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202300"/>
  <mc:AlternateContent xmlns:mc="http://schemas.openxmlformats.org/markup-compatibility/2006">
    <mc:Choice Requires="x15">
      <x15ac:absPath xmlns:x15ac="http://schemas.microsoft.com/office/spreadsheetml/2010/11/ac" url="https://sgiaj.sharepoint.com/sites/dp-boshu/Library/年度/2024/02_委員会関係/30_第三者検討会/07_最終案/"/>
    </mc:Choice>
  </mc:AlternateContent>
  <xr:revisionPtr revIDLastSave="3564" documentId="8_{D9AD242A-13D3-4FC4-87DC-A40C8C2EDABA}" xr6:coauthVersionLast="47" xr6:coauthVersionMax="47" xr10:uidLastSave="{60EA63E9-F3BA-4C49-BF53-72C50808ECFA}"/>
  <bookViews>
    <workbookView xWindow="-110" yWindow="-110" windowWidth="19420" windowHeight="10300" xr2:uid="{1691B784-0A0D-43BF-A246-3E4091DED9FB}"/>
  </bookViews>
  <sheets>
    <sheet name="基礎情報入力シート" sheetId="8" r:id="rId1"/>
    <sheet name="一覧シート" sheetId="12" r:id="rId2"/>
    <sheet name="回答シート" sheetId="7" r:id="rId3"/>
    <sheet name="回答シート_値" sheetId="18" state="hidden" r:id="rId4"/>
    <sheet name="図" sheetId="13" state="hidden" r:id="rId5"/>
  </sheets>
  <definedNames>
    <definedName name="_xlnm._FilterDatabase" localSheetId="1" hidden="1">一覧シート!$B$8:$BA$66</definedName>
    <definedName name="_xlnm._FilterDatabase" localSheetId="3" hidden="1">回答シート_値!$B$2:$H$173</definedName>
    <definedName name="_xlnm._FilterDatabase" localSheetId="0" hidden="1">基礎情報入力シート!#REF!</definedName>
    <definedName name="_xlnm.Print_Area" localSheetId="1">一覧シート!$A$1:$BB$67</definedName>
    <definedName name="_xlnm.Print_Area" localSheetId="2">回答シート!$A$1:$BF$700</definedName>
    <definedName name="_xlnm.Print_Area" localSheetId="0">基礎情報入力シート!$A$1:$BB$16</definedName>
    <definedName name="_xlnm.Print_Titles" localSheetId="1">一覧シート!$8:$8</definedName>
    <definedName name="_xlnm.Print_Titles" localSheetId="0">基礎情報入力シート!$4:$4</definedName>
    <definedName name="未入力チェック">#REF!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2" i="12" l="1"/>
  <c r="AT62" i="12"/>
  <c r="AV64" i="12" l="1"/>
  <c r="AV45" i="12"/>
  <c r="AV43" i="12"/>
  <c r="AV42" i="12"/>
  <c r="AV41" i="12"/>
  <c r="AV40" i="12"/>
  <c r="AV39" i="12"/>
  <c r="AV31" i="12"/>
  <c r="AV30" i="12"/>
  <c r="AV29" i="12"/>
  <c r="AV27" i="12"/>
  <c r="AV26" i="12"/>
  <c r="AV25" i="12"/>
  <c r="AV24" i="12"/>
  <c r="AV22" i="12"/>
  <c r="AV21" i="12"/>
  <c r="AV20" i="12"/>
  <c r="AV17" i="12"/>
  <c r="AV16" i="12"/>
  <c r="AV14" i="12"/>
  <c r="AQ2" i="12" l="1"/>
  <c r="AG18" i="12" l="1"/>
  <c r="AV18" i="12" s="1"/>
  <c r="AP18" i="12" l="1"/>
  <c r="BD15" i="8" l="1"/>
  <c r="AP45" i="12" l="1"/>
  <c r="AT64" i="12"/>
  <c r="AT43" i="12"/>
  <c r="AT42" i="12"/>
  <c r="AT41" i="12"/>
  <c r="AT40" i="12"/>
  <c r="AT39" i="12"/>
  <c r="AT31" i="12"/>
  <c r="AT30" i="12"/>
  <c r="AT29" i="12"/>
  <c r="AT26" i="12"/>
  <c r="AT25" i="12"/>
  <c r="AT22" i="12"/>
  <c r="AT21" i="12"/>
  <c r="AT20" i="12"/>
  <c r="AT16" i="12"/>
  <c r="AT14" i="12"/>
  <c r="AP64" i="12"/>
  <c r="AP43" i="12"/>
  <c r="AP42" i="12"/>
  <c r="AP41" i="12"/>
  <c r="AP40" i="12"/>
  <c r="AP39" i="12"/>
  <c r="AP31" i="12"/>
  <c r="AP30" i="12"/>
  <c r="AP29" i="12"/>
  <c r="AP27" i="12"/>
  <c r="AP26" i="12"/>
  <c r="AP25" i="12"/>
  <c r="AP24" i="12"/>
  <c r="AP22" i="12"/>
  <c r="AP21" i="12"/>
  <c r="AP20" i="12"/>
  <c r="AP17" i="12"/>
  <c r="AP16" i="12"/>
  <c r="AP14" i="12"/>
  <c r="AG60" i="12"/>
  <c r="AG59" i="12"/>
  <c r="AG58" i="12"/>
  <c r="AG57" i="12"/>
  <c r="AG28" i="12"/>
  <c r="AV28" i="12" s="1"/>
  <c r="AG23" i="12"/>
  <c r="AV23" i="12" s="1"/>
  <c r="AG13" i="12"/>
  <c r="AV13" i="12" s="1"/>
  <c r="AG12" i="12"/>
  <c r="AV12" i="12" s="1"/>
  <c r="Z2" i="12"/>
  <c r="AU2" i="7"/>
  <c r="AG2" i="7"/>
  <c r="BD10" i="8"/>
  <c r="BC6" i="8"/>
  <c r="BD6" i="8" s="1"/>
  <c r="BC5" i="8"/>
  <c r="BD5" i="8" s="1"/>
  <c r="BD14" i="8"/>
  <c r="BD13" i="8"/>
  <c r="BD12" i="8"/>
  <c r="BD11" i="8"/>
  <c r="BD9" i="8"/>
  <c r="BD8" i="8"/>
  <c r="BD7" i="8"/>
  <c r="F4" i="18"/>
  <c r="G4" i="18" s="1"/>
  <c r="AV62" i="12"/>
  <c r="AV33" i="12"/>
  <c r="AV10" i="12"/>
  <c r="F3" i="18"/>
  <c r="G3" i="18" s="1"/>
  <c r="F162" i="18"/>
  <c r="G162" i="18" s="1"/>
  <c r="AJ64" i="12" s="1"/>
  <c r="F158" i="18"/>
  <c r="G158" i="18" s="1"/>
  <c r="AJ62" i="12" s="1"/>
  <c r="F157" i="18"/>
  <c r="G157" i="18" s="1"/>
  <c r="F155" i="18"/>
  <c r="G155" i="18" s="1"/>
  <c r="F153" i="18"/>
  <c r="G153" i="18" s="1"/>
  <c r="F151" i="18"/>
  <c r="G151" i="18" s="1"/>
  <c r="F117" i="18"/>
  <c r="G117" i="18" s="1"/>
  <c r="F115" i="18"/>
  <c r="G115" i="18" s="1"/>
  <c r="F110" i="18"/>
  <c r="G110" i="18" s="1"/>
  <c r="F106" i="18"/>
  <c r="G106" i="18" s="1"/>
  <c r="F103" i="18"/>
  <c r="G103" i="18" s="1"/>
  <c r="F98" i="18"/>
  <c r="G98" i="18" s="1"/>
  <c r="F84" i="18"/>
  <c r="G84" i="18" s="1"/>
  <c r="F81" i="18"/>
  <c r="G81" i="18" s="1"/>
  <c r="F77" i="18"/>
  <c r="G77" i="18" s="1"/>
  <c r="F74" i="18"/>
  <c r="G74" i="18" s="1"/>
  <c r="F70" i="18"/>
  <c r="G70" i="18" s="1"/>
  <c r="F65" i="18"/>
  <c r="G65" i="18" s="1"/>
  <c r="F61" i="18"/>
  <c r="G61" i="18" s="1"/>
  <c r="F57" i="18"/>
  <c r="G57" i="18" s="1"/>
  <c r="F52" i="18"/>
  <c r="G52" i="18" s="1"/>
  <c r="F48" i="18"/>
  <c r="G48" i="18" s="1"/>
  <c r="F45" i="18"/>
  <c r="G45" i="18" s="1"/>
  <c r="F39" i="18"/>
  <c r="G39" i="18" s="1"/>
  <c r="F35" i="18"/>
  <c r="G35" i="18" s="1"/>
  <c r="F27" i="18"/>
  <c r="G27" i="18" s="1"/>
  <c r="AJ18" i="12" s="1"/>
  <c r="F21" i="18"/>
  <c r="G21" i="18" s="1"/>
  <c r="F17" i="18"/>
  <c r="G17" i="18" s="1"/>
  <c r="F14" i="18"/>
  <c r="G14" i="18" s="1"/>
  <c r="F9" i="18"/>
  <c r="G9" i="18" s="1"/>
  <c r="AP10" i="12"/>
  <c r="AP33" i="12"/>
  <c r="AJ12" i="12" l="1"/>
  <c r="AJ13" i="12"/>
  <c r="AJ22" i="12"/>
  <c r="AJ21" i="12"/>
  <c r="AJ16" i="12"/>
  <c r="AJ39" i="12"/>
  <c r="AJ40" i="12"/>
  <c r="AJ17" i="12"/>
  <c r="AJ27" i="12"/>
  <c r="AJ41" i="12"/>
  <c r="AJ42" i="12"/>
  <c r="AJ26" i="12"/>
  <c r="AJ20" i="12"/>
  <c r="AJ29" i="12"/>
  <c r="AJ43" i="12"/>
  <c r="AJ30" i="12"/>
  <c r="AJ45" i="12"/>
  <c r="AJ31" i="12"/>
  <c r="AJ14" i="12"/>
  <c r="AJ24" i="12"/>
  <c r="AJ25" i="12"/>
  <c r="AV60" i="12"/>
  <c r="AJ60" i="12" s="1"/>
  <c r="AP60" i="12"/>
  <c r="AV59" i="12"/>
  <c r="AJ59" i="12" s="1"/>
  <c r="AP59" i="12"/>
  <c r="AV58" i="12"/>
  <c r="AJ58" i="12" s="1"/>
  <c r="AP58" i="12"/>
  <c r="AP57" i="12"/>
  <c r="AV57" i="12"/>
  <c r="AJ57" i="12" s="1"/>
  <c r="AT13" i="12"/>
  <c r="AP13" i="12"/>
  <c r="AT12" i="12"/>
  <c r="AP12" i="12"/>
  <c r="AT23" i="12"/>
  <c r="AJ23" i="12"/>
  <c r="AP23" i="12"/>
  <c r="AT28" i="12"/>
  <c r="AJ28" i="12"/>
  <c r="AP28" i="12"/>
  <c r="AJ33" i="12"/>
  <c r="AJ10" i="12"/>
  <c r="S5" i="12" l="1"/>
  <c r="AT60" i="12"/>
  <c r="AT59" i="12"/>
  <c r="AT58" i="12"/>
  <c r="AT57" i="12"/>
  <c r="AT45" i="12"/>
  <c r="AT33" i="12"/>
  <c r="AT27" i="12"/>
  <c r="AT24" i="12"/>
  <c r="AT18" i="12"/>
  <c r="AT17" i="12"/>
  <c r="AG5" i="12"/>
  <c r="AT10" i="12"/>
  <c r="K5" i="12" l="1"/>
  <c r="AP5" i="12"/>
  <c r="O5" i="12"/>
  <c r="W5" i="12"/>
  <c r="AY5" i="12"/>
  <c r="C5" i="12" l="1"/>
</calcChain>
</file>

<file path=xl/sharedStrings.xml><?xml version="1.0" encoding="utf-8"?>
<sst xmlns="http://schemas.openxmlformats.org/spreadsheetml/2006/main" count="1612" uniqueCount="476">
  <si>
    <t>区分</t>
    <rPh sb="0" eb="2">
      <t>クブン</t>
    </rPh>
    <phoneticPr fontId="1"/>
  </si>
  <si>
    <t>主な着眼点</t>
    <rPh sb="0" eb="1">
      <t>オモ</t>
    </rPh>
    <rPh sb="2" eb="5">
      <t>チャクガンテン</t>
    </rPh>
    <phoneticPr fontId="1"/>
  </si>
  <si>
    <t>目的</t>
    <rPh sb="0" eb="2">
      <t>モクテキ</t>
    </rPh>
    <phoneticPr fontId="1"/>
  </si>
  <si>
    <t>評価指針</t>
    <rPh sb="0" eb="4">
      <t>ヒョウカシシン</t>
    </rPh>
    <phoneticPr fontId="1"/>
  </si>
  <si>
    <t>回答</t>
    <rPh sb="0" eb="2">
      <t>カイトウ</t>
    </rPh>
    <phoneticPr fontId="1"/>
  </si>
  <si>
    <t>設問</t>
    <rPh sb="0" eb="2">
      <t>セツモン</t>
    </rPh>
    <phoneticPr fontId="1"/>
  </si>
  <si>
    <t>日常業務
における
取組み
・
好取組
事例</t>
    <rPh sb="0" eb="4">
      <t>ニチジョウギョウム</t>
    </rPh>
    <rPh sb="10" eb="12">
      <t>トリク</t>
    </rPh>
    <rPh sb="16" eb="19">
      <t>コウトリクミ</t>
    </rPh>
    <rPh sb="20" eb="22">
      <t>ジレイ</t>
    </rPh>
    <phoneticPr fontId="1"/>
  </si>
  <si>
    <t>自己評価</t>
    <rPh sb="0" eb="4">
      <t>ジコヒョウカ</t>
    </rPh>
    <phoneticPr fontId="1"/>
  </si>
  <si>
    <t>備考</t>
    <rPh sb="0" eb="2">
      <t>ビコウ</t>
    </rPh>
    <phoneticPr fontId="1"/>
  </si>
  <si>
    <t>確認資料</t>
    <rPh sb="0" eb="2">
      <t>カクニン</t>
    </rPh>
    <rPh sb="2" eb="4">
      <t>シリョウ</t>
    </rPh>
    <phoneticPr fontId="1"/>
  </si>
  <si>
    <t>（１）法令等遵守・顧客本位の業務運営・顧客最善利益義務</t>
    <phoneticPr fontId="1"/>
  </si>
  <si>
    <t>共通</t>
    <phoneticPr fontId="1"/>
  </si>
  <si>
    <t>法令等を遵守し、「顧客本位の業務運営」および「顧客最善利益義務」を遂行することで、健全かつ適正な保険募集等を行い、顧客からの信頼が得られる態勢を整備する。</t>
    <phoneticPr fontId="1"/>
  </si>
  <si>
    <t>Ⅱ－２－１－１</t>
    <phoneticPr fontId="1"/>
  </si>
  <si>
    <t>◆顧客対応記録◆契約申込書、意向確認書面等◆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</si>
  <si>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意向把握・意向確認を適切に行っているか。</t>
    <phoneticPr fontId="1"/>
  </si>
  <si>
    <t>顧客がどのような補償内容を望んでいるか等、顧客の意向・情報を把握し、顧客の意向に基づいた適切な商品選択を確保する。</t>
    <phoneticPr fontId="1"/>
  </si>
  <si>
    <t>Ⅱ－２－１－２－１</t>
    <phoneticPr fontId="1"/>
  </si>
  <si>
    <t>Ⅱ－２－１－２－２</t>
    <phoneticPr fontId="1"/>
  </si>
  <si>
    <t>顧客の意向に基づかない補償重複の発生を防止するために適切に対応しているか。</t>
    <phoneticPr fontId="1"/>
  </si>
  <si>
    <t>契約者本人から適切に同意の記録を取り付けているか。</t>
    <phoneticPr fontId="1"/>
  </si>
  <si>
    <t>Ⅱ－２－１－２－３</t>
    <phoneticPr fontId="1"/>
  </si>
  <si>
    <t>顧客に対して契約の締結または加入の適否を判断するために必要な情報を説明することで、顧客が自らの意向に沿った保険に加入することを確保する。</t>
    <phoneticPr fontId="1"/>
  </si>
  <si>
    <t>Ⅱ－２－１－３－１</t>
    <phoneticPr fontId="1"/>
  </si>
  <si>
    <t>顧客に対し、募集人の権限等を適正に明示等しているか。</t>
    <phoneticPr fontId="1"/>
  </si>
  <si>
    <t>Ⅱ－２－１－３－２</t>
    <phoneticPr fontId="1"/>
  </si>
  <si>
    <t>保険契約の締結または加入の適否を判断するのに必要な情報の提供を、商品の種類や特性等に応じて適正に行い、顧客が正しく理解したことを確認したうえで契約締結しているか。</t>
    <phoneticPr fontId="1"/>
  </si>
  <si>
    <t>◆顧客対応記録◆重要事項説明書、パンフレット◆契約申込書◆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</si>
  <si>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Ⅱ－２－１－３－３</t>
    <phoneticPr fontId="1"/>
  </si>
  <si>
    <t>◆推奨販売・比較説明に使用する募集文書◆自店の推奨方針◆顧客対応記録等◆業務規定等
◆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</si>
  <si>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保険業法等に従って、適正な保険募集管理態勢を確立し、顧客の利益を保護する。</t>
    <phoneticPr fontId="1"/>
  </si>
  <si>
    <t>保険募集を適切に行っており、また、それを管理する体制を構築しているか。</t>
    <phoneticPr fontId="1"/>
  </si>
  <si>
    <t>◆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</si>
  <si>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Ⅱ－２－１－４－１</t>
    <phoneticPr fontId="1"/>
  </si>
  <si>
    <t>（４）募集時の禁止行為・著しく不適当な行為　②保険料の取扱い</t>
    <phoneticPr fontId="1"/>
  </si>
  <si>
    <t>適切な保険料の取扱いおよび管理を行い、顧客の利益を保護する。</t>
    <phoneticPr fontId="1"/>
  </si>
  <si>
    <t>所属保険会社の規定等に従って、保険料の取扱いおよび管理を適切に行っているか。</t>
    <phoneticPr fontId="1"/>
  </si>
  <si>
    <t>◆領収・精算状況を確認できる資料（保険料領収証、通帳、収支明細表等）◆業務規定等
◆募集人に徹底するために用いたもの（研修教材、ｅラーニングの場合はその画面コピー等）
◆募集人全員の受講が確認できるもの※研修履修簿、経営層・管理部門への報告書等◆対応状況の定期的確認および指導がルール化されていることについて、確認できる資料</t>
    <phoneticPr fontId="1"/>
  </si>
  <si>
    <t>Ⅱ－２－１－４－２</t>
    <phoneticPr fontId="1"/>
  </si>
  <si>
    <t>保険会社間の不公正な競争が助長され、顧客間の平等性・公平性を損ない、保険業の健全な発展を阻害することを防止する。</t>
    <phoneticPr fontId="1"/>
  </si>
  <si>
    <t>Ⅱ－２－１－４－３</t>
    <phoneticPr fontId="1"/>
  </si>
  <si>
    <t>◆顧客対応記録◆業務規定等◆募集人に徹底するために用いたもの（研修教材、ｅラーニングの場合はその画面コピー等）◆募集人全員の受講が確認できるもの※研修履修簿、経営層・管理部門への報告書等◆対応状況の定期的確認および指導がルール化されていることについて、確認できる資料</t>
    <phoneticPr fontId="1"/>
  </si>
  <si>
    <t>（４）募集時の禁止行為・著しく不適当な行為　④団体契約、団体扱・集団扱契約</t>
    <phoneticPr fontId="1"/>
  </si>
  <si>
    <t>団体契約者としての適格性に欠ける団体と契約を締結することを防止する。</t>
    <phoneticPr fontId="1"/>
  </si>
  <si>
    <t>団体契約、団体扱契約や集団扱契約を引受ける場合、所属保険会社の定める規定等を遵守しているか。</t>
    <phoneticPr fontId="1"/>
  </si>
  <si>
    <t>便宜供与をもとに推奨商品を決定するといった顧客の意向に反した商品を推奨することを防止し、顧客の適切な商品選択を確保する。</t>
    <phoneticPr fontId="1"/>
  </si>
  <si>
    <t>Ⅱ－２－１－４－４</t>
    <phoneticPr fontId="1"/>
  </si>
  <si>
    <t>Ⅱ－２－１－４－５</t>
    <phoneticPr fontId="1"/>
  </si>
  <si>
    <t>保険会社からの便宜供与に応じて、顧客に対する推奨商品を決定するといった行為を行っていないか。</t>
    <phoneticPr fontId="1"/>
  </si>
  <si>
    <t>◆顧客対応記録等◆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</si>
  <si>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（４）募集時の禁止行為・著しく不適当な行為　⑥利益相反管理</t>
    <phoneticPr fontId="1"/>
  </si>
  <si>
    <t>Ⅱ－２－１－４－６</t>
    <phoneticPr fontId="1"/>
  </si>
  <si>
    <t>◆利益相反管理方針◆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t>
    <phoneticPr fontId="1"/>
  </si>
  <si>
    <t>（４）募集時の禁止行為・著しく不適当な行為　⑦自己契約・特定契約</t>
    <phoneticPr fontId="1"/>
  </si>
  <si>
    <t>Ⅱ－２－１－４－７</t>
    <phoneticPr fontId="1"/>
  </si>
  <si>
    <t>自己契約・特定契約を主たる目的として保険募集を行うことを防止する。</t>
    <phoneticPr fontId="1"/>
  </si>
  <si>
    <t>自己契約・特定契約の比率を適切に把握し、基準以下となるよう管理しているか。</t>
    <phoneticPr fontId="1"/>
  </si>
  <si>
    <t>（４）募集時の禁止行為・著しく不適当な行為　⑧独占禁止法遵守</t>
    <phoneticPr fontId="1"/>
  </si>
  <si>
    <t>Ⅱ－２－１－４－８</t>
    <phoneticPr fontId="1"/>
  </si>
  <si>
    <t>独占禁止法を遵守することで、事業者間の競争によってもたらされる顧客の利益を確保する。</t>
    <phoneticPr fontId="1"/>
  </si>
  <si>
    <t>「独占禁止法」を遵守しているか。特に「不当な取引制限の禁止」および「不公正な取引方法の禁止」の観点に留意した対応を行っているか。</t>
    <phoneticPr fontId="1"/>
  </si>
  <si>
    <t>（４）募集時の禁止行為・著しく不適当な行為　⑨取引時確認</t>
    <phoneticPr fontId="1"/>
  </si>
  <si>
    <t>保険契約に関する取引が、マネー・ローンダリングやテロ資金供与等に利用されることを防止する。</t>
    <phoneticPr fontId="1"/>
  </si>
  <si>
    <t>Ⅱ－２－１－４－９</t>
    <phoneticPr fontId="1"/>
  </si>
  <si>
    <t>マネー・ローンダリングやテロ資金供与等への対策のため、犯罪収益移転防止法の趣旨に鑑み、一定の取引を行う際に、本人特定事項等の確認（取引時確認）を行っているか。</t>
    <phoneticPr fontId="1"/>
  </si>
  <si>
    <t>（５）高齢者募集</t>
    <phoneticPr fontId="1"/>
  </si>
  <si>
    <t>Ⅱ－２－１－５</t>
    <phoneticPr fontId="1"/>
  </si>
  <si>
    <t>顧客が高齢の場合、高齢者の特性に配慮し、募集人がより丁寧な対応を行うことで顧客を保護する。</t>
    <phoneticPr fontId="1"/>
  </si>
  <si>
    <t>高齢者に対して保険募集を行う場合、所属保険会社の定める規定等に留意した対応を行っているか。</t>
    <phoneticPr fontId="1"/>
  </si>
  <si>
    <t>（６）障がい者募集</t>
    <phoneticPr fontId="1"/>
  </si>
  <si>
    <t>Ⅱ－２－１－６</t>
    <phoneticPr fontId="1"/>
  </si>
  <si>
    <t>顧客が障がいを有する場合、不当な差別的取扱いは行わず、募集人が障がいの状態や性別、年齢に応じた必要かつ合理的な配慮を行うことで顧客を保護する。</t>
    <phoneticPr fontId="1"/>
  </si>
  <si>
    <t>障がい者に対して保険募集を行う場合、所属保険会社の定める規定等に留意した対応を行っているか。</t>
    <phoneticPr fontId="1"/>
  </si>
  <si>
    <t>（７）顧客の利便性向上に向けた態勢整備状況</t>
    <phoneticPr fontId="1"/>
  </si>
  <si>
    <t>顧客の要望に応じた利便性向上に向けた態勢を整備する。</t>
    <phoneticPr fontId="1"/>
  </si>
  <si>
    <t>顧客の要望に応じた選択肢や情報の提供、インフラ整備など、顧客の利便性向上に向けた対応を行っているか。</t>
    <phoneticPr fontId="1"/>
  </si>
  <si>
    <t>Ⅱ－２－１－７</t>
    <phoneticPr fontId="1"/>
  </si>
  <si>
    <t>（８）募集資料等の適切な管理　①募集文書</t>
    <phoneticPr fontId="1"/>
  </si>
  <si>
    <t>保険業法等に従い、募集資料等について、顧客に誤認を与えることのないよう適切な運用を行う。</t>
    <phoneticPr fontId="1"/>
  </si>
  <si>
    <t>募集文書を適切に管理・使用・作成しているか。</t>
    <phoneticPr fontId="1"/>
  </si>
  <si>
    <t>◆募集資料が適切に管理されていることがわかる資料（募集文書管理台帳、期限切れ資料廃棄指示の社内メール等、廃棄完了報告書等）◆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</si>
  <si>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Ⅱ－２－１－８－１</t>
    <phoneticPr fontId="1"/>
  </si>
  <si>
    <t>（９）勧誘方針</t>
    <phoneticPr fontId="1"/>
  </si>
  <si>
    <t>（１０）募集人に対する教育・管理・指導</t>
    <phoneticPr fontId="1"/>
  </si>
  <si>
    <t>Ⅱ－２－２－１－１</t>
    <phoneticPr fontId="1"/>
  </si>
  <si>
    <t>（１）契約管理　①満期管理</t>
    <phoneticPr fontId="1"/>
  </si>
  <si>
    <t>（１）契約管理　②契約保全</t>
    <phoneticPr fontId="1"/>
  </si>
  <si>
    <t>手続き漏れ等のミスがないよう契約保全を適切に行っているか。</t>
    <phoneticPr fontId="1"/>
  </si>
  <si>
    <t>Ⅱ－２－２－１－２</t>
    <phoneticPr fontId="1"/>
  </si>
  <si>
    <t>（２）保険事故発生時の対応</t>
    <phoneticPr fontId="1"/>
  </si>
  <si>
    <t>Ⅱ－２－２－２</t>
    <phoneticPr fontId="1"/>
  </si>
  <si>
    <t>事故対応に関する業務規定等を策定し、「迅速」かつ「丁寧」に対応しているか。</t>
    <phoneticPr fontId="1"/>
  </si>
  <si>
    <t>◆顧客対応記録◆事故対応に関する業務規定等◆募集人に徹底するために用いたもの（研修教材、ｅラーニングの場合はその画面コピー等）◆募集人全員の受講が確認できるもの※研修履修簿、経営層・管理部門への報告書等◆対応状況の定期的確認および指導がルール化されていることについて、確認できる資料</t>
    <phoneticPr fontId="1"/>
  </si>
  <si>
    <t>（３）苦情の対応・管理</t>
    <phoneticPr fontId="1"/>
  </si>
  <si>
    <t>Ⅱ－２－２－３</t>
    <phoneticPr fontId="1"/>
  </si>
  <si>
    <t>苦情の対応・管理を適切に行っているか。</t>
    <phoneticPr fontId="1"/>
  </si>
  <si>
    <t>（４）更改（継続）率等の把握・分析</t>
    <phoneticPr fontId="1"/>
  </si>
  <si>
    <t>Ⅱ－２－２－４</t>
    <phoneticPr fontId="1"/>
  </si>
  <si>
    <t>更改（継続）率や失効・早期解約となった契約を把握・分析し、必要に応じて改善策を実施しているか。</t>
    <phoneticPr fontId="1"/>
  </si>
  <si>
    <t>◆更改（継続）率を定期的に把握・分析し、改善策を策定していることが確認できる資料◆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t>
    <phoneticPr fontId="1"/>
  </si>
  <si>
    <t>３．個人情報保護</t>
    <phoneticPr fontId="1"/>
  </si>
  <si>
    <t>Ⅱ－２－３－１</t>
    <phoneticPr fontId="1"/>
  </si>
  <si>
    <t>個人情報保護法に則った個人情報の取扱いの徹底に加え、外部からのサイバー攻撃に対する備え等、システム面においても十分な顧客情報管理体制を整備するなど、個人情報取扱事業者として遵守すべき義務を遂行する。</t>
    <phoneticPr fontId="1"/>
  </si>
  <si>
    <t>個人情報保護法等に則り、個人情報を適切に取り扱い、管理しているか。</t>
    <phoneticPr fontId="1"/>
  </si>
  <si>
    <t>（１）個人情報管理</t>
    <phoneticPr fontId="1"/>
  </si>
  <si>
    <t>（２）個人情報保護に係るシステム面の整備</t>
    <phoneticPr fontId="1"/>
  </si>
  <si>
    <t>４．ガバナンス</t>
    <phoneticPr fontId="1"/>
  </si>
  <si>
    <t>顧客からの信頼を得られる適切なコーポレートガバナンス態勢を整備する。</t>
    <phoneticPr fontId="1"/>
  </si>
  <si>
    <t>Ⅱ－２－４－１－９</t>
    <phoneticPr fontId="1"/>
  </si>
  <si>
    <t>Ⅱ－２－４－１－１０</t>
    <phoneticPr fontId="1"/>
  </si>
  <si>
    <t>Ⅱ－２－４－１－１１</t>
    <phoneticPr fontId="1"/>
  </si>
  <si>
    <t>Ⅱ－２－４－１－１２</t>
    <phoneticPr fontId="1"/>
  </si>
  <si>
    <t>Ⅱ－２－４－２－１</t>
    <phoneticPr fontId="1"/>
  </si>
  <si>
    <t>Ⅱ－２－４－２－３</t>
    <phoneticPr fontId="1"/>
  </si>
  <si>
    <t>（１）コーポレートガバナンスに関する態勢整備　⑨共同募集を行っている場合の対応</t>
    <phoneticPr fontId="1"/>
  </si>
  <si>
    <t>（１）コーポレートガバナンスに関する態勢整備　⑩募集関連行為委託等の対応</t>
    <phoneticPr fontId="1"/>
  </si>
  <si>
    <t>（１）コーポレートガバナンスに関する態勢整備　⑪保険募集人指導事業（フランチャイズ事業等）</t>
    <phoneticPr fontId="1"/>
  </si>
  <si>
    <t>（１）コーポレートガバナンスに関する態勢整備　⑫テレマーケティングを行っている場合の対応</t>
    <phoneticPr fontId="1"/>
  </si>
  <si>
    <t>（共同募集を取り扱う代理店の場合）共同募集時の業務範囲を規定し、適切に募集が行われていること等を確認しているか。</t>
    <phoneticPr fontId="1"/>
  </si>
  <si>
    <t>（募集関連行為を第三者に委託等する場合）その従事者が保険募集に該当するような行為におよぶ等、不適切な行為が行われないよう指導等を行っているか。</t>
    <phoneticPr fontId="1"/>
  </si>
  <si>
    <t>◆募集関連行為委託等について定めた規程・マニュアル等</t>
    <phoneticPr fontId="1"/>
  </si>
  <si>
    <t>（フランチャイズ代理店の場合）保険募集人指導事業を行う代理店（フランチャイズ代理店等）が他の代理店に商号等の使用を許諾している場合、顧客への誤認を防止するための措置を行っているか。</t>
    <phoneticPr fontId="1"/>
  </si>
  <si>
    <t>◆フランチャイズ代理店等についての顧客への誤認防止措置がわかる資料等</t>
    <phoneticPr fontId="1"/>
  </si>
  <si>
    <t>（ダイレクトマーケティングとして電話等を用いて新規の保険募集・加入勧奨を反復継続して行っている場合）具体的な保険募集方法を定め、適切に教育・管理・指導を行っているか。</t>
    <phoneticPr fontId="1"/>
  </si>
  <si>
    <t>◆テレマーケティングについて定めた規程・マニュアル等
◆通話記録、顧客対応記録等</t>
    <phoneticPr fontId="1"/>
  </si>
  <si>
    <t>（２）コンプライアンス推進に係る態勢整備　①募集人の資格取得・管理　</t>
    <phoneticPr fontId="1"/>
  </si>
  <si>
    <t>無登録・無届募集や無資格募集の未然防止に加え、募集人が法令等を遵守し、不適切な行為が行われないよう、適切に管理する態勢を整備する。</t>
    <phoneticPr fontId="1"/>
  </si>
  <si>
    <t>（２）コンプライアンス推進に係る態勢整備　③募集人届出</t>
    <phoneticPr fontId="1"/>
  </si>
  <si>
    <t>（３）従業員管理・従業員満足度向上に向けた取組み</t>
    <phoneticPr fontId="1"/>
  </si>
  <si>
    <t>財務局等に届け出ている募集人が現状と相違ないかを確認し、無届募集を未然防止しているか。</t>
    <phoneticPr fontId="1"/>
  </si>
  <si>
    <t>◆「募集人・資格情報システム」または、所属保険会社が提供するシステムの募集人届出状況等がわかる資料
◆従業員名簿等
◆募集人届出情報を定期的に確認する体制がわかる資料</t>
    <phoneticPr fontId="1"/>
  </si>
  <si>
    <t>（２）意向把握・確認義務 　①意向把握・意向確認</t>
    <phoneticPr fontId="1"/>
  </si>
  <si>
    <t>１．顧客対応</t>
    <phoneticPr fontId="1"/>
  </si>
  <si>
    <t>（２）意向把握・確認義務 　②補償重複の防止</t>
    <phoneticPr fontId="1"/>
  </si>
  <si>
    <t>（２）意向把握・確認義務 　③契約締結時の同意記録</t>
    <phoneticPr fontId="1"/>
  </si>
  <si>
    <t>（３）情報提供義務　②重要事項説明</t>
    <phoneticPr fontId="1"/>
  </si>
  <si>
    <t>（３）情報提供義務　③比較推奨販売</t>
    <phoneticPr fontId="1"/>
  </si>
  <si>
    <t>（４）募集時の禁止行為・著しく不適当な行為　①保険募集管理全般</t>
    <phoneticPr fontId="1"/>
  </si>
  <si>
    <t>①</t>
    <phoneticPr fontId="1"/>
  </si>
  <si>
    <t>店主等は、募集人の資格取得状況や資格の有効期限、受講状況を適切に管理しているか。</t>
    <phoneticPr fontId="1"/>
  </si>
  <si>
    <t>◆「募集人・資格情報システム」または、所属保険会社が提供するシステムの募集人の資格取得状況等がわかる資料</t>
    <phoneticPr fontId="1"/>
  </si>
  <si>
    <t>②</t>
    <phoneticPr fontId="1"/>
  </si>
  <si>
    <t>③</t>
    <phoneticPr fontId="1"/>
  </si>
  <si>
    <t>必ず申込日までに顧客の意向を確認し、意向確認書面等を遅滞なく顧客に交付するなどの対応を行っている。</t>
    <phoneticPr fontId="1"/>
  </si>
  <si>
    <t>④</t>
    <phoneticPr fontId="1"/>
  </si>
  <si>
    <t>契約後の顧客との接点を通じ、契約内容が意向と合致しているか、意向に変化がないか等を確認し、必要な商品・　サービスを提案する取組みを行っている。</t>
    <phoneticPr fontId="1"/>
  </si>
  <si>
    <t>⑤</t>
    <phoneticPr fontId="1"/>
  </si>
  <si>
    <t>⑥</t>
    <phoneticPr fontId="1"/>
  </si>
  <si>
    <t>契約手続きの際、顧客が加入しようとしている保険契約（特約を含む）に関して、補償重複の可能性がある補償がセットされている場合には、重要事項説明書やパンフレット等を使用して、補償重複について説明したうえで、他の保険契約の有無を確認している。</t>
    <phoneticPr fontId="1"/>
  </si>
  <si>
    <t>顧客への確認の結果、補償重複の可能性がある他の保険契約があることが判明した場合は、保険料と保険金の関係について明示的に説明を行ったうえで、顧客の意向を確認し、意向に基づいて契約を締結している。</t>
    <phoneticPr fontId="1"/>
  </si>
  <si>
    <t>意向確認の結果、顧客が補償重複を望まない場合は、提案する補償内容の見直しを行うなど適切な対応を行っている。</t>
    <phoneticPr fontId="1"/>
  </si>
  <si>
    <t>顧客のニーズに合致した提案を行い、顧客の知識・経験・財産の状況・契約締結時の目的・その他顧客の状況（年齢、障がいの有無等）を踏まえたうえで、契約の内容およびそのリスク等を顧客に対して適切かつ十分に説明している。</t>
    <phoneticPr fontId="1"/>
  </si>
  <si>
    <t>契約締結前に「契約概要」および「注意喚起情報」を記載した「重要事項説明書」等を顧客に交付し、少なくとも以下の３項目を口頭にて説明している。
　・当該書面を確認し、理解することが重要であること
　・主な免責事由等、顧客にとって特に不利益な情報が記載された部分を確認し、理解することが重要
　　であること
　・特に、乗換、転換等の場合は、これらが顧客に不利益になる可能性があること</t>
    <phoneticPr fontId="1"/>
  </si>
  <si>
    <t>契約締結前に「契約概要」および「注意喚起情報」の内容を顧客が理解するための十分な時間を確保している。</t>
    <phoneticPr fontId="1"/>
  </si>
  <si>
    <t>顧客が申し込もうとする契約について重要な事項を理解いただいたことを十分確認し、そのうえで「重要事項説明書」の受領と「契約概要・注意喚起情報」の説明を受けたことの証として契約申込書への同意の記録を取り付けている。</t>
    <phoneticPr fontId="1"/>
  </si>
  <si>
    <t>⑦</t>
    <phoneticPr fontId="1"/>
  </si>
  <si>
    <t>⑧</t>
    <phoneticPr fontId="1"/>
  </si>
  <si>
    <t>顧客等の最善の利益の勘案義務も踏まえ、自己の利益を優先させることなく、顧客に対して誠実かつ公正に商品を推奨している。</t>
    <phoneticPr fontId="1"/>
  </si>
  <si>
    <t>顧客の意向に沿って商品を選別して提案する場合、その客観的な基準や理由（商品特性や保険料水準等）を説明している。</t>
    <phoneticPr fontId="1"/>
  </si>
  <si>
    <t>自店独自の方針（代理店・募集人側の理由・基準を含む）により特定の商品を提案する場合、その基準や理由等を丁寧に説明している。
　　※自店独自の方針は、合理的かつ、法令等に抵触しないものである。
　　※提案する基準や理由等は、特定の保険会社との資本関係やその他の事務手続・経営方針上の
　　　理由に留まることなく、具体的な内容である。</t>
    <phoneticPr fontId="1"/>
  </si>
  <si>
    <t>比較説明を行う場合、誤認するおそれのある表示や説明を行っていない。</t>
    <phoneticPr fontId="1"/>
  </si>
  <si>
    <t>形式的には客観的な基準・理由等に基づく商品の絞込みや提示・推奨を装いながら、実質的には代理店が受け取る手数料水準の高い商品に誘導するために商品の絞込みや提示・推奨を行っていない。</t>
    <phoneticPr fontId="1"/>
  </si>
  <si>
    <t>保険契約の締結と同時に（分割払保険料については払込期日までに）、保険料の全額を現金、小切手または振込により領収する場合、所属保険会社の規定等に従って適切に取り扱っている。また、正当な理由なく以下の行為を行っていない。
　・保険料口座振替契約（クレジットカード払契約、払込票払契約、請求書払契約を含む）である
　　にもかかわらず、手集金を行う。
　・保険料の振替口座を保険契約者以外の名義の口座とする。</t>
    <phoneticPr fontId="1"/>
  </si>
  <si>
    <t>領収した保険料を他に流用・費消していない。</t>
    <phoneticPr fontId="1"/>
  </si>
  <si>
    <t>契約者に代わって保険料を支払う行為（保険料立替）を行っていない。</t>
    <phoneticPr fontId="1"/>
  </si>
  <si>
    <t>団体契約を締結する場合には、対象とする団体の種類によって、団体類別、団体の適格性、被保険者の範囲（加入資格者）、必要な被保険者数、団体割引適用の可否等について、所属保険会社が定める基準に合致していることを確認している。</t>
    <phoneticPr fontId="1"/>
  </si>
  <si>
    <t>団体扱契約・集団扱契約を締結する場合には、「加入者要件」や「定足数」等について、所属保険会社が定める基準に合致していることを確認している。</t>
    <phoneticPr fontId="1"/>
  </si>
  <si>
    <t>所属保険会社が策定している便宜供与に関する規定等（※）に従って、適切に対応している。
　※保険会社からの出向者派遣・政策保有株式を含む。</t>
    <phoneticPr fontId="1"/>
  </si>
  <si>
    <t>「不公正な取引方法の禁止」に留意し、取引の相手方に対し、不当に、商品（または役務）の供給にあわせて他の商品（または役務）を、自己（または自己の指定する事業者）から購入させたり、自己（または自己の指定する事業者）と取引するように強制したりする「抱き合わせ販売」を行っていない。
【具体例】
●不動産仲介業を営む代理店が、賃貸アパートの入居希望者に対して、自己（当該不動産代理店）を
　通じて借家人賠償責任保険付の火災保険に入ることを条件に賃貸物件の仲介を行い、当該火災
　保険への加入を余儀なくさせた。</t>
    <phoneticPr fontId="1"/>
  </si>
  <si>
    <t>顧客が高齢の場合は、その特性に配慮し、極力、対面で保険募集を行ったうえで、所属保険会社や自店の規定等に従い、より丁寧な対応を行っている。</t>
    <phoneticPr fontId="1"/>
  </si>
  <si>
    <t>顧客が障がい者の場合は、本人がどのような対応を望んでいるのかを丁寧に聞き取ったうえで、合理的な配慮を行いながら柔軟に対応している。また、希望する対応が、正当な理由により実施できない場合、または過重な負担となるため実施が困難であるといった場合には、本人にその理由を説明し、理解を得るよう努めている。</t>
    <phoneticPr fontId="1"/>
  </si>
  <si>
    <t>対面・非対面募集の選択肢を顧客に説明し、要望に応じて対応している。</t>
    <phoneticPr fontId="1"/>
  </si>
  <si>
    <t>代理店事務所内に設置している募集文書（パンフレットやチラシ等）や、募集人が携行している募集文書は最新のものとなっている（商品改定前の募集文書が置かれていない）。
　　※保管分として、顧客の目に触れない場所に旧保険募集文書を保管することは差し支えない。</t>
    <phoneticPr fontId="1"/>
  </si>
  <si>
    <t>原則として、所属保険会社が作成した最新の汎用募集文書を使用している。また、募集文書を代理店独自に作成・変更する場合は、必ず所属保険会社の事前承認を受けた使用期限内のものを使用している。</t>
    <phoneticPr fontId="1"/>
  </si>
  <si>
    <t>満期案内の際、前年同条件を前提とせず、契約者の意向を確認し、必要な補償に関する情報提供を行ったうえで契約を行っている。</t>
    <phoneticPr fontId="1"/>
  </si>
  <si>
    <t>契約内容変更・解約手続き等の依頼を受けた場合は、放置・失念することなく対応している。</t>
    <phoneticPr fontId="1"/>
  </si>
  <si>
    <t>保険契約の締結時に、事故通知の重要性について、顧客等に十分に説明を行っている。</t>
    <phoneticPr fontId="1"/>
  </si>
  <si>
    <t>⑨</t>
    <phoneticPr fontId="1"/>
  </si>
  <si>
    <t>⑩</t>
    <phoneticPr fontId="1"/>
  </si>
  <si>
    <t>⑪</t>
    <phoneticPr fontId="1"/>
  </si>
  <si>
    <t>遵守状況について定期的なチェックを行い、必要に応じて改善を図っている。</t>
    <phoneticPr fontId="1"/>
  </si>
  <si>
    <t>フランチャイジーなど他の代理店の商号を使用している代理店の場合、誤認を防止するための措置を講じている。</t>
    <phoneticPr fontId="1"/>
  </si>
  <si>
    <t>保険募集時、顧客に対し、以下を説明している。
　・所属保険会社等の商号、名称または氏名
　・自己が所属保険会社等の代理人として保険契約を締結するか、または保険契約の締結を媒介
　するかの別
　・募集人の商号、名称または氏名
　・自らが取り扱える保険会社の範囲（保険会社の数等）
　・告知受領権の有無</t>
    <phoneticPr fontId="1"/>
  </si>
  <si>
    <t>以下の保険募集時の禁止行為、および著しく不適当な行為を行っていない。
【保険契約締結・保険募集に関する禁止行為、著しく不適当な行為例】
　・虚偽の説明、契約者または被保険者の判断に影響を及ぼすこととなる重要な事項を説明しない
　　こと
　・虚偽の告知を勧めること
　・事実の告知を妨げること
　・不利益となる事実を告げずに乗換募集を行うこと
　・将来における配当金の分配等の不確実な事項について断定的判断を示すこと、または確実である
　　と誤解させる恐れのある説明・表示をすること
　・信用または支払能力に関する、客観的事実に基づかない事実・数値の表示（たとえば、保険会社
　　の支払能力等について根拠のない数値等を示して誤解を与えるような説明行為）
　・保険種類・保険会社の誤認を招く行為（たとえば、生損保のセット商品の販売にあたり、生保商品
　　の引受保険会社を説明しない行為）
　・威圧的募集もしくは優越的地位を利用した募集
　・保険契約等に関する事項であって、その判断に影響を及ぼすこととなる重要なものにつき、誤解
　　させるおそれのあることを告げる、または表示する行為（誹謗・中傷等）
【その他の不適正行為例】
　保険金不正請求、保険会社社員による代理店業務の代行、契約申込書への代印・代筆、無断契約、作成契約・架空契約、保険金や返戻金の私金払い、電話募集・代理人規定の誤用、契約手続き・契約内容訂正処理の放置・失念、無登録・無届募集、保険契約引受の際の情報交換　など</t>
    <phoneticPr fontId="1"/>
  </si>
  <si>
    <t>「不公正な取引方法の禁止」に留意し、自己の取引上の地位が相手方に対して優越していることを利用して、正常な商慣習に照らして、不当な行為を行うといった「優越的地位の濫用」を行っていない。
【具体例】
●小売業を営む代理店が、自己への取引依存度が高い取引先（仕入先）の企業に対して、当該仕
　入先が製造販売する製品の取扱いを停止する等、製品取引に関する不利な取扱いを示唆し、
　当該代理店を通じた保険加入の申込みを事実上余儀なくさせた。</t>
    <phoneticPr fontId="1"/>
  </si>
  <si>
    <t>【個人データ管理台帳】
個人データ管理台帳を作成し、更新している。</t>
    <phoneticPr fontId="1"/>
  </si>
  <si>
    <t>入力欄</t>
    <rPh sb="0" eb="3">
      <t>ニュウリョクラン</t>
    </rPh>
    <phoneticPr fontId="1"/>
  </si>
  <si>
    <t>委託種目</t>
    <rPh sb="0" eb="4">
      <t>イタクシュモク</t>
    </rPh>
    <phoneticPr fontId="1"/>
  </si>
  <si>
    <t>②契約保全</t>
    <phoneticPr fontId="1"/>
  </si>
  <si>
    <t>基礎情報</t>
    <phoneticPr fontId="1"/>
  </si>
  <si>
    <t>説明</t>
    <rPh sb="0" eb="2">
      <t>セツメイ</t>
    </rPh>
    <phoneticPr fontId="1"/>
  </si>
  <si>
    <t>テレマーケティングの実施有無</t>
    <rPh sb="10" eb="12">
      <t>ジッシ</t>
    </rPh>
    <rPh sb="12" eb="14">
      <t>ウム</t>
    </rPh>
    <phoneticPr fontId="1"/>
  </si>
  <si>
    <t>保険募集人指導事業（フランチャイズ事業等）の実施有無</t>
    <rPh sb="17" eb="20">
      <t>ジギョウトウ</t>
    </rPh>
    <rPh sb="24" eb="26">
      <t>ウム</t>
    </rPh>
    <phoneticPr fontId="1"/>
  </si>
  <si>
    <t>共同募集の取扱い有無</t>
    <rPh sb="0" eb="4">
      <t>キョウドウボシュウ</t>
    </rPh>
    <rPh sb="5" eb="7">
      <t>トリアツカ</t>
    </rPh>
    <rPh sb="8" eb="10">
      <t>ウム</t>
    </rPh>
    <phoneticPr fontId="1"/>
  </si>
  <si>
    <t>改善取組み
の内容</t>
    <rPh sb="0" eb="2">
      <t>カイゼン</t>
    </rPh>
    <rPh sb="2" eb="4">
      <t>トリクミ</t>
    </rPh>
    <rPh sb="7" eb="9">
      <t>ナイヨウ</t>
    </rPh>
    <phoneticPr fontId="1"/>
  </si>
  <si>
    <t>対象外
選択理由</t>
    <rPh sb="0" eb="3">
      <t>タイショウガイ</t>
    </rPh>
    <rPh sb="4" eb="8">
      <t>センタクリユウ</t>
    </rPh>
    <phoneticPr fontId="1"/>
  </si>
  <si>
    <t>（１）法令等遵守・顧客本位の業務運営・顧客最善利益義務</t>
  </si>
  <si>
    <t>１．顧客対応</t>
  </si>
  <si>
    <t>２．アフターフォロー</t>
  </si>
  <si>
    <t>３．個人情報保護</t>
  </si>
  <si>
    <t>４．ガバナンス</t>
  </si>
  <si>
    <t>自己点検項目一覧シート【2025年度版】</t>
    <rPh sb="0" eb="2">
      <t>ジコ</t>
    </rPh>
    <rPh sb="2" eb="4">
      <t>テンケン</t>
    </rPh>
    <rPh sb="4" eb="6">
      <t>コウモク</t>
    </rPh>
    <rPh sb="6" eb="8">
      <t>イチラン</t>
    </rPh>
    <rPh sb="16" eb="18">
      <t>ネンド</t>
    </rPh>
    <rPh sb="18" eb="19">
      <t>バン</t>
    </rPh>
    <phoneticPr fontId="8"/>
  </si>
  <si>
    <t>個人</t>
    <rPh sb="0" eb="2">
      <t>コジン</t>
    </rPh>
    <phoneticPr fontId="1"/>
  </si>
  <si>
    <t>法人</t>
    <rPh sb="0" eb="2">
      <t>ホウジン</t>
    </rPh>
    <phoneticPr fontId="1"/>
  </si>
  <si>
    <t>専業</t>
    <rPh sb="0" eb="2">
      <t>センギョウ</t>
    </rPh>
    <phoneticPr fontId="1"/>
  </si>
  <si>
    <t>兼業</t>
    <rPh sb="0" eb="2">
      <t>ケンギョウ</t>
    </rPh>
    <phoneticPr fontId="1"/>
  </si>
  <si>
    <t>専属</t>
    <rPh sb="0" eb="2">
      <t>センゾク</t>
    </rPh>
    <phoneticPr fontId="1"/>
  </si>
  <si>
    <t>乗合</t>
    <rPh sb="0" eb="2">
      <t>ノリアイ</t>
    </rPh>
    <phoneticPr fontId="1"/>
  </si>
  <si>
    <t>左記以外</t>
    <rPh sb="0" eb="4">
      <t>サキイガイ</t>
    </rPh>
    <phoneticPr fontId="1"/>
  </si>
  <si>
    <t>自賠責のみ委託</t>
    <rPh sb="0" eb="3">
      <t>ジバイセキ</t>
    </rPh>
    <rPh sb="5" eb="7">
      <t>イタク</t>
    </rPh>
    <phoneticPr fontId="1"/>
  </si>
  <si>
    <t>有</t>
    <rPh sb="0" eb="1">
      <t>アリ</t>
    </rPh>
    <phoneticPr fontId="1"/>
  </si>
  <si>
    <t>無</t>
    <rPh sb="0" eb="1">
      <t>ナシ</t>
    </rPh>
    <phoneticPr fontId="1"/>
  </si>
  <si>
    <t>募集関連行為の第三者委託等の有無</t>
    <rPh sb="0" eb="6">
      <t>ボシュウカンレンコウイ</t>
    </rPh>
    <rPh sb="7" eb="10">
      <t>ダイサンシャ</t>
    </rPh>
    <rPh sb="10" eb="12">
      <t>イタク</t>
    </rPh>
    <rPh sb="12" eb="13">
      <t>トウ</t>
    </rPh>
    <rPh sb="14" eb="16">
      <t>ウム</t>
    </rPh>
    <phoneticPr fontId="1"/>
  </si>
  <si>
    <t>点検項目</t>
    <rPh sb="0" eb="4">
      <t>テンケンコウモク</t>
    </rPh>
    <phoneticPr fontId="1"/>
  </si>
  <si>
    <t>対象代理店</t>
    <rPh sb="0" eb="5">
      <t>タイショウダイリテン</t>
    </rPh>
    <phoneticPr fontId="1"/>
  </si>
  <si>
    <t>回答状況</t>
    <rPh sb="0" eb="4">
      <t>カイトウジョウキョウ</t>
    </rPh>
    <phoneticPr fontId="1"/>
  </si>
  <si>
    <t>①意向把握・意向確認</t>
    <phoneticPr fontId="1"/>
  </si>
  <si>
    <t>②補償重複の防止</t>
  </si>
  <si>
    <t>（３）情報提供義務</t>
    <phoneticPr fontId="1"/>
  </si>
  <si>
    <t>③比較推奨販売</t>
    <phoneticPr fontId="1"/>
  </si>
  <si>
    <t>（４）募集時の禁止行為・著しく不適当な行為</t>
    <phoneticPr fontId="1"/>
  </si>
  <si>
    <t>①保険募集管理全般</t>
    <phoneticPr fontId="1"/>
  </si>
  <si>
    <t>②保険料の取扱い</t>
    <phoneticPr fontId="1"/>
  </si>
  <si>
    <t>（８）募集資料等の適切な管理</t>
    <phoneticPr fontId="1"/>
  </si>
  <si>
    <t>①募集文書</t>
    <phoneticPr fontId="1"/>
  </si>
  <si>
    <t>②代理店ホームページ</t>
    <phoneticPr fontId="1"/>
  </si>
  <si>
    <t>（２）コンプライアンス推進に係る態勢整備</t>
  </si>
  <si>
    <t>（２）意向把握・確認義務</t>
    <phoneticPr fontId="1"/>
  </si>
  <si>
    <t>（１）契約管理</t>
    <phoneticPr fontId="1"/>
  </si>
  <si>
    <t>（１）コーポレートガバナンスに関する態勢整備</t>
    <phoneticPr fontId="1"/>
  </si>
  <si>
    <t>共通</t>
    <rPh sb="0" eb="2">
      <t>キョウツウ</t>
    </rPh>
    <phoneticPr fontId="1"/>
  </si>
  <si>
    <t>共同募集を取り扱う代理店</t>
    <rPh sb="0" eb="2">
      <t>キョウドウ</t>
    </rPh>
    <rPh sb="2" eb="4">
      <t>ボシュウ</t>
    </rPh>
    <rPh sb="5" eb="6">
      <t>ト</t>
    </rPh>
    <rPh sb="7" eb="8">
      <t>アツカ</t>
    </rPh>
    <rPh sb="9" eb="12">
      <t>ダイリテン</t>
    </rPh>
    <phoneticPr fontId="1"/>
  </si>
  <si>
    <t>乗合代理店または生保・少短代理店を兼業する代理店</t>
    <rPh sb="21" eb="24">
      <t>ダイリテン</t>
    </rPh>
    <phoneticPr fontId="1"/>
  </si>
  <si>
    <t>募集関連行為を第三者に委託等する代理店</t>
    <rPh sb="16" eb="19">
      <t>ダイリテン</t>
    </rPh>
    <phoneticPr fontId="1"/>
  </si>
  <si>
    <t>テレマーケティングを行う代理店</t>
    <rPh sb="10" eb="11">
      <t>オコナ</t>
    </rPh>
    <rPh sb="12" eb="15">
      <t>ダイリテン</t>
    </rPh>
    <phoneticPr fontId="1"/>
  </si>
  <si>
    <t>共通（店主・代表者のみ募集代理店を除く）</t>
    <rPh sb="0" eb="2">
      <t>キョウツウ</t>
    </rPh>
    <rPh sb="3" eb="5">
      <t>テンシュ</t>
    </rPh>
    <rPh sb="6" eb="9">
      <t>ダイヒョウシャ</t>
    </rPh>
    <rPh sb="11" eb="13">
      <t>ボシュウ</t>
    </rPh>
    <rPh sb="13" eb="16">
      <t>ダイリテン</t>
    </rPh>
    <rPh sb="17" eb="18">
      <t>ノゾ</t>
    </rPh>
    <phoneticPr fontId="1"/>
  </si>
  <si>
    <t>共通（自賠責のみ委託代理店を除く）</t>
    <rPh sb="0" eb="2">
      <t>キョウツウ</t>
    </rPh>
    <rPh sb="14" eb="15">
      <t>ノゾ</t>
    </rPh>
    <phoneticPr fontId="1"/>
  </si>
  <si>
    <t>③契約締結時の同意記録</t>
    <phoneticPr fontId="1"/>
  </si>
  <si>
    <t>◆個人情報保護に関する基本方針（プライバシーポリシー）、またはプライバシーポリシーが記載されたホームページの URL◆個人情報取扱規程◆個人データ管理責任者・個人データ管理者を任命していることがわかる資料（個人情報取扱規程、体制図、職務権限規程等）◆個人データ管理台帳◆非開示（秘密保持）契約書、誓約書等◆個人データ取扱者の氏名等を把握できる一覧表等◆外部委託に関する規程◆情報セキュリティに関する規程◆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t>
    <phoneticPr fontId="1"/>
  </si>
  <si>
    <t>⑫</t>
    <phoneticPr fontId="1"/>
  </si>
  <si>
    <t>⑬</t>
    <phoneticPr fontId="1"/>
  </si>
  <si>
    <t>代理店が取り扱う個人情報の種類（例）</t>
    <rPh sb="16" eb="17">
      <t>レイ</t>
    </rPh>
    <phoneticPr fontId="1"/>
  </si>
  <si>
    <t>個人情報が含まれる帳票等（例）</t>
    <rPh sb="13" eb="14">
      <t>レイ</t>
    </rPh>
    <phoneticPr fontId="1"/>
  </si>
  <si>
    <t>⑭</t>
    <phoneticPr fontId="1"/>
  </si>
  <si>
    <t>改善完了（予定）時期</t>
    <rPh sb="0" eb="4">
      <t>カイゼンカンリョウ</t>
    </rPh>
    <rPh sb="5" eb="7">
      <t>ヨテイ</t>
    </rPh>
    <rPh sb="8" eb="10">
      <t>ジキ</t>
    </rPh>
    <phoneticPr fontId="1"/>
  </si>
  <si>
    <t>要改善設問数</t>
    <rPh sb="0" eb="1">
      <t>ヨウ</t>
    </rPh>
    <rPh sb="1" eb="3">
      <t>カイゼン</t>
    </rPh>
    <rPh sb="3" eb="5">
      <t>セツモン</t>
    </rPh>
    <rPh sb="5" eb="6">
      <t>カズ</t>
    </rPh>
    <phoneticPr fontId="1"/>
  </si>
  <si>
    <r>
      <t xml:space="preserve">【個人情報の理解】
代理店が取り扱う個人情報の種類や、個人情報が含まれる帳票等を正しく理解している。
</t>
    </r>
    <r>
      <rPr>
        <sz val="11"/>
        <color theme="1"/>
        <rFont val="ＭＳ Ｐゴシック"/>
        <family val="3"/>
        <charset val="128"/>
      </rPr>
      <t>　※個人情報の種類や、帳票等は次ページ「代理店が取り扱う個人情報の種類（例）」「個人情報が含まれる帳票等（例）」を参照</t>
    </r>
    <rPh sb="1" eb="5">
      <t>コジンジョウホウ</t>
    </rPh>
    <rPh sb="6" eb="8">
      <t>リカイ</t>
    </rPh>
    <rPh sb="40" eb="41">
      <t>タダ</t>
    </rPh>
    <rPh sb="53" eb="57">
      <t>コジンジョウホウ</t>
    </rPh>
    <rPh sb="58" eb="60">
      <t>シュルイ</t>
    </rPh>
    <rPh sb="62" eb="65">
      <t>チョウヒョウトウ</t>
    </rPh>
    <phoneticPr fontId="1"/>
  </si>
  <si>
    <t>保険金関連事業</t>
  </si>
  <si>
    <t>利益相反のおそれがある行為の具体例</t>
  </si>
  <si>
    <t>自動車修理工場を兼業する場合</t>
  </si>
  <si>
    <t>自動車修理費等の請求</t>
  </si>
  <si>
    <t>建設業等を兼業する場合</t>
  </si>
  <si>
    <t>自然災害時の建物修理費用等の請求</t>
  </si>
  <si>
    <t>不動産管理会社等を兼業する場合</t>
  </si>
  <si>
    <t>不動産修繕費等の請求</t>
  </si>
  <si>
    <t>ロードアシスタンス業を兼業する場合</t>
  </si>
  <si>
    <t>自動車事故時の代車・レッカー費用等の請求</t>
  </si>
  <si>
    <t>旅行代理店を兼業する場合</t>
  </si>
  <si>
    <t>救援者の旅行費等の請求</t>
  </si>
  <si>
    <t>小売業を兼業する場合</t>
  </si>
  <si>
    <t>携行品損害の事故による代替品の購入費等の請求</t>
  </si>
  <si>
    <t>動物病院を兼業する場合</t>
  </si>
  <si>
    <t>ペットの手術費用等の請求</t>
  </si>
  <si>
    <t>要改善設問数（全体）</t>
    <rPh sb="0" eb="6">
      <t>ヨウカイゼンセツモンスウ</t>
    </rPh>
    <rPh sb="7" eb="9">
      <t>ゼンタイ</t>
    </rPh>
    <phoneticPr fontId="1"/>
  </si>
  <si>
    <t>自己評価回答状況</t>
    <rPh sb="0" eb="4">
      <t>ジコヒョウカ</t>
    </rPh>
    <rPh sb="4" eb="6">
      <t>カイトウ</t>
    </rPh>
    <rPh sb="6" eb="8">
      <t>ジョウキョウ</t>
    </rPh>
    <phoneticPr fontId="1"/>
  </si>
  <si>
    <t>/</t>
    <phoneticPr fontId="1"/>
  </si>
  <si>
    <t>③改善取組みが必要</t>
    <phoneticPr fontId="1"/>
  </si>
  <si>
    <t>②おおむねできている
（一部改善の余地がある）</t>
    <phoneticPr fontId="1"/>
  </si>
  <si>
    <t>①十分にできている 
（改善すべきものはない）</t>
    <phoneticPr fontId="1"/>
  </si>
  <si>
    <t>回答対象</t>
    <rPh sb="0" eb="2">
      <t>カイトウ</t>
    </rPh>
    <rPh sb="2" eb="4">
      <t>タイショウ</t>
    </rPh>
    <phoneticPr fontId="1"/>
  </si>
  <si>
    <t>●</t>
    <phoneticPr fontId="1"/>
  </si>
  <si>
    <t>一番上へ戻る</t>
  </si>
  <si>
    <t>保険料の割引・割戻し等を目的とした自己契約・特定契約（自らと人的・資本的に密接な関係を有する者を契約者または被保険者とする保険契約）の募集を行っていない。また、特定契約の判定を実態に即するものとし、潜脱行為を行っていない。</t>
    <rPh sb="82" eb="84">
      <t>ケイヤク</t>
    </rPh>
    <phoneticPr fontId="1"/>
  </si>
  <si>
    <t>回答完了項目数</t>
    <rPh sb="0" eb="2">
      <t>カイトウ</t>
    </rPh>
    <rPh sb="2" eb="4">
      <t>カンリョウ</t>
    </rPh>
    <rPh sb="4" eb="7">
      <t>コウモクスウ</t>
    </rPh>
    <phoneticPr fontId="1"/>
  </si>
  <si>
    <t>⑤不適切な便宜供与の禁止</t>
    <rPh sb="1" eb="4">
      <t>フテキセツ</t>
    </rPh>
    <rPh sb="10" eb="12">
      <t>キンシ</t>
    </rPh>
    <phoneticPr fontId="1"/>
  </si>
  <si>
    <t>③特別利益の提供の禁止</t>
    <rPh sb="9" eb="11">
      <t>キンシ</t>
    </rPh>
    <phoneticPr fontId="1"/>
  </si>
  <si>
    <t>「不当な取引制限の禁止」に留意し、保険契約の引受に際して、実質的に保険会社間での接触または情報交換（以下「情報交換等」という。）に該当するような行為を原則行っていない。また、保険料率に関する情報交換等を行っていない。例外的に情報交換等を行わなければならない場合には、情報交換等が「公正な競争を制限するものではない」こと、および「業務上正当な必要性がある」ことを確認したうえで、保険契約者経由等による情報交換等とするなどの運用を行っている。</t>
    <phoneticPr fontId="1"/>
  </si>
  <si>
    <t>（乗合代理店の場合、または生保・少額短期保険の代理店を兼業しており比較可能な同種の保険商品について推奨販売を行っている場合）顧客の意向を丁寧に確認したうえで、顧客の意向に沿って商品の推奨を行い、かつ、推奨理由や比較内容等を適切に説明しているか。</t>
    <rPh sb="7" eb="9">
      <t>バアイ</t>
    </rPh>
    <phoneticPr fontId="1"/>
  </si>
  <si>
    <t>保険勧誘や契約締結にあたって、特別利益の提供に該当することがないよう、以下の行為（これを約す行為を含む。）を徹底している。
　・顧客に対して金銭の提供をするなど、保険料の割引、割戻しを行わない。
　・ノベルティ提供を行う場合、実質的に保険料の割引や割戻しとみなされるような物品やサービス
　 の提供を行わず、景品表示法および所属保険会社の定める基準の範囲内で運用している。
　 （提供していない場合でも、景品表示法および所属保険会社の定める基準を理解している。）
　・他業を兼業する場合、他業の顧客に対して各種のサービスや物品等の提供を行う際に、それら
　 サービス等の費用を保険会社や代理店が実質的に負担していないことを確認している。また、顧客
　 への訴求方法等によって、保険契約の締結または保険募集に結びつくことがないことを確認して
　 いる。
【禁止行為の具体例】
　・保険契約締結時に、保険契約者に対し、保険料の一部に充てるための現金を渡した。
　・長期優良割引等の割引を不正適用し、本来の保険料より低い保険料を適用した。
　・保険契約者に対し、代理店手数料の中から保険料の割戻しを行った。
　・旅行業を兼営する代理店が、保険契約者に対し、海外旅行保険に加入すれば、旅行代金の割引を
　　行うことを約束した。
　・自動車販売業を兼営する代理店が保険加入を条件に車両価格の値引きを行った。
　・保険契約締結の謝礼として、保険契約者に対し、商品券を渡した。</t>
    <rPh sb="44" eb="45">
      <t>ヤク</t>
    </rPh>
    <rPh sb="46" eb="48">
      <t>コウイ</t>
    </rPh>
    <rPh sb="49" eb="50">
      <t>フク</t>
    </rPh>
    <phoneticPr fontId="1"/>
  </si>
  <si>
    <t>◆顧客対応記録◆契約申込書◆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</si>
  <si>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（３）情報提供義務　①募集人の権限等に関する説明</t>
    <phoneticPr fontId="1"/>
  </si>
  <si>
    <t>◆顧客対応記録◆契約申込書、パンフレット、名刺◆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</si>
  <si>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顧客対応記録等◆対面・非対面募集の選択肢の顧客宛案内がわかる資料◆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</si>
  <si>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顧客対応記録等◆取引時確認書◆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</si>
  <si>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顧客対応記録◆満期管理・契約保全に関する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</si>
  <si>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業務規定等◆自己契約・特定契約の比率管理や調査・判定に用いた資料◆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phoneticPr fontId="1"/>
  </si>
  <si>
    <t>◆共同募集について定めた規程・マニュアル等
◆顧客向け共同募集説明文書</t>
    <rPh sb="23" eb="25">
      <t>コキャク</t>
    </rPh>
    <phoneticPr fontId="1"/>
  </si>
  <si>
    <t>保険金関連事業（※）など、他業との間に利益相反が生じ得る兼業代理店において、自らの利益を得るために保険会社に対して過剰な修理費等を請求するといった行為や、代理店が紹介料を受領する行為により、顧客の利益が害されることを防止する。
※たとえば、自動車修理工場など本業に付随した保険金の支払いを受けることで利益を得られる事業</t>
    <phoneticPr fontId="1"/>
  </si>
  <si>
    <t>更改（継続）率や顧客の声、交渉経緯等を定期的に把握・分析し、解約理由・経緯等を踏まえ、必要に応じて改善策を実施している。</t>
    <phoneticPr fontId="1"/>
  </si>
  <si>
    <t>①募集人の権限等に関する説明</t>
    <rPh sb="1" eb="4">
      <t>ボシュウニン</t>
    </rPh>
    <rPh sb="5" eb="8">
      <t>ケンゲントウ</t>
    </rPh>
    <rPh sb="9" eb="10">
      <t>カン</t>
    </rPh>
    <rPh sb="12" eb="14">
      <t>セツメイ</t>
    </rPh>
    <phoneticPr fontId="1"/>
  </si>
  <si>
    <t>適切な事故対応を行うため、あらかじめ顧客等に周知しておく事項や、顧客等からの事故通知に対する受付の仕方や保険金が支払われるまでのフォローアップの内容を明確に定めておくなど、事故対応に関する業務規定等を策定し、適切に事故対応を行っている。</t>
    <phoneticPr fontId="1"/>
  </si>
  <si>
    <t>個人代理店・法人代理店</t>
    <rPh sb="0" eb="2">
      <t>コジン</t>
    </rPh>
    <rPh sb="2" eb="5">
      <t>ダイリテン</t>
    </rPh>
    <rPh sb="6" eb="11">
      <t>ホウジンダイリテン</t>
    </rPh>
    <phoneticPr fontId="1"/>
  </si>
  <si>
    <t>専業代理店・兼業代理店</t>
    <rPh sb="2" eb="5">
      <t>ダイリテン</t>
    </rPh>
    <phoneticPr fontId="1"/>
  </si>
  <si>
    <t>専属代理店・乗合代理店</t>
    <rPh sb="0" eb="2">
      <t>センゾク</t>
    </rPh>
    <rPh sb="6" eb="8">
      <t>ノリアイ</t>
    </rPh>
    <phoneticPr fontId="1"/>
  </si>
  <si>
    <t>保険勧誘や契約締結にあたって、顧客に対して金銭の提供をするなど、保険料の割引、割戻しや、その他特別利益の提供に該当する行為を行っていないか。</t>
    <rPh sb="18" eb="19">
      <t>タイ</t>
    </rPh>
    <phoneticPr fontId="1"/>
  </si>
  <si>
    <t>（他業との間に利益相反が生じ得る兼業代理店や、紹介料を受領するケースがある代理店の場合）利益相反管理態勢を構築し、過大な保険金請求に繋がるような行為を防止しているか。</t>
    <phoneticPr fontId="1"/>
  </si>
  <si>
    <t>◆顧客対応記録◆経費支出に関する申請書類◆業務規定等◆募集人に徹底するために用いたもの（研修教材、ｅラーニングの場合はその画面コピー等）◆募集人全員の受講が確認できるもの※研修履修簿、経営層・管理部門への報告書等◆対応状況の定期的確認および指導がルール化されていることについて、確認できる資料</t>
    <phoneticPr fontId="1"/>
  </si>
  <si>
    <t>◆苦情対応記録◆保険会社への報告書類◆苦情対応・管理に関する業務規定等◆募集人に徹底するために用いたもの（研修教材、ｅラーニングの場合はその画面コピー等）◆募集人全員の受講が確認できるもの※研修履修簿、経営層・管理部門への報告書等※自己点検実施日から１年以内に実施したことがわかるもの◆対応状況の定期的確認および指導がルール化されていることについて、確認できる資料</t>
    <rPh sb="8" eb="12">
      <t>ホケンガイシャ</t>
    </rPh>
    <rPh sb="14" eb="16">
      <t>ホウコク</t>
    </rPh>
    <rPh sb="16" eb="18">
      <t>ショルイ</t>
    </rPh>
    <phoneticPr fontId="1"/>
  </si>
  <si>
    <t>【個人情報の漏えい等の報告】
個人情報の漏えい、滅失、毀損等が発生した際の適切な対応を理解し、当該対応を実施している。また、発生した場合は、直ちに所属保険会社に報告し、被害者への通知や再発防止策の策定・実行を適時行っている。
大規模特定代理店の場合、個人情報の漏えい、滅失、毀損等を防止するため、情報セキュリティ対策に十分な知見を有する者（例えば、店主または保険募集の責任者等）により、定期的に社内点検・監査を実施している。</t>
    <phoneticPr fontId="1"/>
  </si>
  <si>
    <t>2025-001</t>
    <phoneticPr fontId="1"/>
  </si>
  <si>
    <t>2025-002</t>
    <phoneticPr fontId="1"/>
  </si>
  <si>
    <t>対象
代理店</t>
    <rPh sb="0" eb="2">
      <t>タイショウ</t>
    </rPh>
    <rPh sb="3" eb="6">
      <t>ダイリテン</t>
    </rPh>
    <phoneticPr fontId="1"/>
  </si>
  <si>
    <t>２．
アフターフォロー</t>
    <phoneticPr fontId="1"/>
  </si>
  <si>
    <t>No</t>
    <phoneticPr fontId="1"/>
  </si>
  <si>
    <t>2025-004</t>
    <phoneticPr fontId="1"/>
  </si>
  <si>
    <t>2025-003</t>
    <phoneticPr fontId="1"/>
  </si>
  <si>
    <t>点検
項目</t>
    <rPh sb="0" eb="2">
      <t>テンケン</t>
    </rPh>
    <rPh sb="3" eb="5">
      <t>コウモク</t>
    </rPh>
    <phoneticPr fontId="1"/>
  </si>
  <si>
    <t>共通
（自賠責のみ除く）</t>
    <phoneticPr fontId="1"/>
  </si>
  <si>
    <t>⑥</t>
  </si>
  <si>
    <t>2025-005</t>
  </si>
  <si>
    <t>2025-005</t>
    <phoneticPr fontId="1"/>
  </si>
  <si>
    <t>2025-006</t>
    <phoneticPr fontId="1"/>
  </si>
  <si>
    <t>2025-007</t>
  </si>
  <si>
    <t>2025-007</t>
    <phoneticPr fontId="1"/>
  </si>
  <si>
    <t>2025-008</t>
  </si>
  <si>
    <t>2025-008</t>
    <phoneticPr fontId="1"/>
  </si>
  <si>
    <t>2025-009</t>
  </si>
  <si>
    <t>2025-009</t>
    <phoneticPr fontId="1"/>
  </si>
  <si>
    <t>2025-010</t>
    <phoneticPr fontId="1"/>
  </si>
  <si>
    <t>2025-011</t>
  </si>
  <si>
    <t>2025-011</t>
    <phoneticPr fontId="1"/>
  </si>
  <si>
    <t>乗合／
生保・少短兼業</t>
    <phoneticPr fontId="1"/>
  </si>
  <si>
    <t>（４）募集時の禁止行為・著しく不適当な行為　③特別利益の提供の禁止</t>
    <phoneticPr fontId="1"/>
  </si>
  <si>
    <t>2025-012</t>
    <phoneticPr fontId="1"/>
  </si>
  <si>
    <t>（４）募集時の禁止行為・著しく不適当な行為　⑤不適切な便宜供与の禁止</t>
    <phoneticPr fontId="1"/>
  </si>
  <si>
    <t>2025-013</t>
  </si>
  <si>
    <t>2025-013</t>
    <phoneticPr fontId="1"/>
  </si>
  <si>
    <t>2025-014</t>
  </si>
  <si>
    <t>2025-014</t>
    <phoneticPr fontId="1"/>
  </si>
  <si>
    <t>2025-015</t>
  </si>
  <si>
    <t>2025-015</t>
    <phoneticPr fontId="1"/>
  </si>
  <si>
    <t>2025-016</t>
  </si>
  <si>
    <t>2025-016</t>
    <phoneticPr fontId="1"/>
  </si>
  <si>
    <t>2025-017</t>
  </si>
  <si>
    <t>2025-017</t>
    <phoneticPr fontId="1"/>
  </si>
  <si>
    <t>2025-018</t>
  </si>
  <si>
    <t>2025-018</t>
    <phoneticPr fontId="1"/>
  </si>
  <si>
    <t>2025-019</t>
  </si>
  <si>
    <t>2025-019</t>
    <phoneticPr fontId="1"/>
  </si>
  <si>
    <t>2025-020</t>
  </si>
  <si>
    <t>2025-020</t>
    <phoneticPr fontId="1"/>
  </si>
  <si>
    <t>2025-021</t>
    <phoneticPr fontId="1"/>
  </si>
  <si>
    <t>2025-022</t>
    <phoneticPr fontId="1"/>
  </si>
  <si>
    <t>2025-023</t>
    <phoneticPr fontId="1"/>
  </si>
  <si>
    <t>2025-024</t>
    <phoneticPr fontId="1"/>
  </si>
  <si>
    <t>2025-025</t>
  </si>
  <si>
    <t>2025-025</t>
    <phoneticPr fontId="1"/>
  </si>
  <si>
    <t>2025-026</t>
    <phoneticPr fontId="1"/>
  </si>
  <si>
    <t>2025-027</t>
    <phoneticPr fontId="1"/>
  </si>
  <si>
    <t>2025-028</t>
    <phoneticPr fontId="1"/>
  </si>
  <si>
    <t>2025-029</t>
    <phoneticPr fontId="1"/>
  </si>
  <si>
    <t>2025-030</t>
    <phoneticPr fontId="1"/>
  </si>
  <si>
    <t>2025-031</t>
    <phoneticPr fontId="1"/>
  </si>
  <si>
    <t>2025-033</t>
  </si>
  <si>
    <t>2025-034</t>
  </si>
  <si>
    <t>2025-035</t>
  </si>
  <si>
    <t>2025-036</t>
    <phoneticPr fontId="1"/>
  </si>
  <si>
    <t>2025-037</t>
    <phoneticPr fontId="1"/>
  </si>
  <si>
    <t>2025-038</t>
    <phoneticPr fontId="1"/>
  </si>
  <si>
    <t>対象の代理店</t>
  </si>
  <si>
    <t>2025-039</t>
    <phoneticPr fontId="1"/>
  </si>
  <si>
    <t>2025-040</t>
  </si>
  <si>
    <t>2025-040</t>
    <phoneticPr fontId="1"/>
  </si>
  <si>
    <t>2025-041</t>
  </si>
  <si>
    <t>2025-041</t>
    <phoneticPr fontId="1"/>
  </si>
  <si>
    <t>2025-042</t>
    <phoneticPr fontId="1"/>
  </si>
  <si>
    <t>2025-043</t>
    <phoneticPr fontId="1"/>
  </si>
  <si>
    <t>2025-044</t>
    <phoneticPr fontId="1"/>
  </si>
  <si>
    <t>2025-045</t>
    <phoneticPr fontId="1"/>
  </si>
  <si>
    <t>2025-046</t>
    <phoneticPr fontId="1"/>
  </si>
  <si>
    <t>2025-047</t>
  </si>
  <si>
    <t>意向把握・意向確認に関する以下のプロセスについて適切に実施している。
　・意向（※）を把握し、記録、保存している。
　　　※「どのような分野の補償を望んでいるか（保険種類）」「求める主な補償内容」「保険期間・
　　　　保険料・保険金額に関する範囲の希望、優先する事項の有無」
　・意向に基づいた商品の提案ならびに意向と提案内容の対応関係の説明、および販売する商品の
　 特性に応じて公的保険制度についての情報提供を行っている。
　・当初意向と最終意向の比較および両者が相違している場合は相違点の確認をしている。
　・顧客の最終意向と申込内容の合致の確認（＝意向確認）をしている。</t>
    <rPh sb="81" eb="85">
      <t>ホケンシュルイ</t>
    </rPh>
    <phoneticPr fontId="1"/>
  </si>
  <si>
    <t>募集関連行為を第三者に委託等する場合、以下の留意点に基づき、不適切な行為を行わないよう、指導事項を示した文書や適切な態勢整備等の確約を求める文書を交付するなどの教育・管理・指導を行う体制を整備している。
【留意点】
・保険募集行為または特別利益の提供等の募集規制の潜脱につながる行為を行っていないか。
・比較サイト等の商品情報の提供を主たる目的としたサービスにおいて、誤った商品説明や特定商品
　の不適切な評価を行うなど、募集人が募集行為を行う際に顧客の正しい商品理解を妨げるおそれの
　ある行為を行っていないか。
・個人情報の第三者への提供に係る顧客同意の取得等の手続を個人情報の保護に関する法律等に
　基づき、適切に行っているか。
・支払手数料の設定について、不適切な行為を誘発しないよう、慎重な対応を行っているか。</t>
    <phoneticPr fontId="1"/>
  </si>
  <si>
    <t>【顧客情報の取得・保管・管理等】
顧客情報（企業情報を含む）の取得・保管・管理等にあたっては、以下の措置を講じるなどして、
細心の注意を払っている。
　・契約締結の際、代理店独自の利用目的がある場合は、当該利用目的も顧客に明示している。
　・個人データの第三者提供時は、記録・保存義務が、第三者からの取得時は、確認・記録・保存義務
　　が課されることに注意している。
　・外国にある第三者に個人データを提供するときは、あらかじめ、外国にある第三者への個人データ
　  の提供を認める旨の本人の同意を得ている。
　・機微（センシティブ）情報を取得する場合は、あらかじめ顧客の同意を取得したうえで、業務遂行
　　上必要な範囲で取得、利用、または第三者提供している。
　・保険会社からの委託を受け、マイナンバー（個人番号）を取り扱う場合は、所属保険会社の指示に
　　従い、適切に取り扱っている。
　・顧客情報が記載されている書類や電子記録媒体等（ＵＳＢメモリーやＣＤ等）は、社外持ち出し時の
　　運用（持出管理台帳による管理等）を定めるとともに、施錠のできるロッカー等に保管している。
　　また、外出時、退社時には施錠している。
　・顧客情報の含まれる書類や業務利用機器を保険会社の設定した管理区域外に持ち出すときは、
　　常時携行している。
　・保管期間を超過、または利用する必要がなくなった個人データは、遅滞なく廃棄・消去している。
　・乗合代理店の場合、たとえば代理店内で契約情報を共有する際に、メールの宛先に乗合保険会社
　　が含まれていないか確認するなど、他の保険会社の個人データを漏えいさせないための対応を
　　徹底している。
　・乗合代理店において、保険会社等から出向者を受け入れている場合、当該出向社員を含む従業者
　　が、契約情報（個人データ）を出向元を含む外部に持ち出さないよう、非開示（秘密保持）契約等
　　の締結や教育・管理・指導を行っている。
　・乗合代理店の場合、見積書作成のため、顧客が提供した自身の個人情報を保険会社に提供する
　　ことについて、あらかじめ丁寧に説明し、顧客の理解を得ている（利用目的は、プライバシーポリ
　　シーで公表しているだけでは足りず、顧客に明示する必要がある）。</t>
    <rPh sb="47" eb="49">
      <t>イカ</t>
    </rPh>
    <rPh sb="571" eb="575">
      <t>ホカンキカン</t>
    </rPh>
    <rPh sb="576" eb="578">
      <t>チョウカ</t>
    </rPh>
    <rPh sb="594" eb="596">
      <t>コジン</t>
    </rPh>
    <rPh sb="605" eb="607">
      <t>ハイキ</t>
    </rPh>
    <rPh sb="761" eb="762">
      <t>シャ</t>
    </rPh>
    <rPh sb="797" eb="800">
      <t>ヒカイジ</t>
    </rPh>
    <rPh sb="808" eb="809">
      <t>トウ</t>
    </rPh>
    <phoneticPr fontId="1"/>
  </si>
  <si>
    <t>【テレワーク・オンライン会議】
テレワークやオンラインによる会議・顧客面談等を実施するとき、以下の措置を講じるなどして、細心の注意を払っている。
　・情報セキュリティに関する社内規則等を定めている。
　・オンラインによる会議や顧客面談等を実施する場合、情報漏えい、サイバー攻撃等のセキュリティ
　　リスクに十分注意する必要があることを社内教育を通じて徹底している。</t>
    <rPh sb="46" eb="48">
      <t>イカ</t>
    </rPh>
    <phoneticPr fontId="1"/>
  </si>
  <si>
    <t>【個人データの外部委託】
個人データの取扱いを外部業者（クラウドサービスを含む）に委託する場合（変更・追加を含む）は、以下の対応を適切に行っている。
　・適切性、安全性等の審査を行い、事前に所属保険会社の承認を受けている。
　・委託内容によっては、外部委託先が募集行為を行ってしまう（無登録・無届募集となる）おそれも
　　あることに注意している。
　・委託者（代理店）の監督・監査・報告徴収に関する権限など、所定の事項を盛り込んだ委託契約
　  書等を締結している。
また、委託を行った場合、次のような対応を行い、外部委託先を適切に管理・把握できる態勢を整備している。
　・委託契約内容（安全管理措置等）の遵守状況を定期的に確認している。
　・所属保険会社の規定等に従い、外部委託先を適切に管理している。
　・外部委託先を追加・変更・廃止した場合、外部委託先を管理している台帳・リスト等を修正して
　　いる。
　　また、所属保険会社の規定等に従い、所属保険会社に適宜報告している。
　※外部委託先が再委託を行う場合も同様の取扱いとしている。</t>
    <rPh sb="59" eb="61">
      <t>イカ</t>
    </rPh>
    <phoneticPr fontId="1"/>
  </si>
  <si>
    <t>【メールおよびチャットアプリ・ＳＮＳ】
メールおよびチャットアプリを利用するとき、以下の対応を適切に行っている。
　・メールを送信するときは、個人情報は必要最低限とし、宛先、添付ファイル等をよく確認し、誤送信
　　に留意している。
　・大量の個人情報をメールで送信するときには、添付ファイルは所属保険会社のルールに則って
　　強固なパスワード設定を行い、パスワードを本文には記載せずメール以外の方法（口頭、書面、
　　ＳＭＳ等）で通知するなどの対策を実施している。
　・顧客情報付きファイルを送付するときは、送付先以外の保険会社の契約情報が含まれていないか
　　確認（特に、Excelファイルの場合は複数のシート、行や列の非表示等まで確認）し、代理店管理
　　者を宛先等に含めることや、パスワードの設定等、代理店所定の送信ルールに従って対応して
　　いる。
　・フリーメールおよびフリーチャットは原則禁止している。
　・サイバー攻撃の一つである標的型攻撃メールの開封を未然に防止するため、不用意に添付ファイ
　　ルを開いたり、ＵＲＬリンクをクリックしたりしないように、日頃から差出人のアドレス等を確認して
　　いる。
また、ＳＮＳの利用に関しては、以下の対応を適切に行っている。
　・代理店の業務においてＳＮＳは原則利用していない。万が一、ＳＮＳを業務利用する場合は、所属
　　保険会社に確認のうえ、私用アカウントとは切り離し、電話番号等を使い分ける等を実施して不適
　　切な内容の投稿はしていない。</t>
    <rPh sb="41" eb="43">
      <t>イカ</t>
    </rPh>
    <rPh sb="146" eb="152">
      <t>ショゾクホケンガイシャ</t>
    </rPh>
    <rPh sb="525" eb="527">
      <t>イカ</t>
    </rPh>
    <phoneticPr fontId="1"/>
  </si>
  <si>
    <t>設問番号</t>
    <rPh sb="0" eb="2">
      <t>セツモン</t>
    </rPh>
    <rPh sb="2" eb="4">
      <t>バンゴウ</t>
    </rPh>
    <phoneticPr fontId="1"/>
  </si>
  <si>
    <t>①</t>
  </si>
  <si>
    <t>②</t>
  </si>
  <si>
    <t>③</t>
  </si>
  <si>
    <t>④</t>
  </si>
  <si>
    <t>⑤</t>
  </si>
  <si>
    <t xml:space="preserve">2025-032 </t>
    <phoneticPr fontId="1"/>
  </si>
  <si>
    <t>No</t>
  </si>
  <si>
    <t>2025-001</t>
  </si>
  <si>
    <t>保険募集人指導事業を行う代理店
（フランチャイズ代理店等）</t>
    <phoneticPr fontId="1"/>
  </si>
  <si>
    <t>2025-004</t>
  </si>
  <si>
    <t>2025-039</t>
  </si>
  <si>
    <t>2025-042</t>
  </si>
  <si>
    <t>2025-045</t>
  </si>
  <si>
    <t>対象外選択理由</t>
    <rPh sb="0" eb="7">
      <t>タイショウガイセンタクリユウ</t>
    </rPh>
    <phoneticPr fontId="1"/>
  </si>
  <si>
    <t>理由未入力チェック</t>
    <rPh sb="0" eb="2">
      <t>リユウ</t>
    </rPh>
    <rPh sb="2" eb="5">
      <t>ミニュウリョク</t>
    </rPh>
    <phoneticPr fontId="1"/>
  </si>
  <si>
    <t>確認資料</t>
    <rPh sb="0" eb="4">
      <t>カクニンシリョウ</t>
    </rPh>
    <phoneticPr fontId="1"/>
  </si>
  <si>
    <t>－</t>
    <phoneticPr fontId="1"/>
  </si>
  <si>
    <t>保険会社の委託を受けた立場でありながら、「公平・中立」といった表示や説明を行うなど、顧客に
　「保険会社と顧客の間で中立である」と誤認を与えるような行為はしていない。</t>
    <phoneticPr fontId="1"/>
  </si>
  <si>
    <t>②重要事項説明</t>
    <phoneticPr fontId="1"/>
  </si>
  <si>
    <t>④団体契約、団体扱・集団扱契約</t>
    <phoneticPr fontId="1"/>
  </si>
  <si>
    <t>⑥利益相反管理</t>
    <phoneticPr fontId="1"/>
  </si>
  <si>
    <t>⑧独占禁止法遵守</t>
    <phoneticPr fontId="1"/>
  </si>
  <si>
    <t>⑦自己契約・特定契約</t>
    <phoneticPr fontId="1"/>
  </si>
  <si>
    <t>⑨取引時確認</t>
    <phoneticPr fontId="1"/>
  </si>
  <si>
    <t>①満期管理</t>
    <phoneticPr fontId="1"/>
  </si>
  <si>
    <t>①適切な業務(会社)運営</t>
    <phoneticPr fontId="1"/>
  </si>
  <si>
    <t>②ディスクロージャーの適切な配備</t>
    <phoneticPr fontId="1"/>
  </si>
  <si>
    <t>③自己点検・内部監査</t>
    <phoneticPr fontId="1"/>
  </si>
  <si>
    <t>④反社会的勢力に対する業務運営</t>
    <phoneticPr fontId="1"/>
  </si>
  <si>
    <t>⑤経営理念・経営計画</t>
    <phoneticPr fontId="1"/>
  </si>
  <si>
    <t>⑥社内規則等の策定</t>
    <phoneticPr fontId="1"/>
  </si>
  <si>
    <t>⑦業務継続計画（ＢＣＰ）の策定</t>
    <phoneticPr fontId="1"/>
  </si>
  <si>
    <t>⑧規模が大きい特定保険募集人の対応</t>
    <phoneticPr fontId="1"/>
  </si>
  <si>
    <t>⑨共同募集を行っている場合の対応</t>
    <phoneticPr fontId="1"/>
  </si>
  <si>
    <t>⑩募集関連行為委託等の対応</t>
    <phoneticPr fontId="1"/>
  </si>
  <si>
    <t>⑪保険募集人指導事業（フランチャイズ事業等）</t>
    <phoneticPr fontId="1"/>
  </si>
  <si>
    <t>⑫テレマーケティングを行っている場合の対応</t>
    <phoneticPr fontId="1"/>
  </si>
  <si>
    <t>①募集人の資格取得・管理</t>
    <phoneticPr fontId="1"/>
  </si>
  <si>
    <t>②代理店登録</t>
    <phoneticPr fontId="1"/>
  </si>
  <si>
    <t>③募集人届出</t>
    <phoneticPr fontId="1"/>
  </si>
  <si>
    <t>④不適切事案（含む懸念事項）への対応態勢の整備</t>
    <phoneticPr fontId="1"/>
  </si>
  <si>
    <t>※「対面募集」とは、顧客と直接面前で募集を行うこと、「非対面募集」とは顧客と WEB 等を介して
　募集を行うことをさす。</t>
    <rPh sb="10" eb="12">
      <t>コキャク</t>
    </rPh>
    <rPh sb="35" eb="37">
      <t>コキャク</t>
    </rPh>
    <phoneticPr fontId="1"/>
  </si>
  <si>
    <t>ラジオボタンの値</t>
    <rPh sb="7" eb="8">
      <t>アタイ</t>
    </rPh>
    <phoneticPr fontId="1"/>
  </si>
  <si>
    <t>入力チェック</t>
    <rPh sb="0" eb="2">
      <t>ニュウリョク</t>
    </rPh>
    <phoneticPr fontId="1"/>
  </si>
  <si>
    <t>水色のセルは任意回答です。必要に応じて記載してください。</t>
    <rPh sb="0" eb="1">
      <t>ミズ</t>
    </rPh>
    <rPh sb="1" eb="2">
      <t>イロ</t>
    </rPh>
    <rPh sb="6" eb="10">
      <t>ニンイカイトウ</t>
    </rPh>
    <rPh sb="13" eb="15">
      <t>ヒツヨウ</t>
    </rPh>
    <rPh sb="16" eb="17">
      <t>オウ</t>
    </rPh>
    <rPh sb="19" eb="21">
      <t>キサイ</t>
    </rPh>
    <phoneticPr fontId="1"/>
  </si>
  <si>
    <t>募集人ID</t>
    <rPh sb="0" eb="3">
      <t>ボシュウニン</t>
    </rPh>
    <phoneticPr fontId="1"/>
  </si>
  <si>
    <t>募集人氏名</t>
    <rPh sb="0" eb="5">
      <t>ボシュウニンシメイ</t>
    </rPh>
    <phoneticPr fontId="1"/>
  </si>
  <si>
    <t>自己点検結果回答シート（募集人用）【2025年度版】</t>
    <rPh sb="0" eb="2">
      <t>ジコ</t>
    </rPh>
    <rPh sb="2" eb="4">
      <t>テンケン</t>
    </rPh>
    <rPh sb="4" eb="6">
      <t>ケッカ</t>
    </rPh>
    <rPh sb="6" eb="8">
      <t>カイトウ</t>
    </rPh>
    <rPh sb="12" eb="16">
      <t>ボシュウニンヨウ</t>
    </rPh>
    <phoneticPr fontId="8"/>
  </si>
  <si>
    <t>自身が携わる業務全般の遂行において、法令等を遵守し、誠実に「顧客本位の業務運営」・「顧客最善利益義務」を遂行しているか。</t>
    <rPh sb="0" eb="2">
      <t>ジシン</t>
    </rPh>
    <phoneticPr fontId="1"/>
  </si>
  <si>
    <t>自身が携わる業務全般において、法令等を遵守したうえで、顧客本位の業務運営を徹底し、顧客等の最善の利益を勘案しつつ、顧客等に対して誠実かつ公正に、その業務を遂行している。</t>
    <rPh sb="0" eb="2">
      <t>ジシン</t>
    </rPh>
    <phoneticPr fontId="1"/>
  </si>
  <si>
    <t>利益相反に関する自店の管理方針に基づいて、以下の対応を行っている。
　・顧客の希望に反する修理やレンタカー業者等の紹介が提案していない。
　・保険金に繋がる修理費等の費用が適正であることを確認するなど、利益相反にともなう顧客への
　　弊害を未然に防止している。</t>
    <phoneticPr fontId="1"/>
  </si>
  <si>
    <t>疑わしい取引を発見した場合には、自店の規定等に従い、速やかに代理店主等へ報告を行っている。</t>
    <rPh sb="16" eb="18">
      <t>ジテン</t>
    </rPh>
    <rPh sb="19" eb="21">
      <t>キテイ</t>
    </rPh>
    <rPh sb="21" eb="22">
      <t>トウ</t>
    </rPh>
    <rPh sb="23" eb="24">
      <t>シタガ</t>
    </rPh>
    <rPh sb="30" eb="33">
      <t>ダイリテン</t>
    </rPh>
    <rPh sb="33" eb="34">
      <t>シュ</t>
    </rPh>
    <rPh sb="34" eb="35">
      <t>トウ</t>
    </rPh>
    <phoneticPr fontId="1"/>
  </si>
  <si>
    <t>代筆・代読や電話リレーサービスへの対応を徹底している。</t>
    <phoneticPr fontId="1"/>
  </si>
  <si>
    <t>苦情について申出内容・対応履歴を記録し、苦情全件について発生経緯・原因を特定している。</t>
    <phoneticPr fontId="1"/>
  </si>
  <si>
    <t>共同募集時の業務範囲を規定し、共同募集先と締結した契約書や覚書に定められた業務の範囲で募集が行われていること、募集時に契約者に対し共同募集であることを適切に説明している。</t>
    <phoneticPr fontId="1"/>
  </si>
  <si>
    <t>損保協会の損保一般試験「基礎単位」「商品単位」や所属保険会社の独自資格・教育等、自身の役割に応じて必要な資格を取得している。</t>
    <rPh sb="40" eb="42">
      <t>ジシン</t>
    </rPh>
    <phoneticPr fontId="1"/>
  </si>
  <si>
    <t>フランチャイザーなど商号の使用を他の代理店に許諾している代理店の場合、両者が異なる事業者であることや、取り扱う保険商品の品揃えが異なる場合はその相違点を説明するなど、顧客が当該他の代理店と同一の事業を行う者と誤認しないよう徹底している。</t>
    <rPh sb="111" eb="113">
      <t>テッテイ</t>
    </rPh>
    <phoneticPr fontId="1"/>
  </si>
  <si>
    <t>トラブルの未然防止や早期発見に資する取組みとして、以下の点を踏まえて、適正に対応している。
　・説明すべき事項を定めたトークスクリプト等を整備のうえ、徹底している。
　・顧客から、今後の電話等を拒否する旨の意向があった場合、以降、電話等はしないよう徹底して
　　いる。
　・通話内容を記録・保存している。
　・苦情等の原因を分析のうえ、再発防止策を策定・周知している。
　・保険募集等を行った者以外の者による通話内容の確認（成約に至らなかったものを含む）および
　　その結果を踏まえた対応を行っている。</t>
    <rPh sb="38" eb="40">
      <t>タイオウ</t>
    </rPh>
    <phoneticPr fontId="1"/>
  </si>
  <si>
    <t>※各設問の丸数字は、「自己点検チェックシート（代理店用）」における該当設問の丸数字を記載しています。</t>
    <rPh sb="1" eb="2">
      <t>カク</t>
    </rPh>
    <rPh sb="2" eb="4">
      <t>セツモン</t>
    </rPh>
    <rPh sb="5" eb="8">
      <t>マルスウジ</t>
    </rPh>
    <rPh sb="11" eb="15">
      <t>ジコテンケン</t>
    </rPh>
    <rPh sb="23" eb="27">
      <t>ダイリテンヨウ</t>
    </rPh>
    <rPh sb="33" eb="35">
      <t>ガイトウ</t>
    </rPh>
    <rPh sb="35" eb="37">
      <t>セツモン</t>
    </rPh>
    <rPh sb="38" eb="41">
      <t>マルスウジ</t>
    </rPh>
    <rPh sb="42" eb="44">
      <t>キサイ</t>
    </rPh>
    <phoneticPr fontId="1"/>
  </si>
  <si>
    <t>募集人ＩＤ</t>
    <rPh sb="0" eb="3">
      <t>ボシュウニン</t>
    </rPh>
    <phoneticPr fontId="1"/>
  </si>
  <si>
    <t>募集人基礎情報入力シート【2025年度版】</t>
    <rPh sb="0" eb="3">
      <t>ボシュウニン</t>
    </rPh>
    <rPh sb="3" eb="5">
      <t>キソ</t>
    </rPh>
    <rPh sb="5" eb="7">
      <t>ジョウホウ</t>
    </rPh>
    <rPh sb="7" eb="9">
      <t>ニュウリョク</t>
    </rPh>
    <rPh sb="17" eb="19">
      <t>ネンド</t>
    </rPh>
    <rPh sb="19" eb="20">
      <t>バン</t>
    </rPh>
    <phoneticPr fontId="8"/>
  </si>
  <si>
    <t>オレンジ色のセルについて、選択または記載してください。</t>
    <rPh sb="4" eb="5">
      <t>イロ</t>
    </rPh>
    <rPh sb="13" eb="15">
      <t>センタク</t>
    </rPh>
    <rPh sb="18" eb="20">
      <t>キサイ</t>
    </rPh>
    <phoneticPr fontId="1"/>
  </si>
  <si>
    <t>2025-032</t>
    <phoneticPr fontId="1"/>
  </si>
  <si>
    <t>2025-036</t>
  </si>
  <si>
    <t>2025-037</t>
  </si>
  <si>
    <t>2025-038</t>
  </si>
  <si>
    <t>2025-047</t>
    <phoneticPr fontId="1"/>
  </si>
  <si>
    <t>オレンジ色のセルについて、選択または記載してください。</t>
  </si>
  <si>
    <t>OK</t>
    <phoneticPr fontId="1"/>
  </si>
  <si>
    <t>一定の契約・取引を行う際に、ただちに取引時確認書を作成し、所属保険会社に提出している。</t>
    <rPh sb="29" eb="31">
      <t>ショゾク</t>
    </rPh>
    <phoneticPr fontId="1"/>
  </si>
  <si>
    <t>所属保険会社の社員に実質的な保険募集を行わせる行為を行っていない。（いわゆる社員代行）
【具体例】※いずれも特殊契約は除く。
・見積もり・契約申込書の作成
・契約の計上</t>
    <rPh sb="0" eb="2">
      <t>ショゾク</t>
    </rPh>
    <phoneticPr fontId="1"/>
  </si>
  <si>
    <t>事故に関し、所属保険会社に確認することなく、支払い責任の有無や保険金支払額について回答していない。</t>
    <rPh sb="6" eb="8">
      <t>ショゾク</t>
    </rPh>
    <phoneticPr fontId="1"/>
  </si>
  <si>
    <t>契約締結時に契約者本人から適切に同意の記録を取り付けており、所属保険会社の規定等に基づくことなく、以下の行為（電話募集や郵送募集、インターネットを活用した手続きの場合は、以下に準ずる行為）を行っていない。
　・契約者と対面せず、他人名義印または代筆により、勝手に契約申込書・変更手続依頼書等を
　作成する。
　・契約者の意向を確認せず、契約締結・更新（更改）手続きや契約内容変更手続き（作成契約を含む）を
　行う。
　・契約者からの依頼に基づいて、他人名義印の使用・代筆行為を行う。
　・死亡保険金受取人指定がある場合や健康状態告知がある場合、被保険者本人の同意の記録
　の取り付けについて、他人名義印の使用・代筆行為を行う。</t>
    <phoneticPr fontId="1"/>
  </si>
  <si>
    <t>顧客の意向を更新（更改）の都度確認し、満期管理を適切に行っているか。</t>
    <phoneticPr fontId="1"/>
  </si>
  <si>
    <t>契約者ごとに満期日を管理把握し、保険契約者の満期日以前に、更新（更改）について十分に検討する時間を確保できるタイミングで、契約者に連絡を行い、継続状況を管理している。特に不継続の場合は、確認相手や理由等について、確認のうえ記録している。</t>
    <phoneticPr fontId="1"/>
  </si>
  <si>
    <t>契約者が始期日までに保険証券等により正しい更新（更改）内容を確認できるようにしている。</t>
    <phoneticPr fontId="1"/>
  </si>
  <si>
    <t>募集人としての所定の要件を充足している。
ア．代理店から保険募集に関し、適切な教育・管理・指導を受けて保険募集を行う者である。 
イ．募集人のうち、役員を除く使用人については、上記ア．に加えて、保険代理店の事務所に勤務
　　（代理店主の指示に基づくテレワークを含む）し、かつ、保険代理店の指揮監督・命令のもとで
　　保険募集を行う者である。 
ウ．他の保険代理店または損害保険会社において保険募集に従事する役員または使用人ではない。
エ．有効な損害保険募集人一般試験「基礎単位」を保有している（ただし、自賠責保険、原子力保険、
　　貨物海上保険、運送保険または船舶保険のうち、これらの種目のみを委託する代理店の募集人を
　　除く）。 
オ．募集人（保険募集に従事する役員を除く）の契約形態は、「雇用」「派遣」「出向」のいずれかに
　　該当している。
　　※ 個人代理店における募集人で、代理店主と生計を一にして同居する親族はこの限りではない。</t>
    <phoneticPr fontId="1"/>
  </si>
  <si>
    <t>取扱商品の中から、顧客の意向に基づき比較可能な商品（募集人が把握した顧客の意向に基づき、補償内容等の商品特性等に基づく客観的な商品の絞込みを行った場合には、当該絞込み後の商品）を提案する場合、顧客が自身の意向に沿った商品を選択できるように、提案する全ての商品の比較事項を偏りなく説明している。</t>
    <phoneticPr fontId="1"/>
  </si>
  <si>
    <t>共同募集を行うすべての募集人が一定の役割を担っており、名目的ではないものとなっている。また、分担割合は役割に応じたものとなっている。</t>
    <phoneticPr fontId="1"/>
  </si>
  <si>
    <t>※この設問における共同募集とは、複数の募集人が保険募集を共同して行う行為のことをさす。</t>
    <phoneticPr fontId="1"/>
  </si>
  <si>
    <t>適切に満期管理を行い、契約者について無保険状態を発生させない。</t>
    <phoneticPr fontId="1"/>
  </si>
  <si>
    <t>適切に契約保全を行い、手続き漏れ等を発生させない。</t>
    <rPh sb="11" eb="13">
      <t>テツヅ</t>
    </rPh>
    <rPh sb="14" eb="15">
      <t>モ</t>
    </rPh>
    <rPh sb="16" eb="17">
      <t>トウ</t>
    </rPh>
    <phoneticPr fontId="1"/>
  </si>
  <si>
    <t>保険事故発生時、早期解決に向け、適切な事故対応を行う。</t>
    <phoneticPr fontId="1"/>
  </si>
  <si>
    <t>苦情に対して適切な対応を行い、品質向上に役立てる態勢を整備する。</t>
    <phoneticPr fontId="1"/>
  </si>
  <si>
    <t>更改（継続）率等の原因分析を行い、品質向上に役立てる態勢を整備する。</t>
    <phoneticPr fontId="1"/>
  </si>
  <si>
    <t>募集人用シートなし</t>
  </si>
  <si>
    <t>募集人用シートなし</t>
    <rPh sb="0" eb="4">
      <t>ボシュウニンヨウ</t>
    </rPh>
    <phoneticPr fontId="1"/>
  </si>
  <si>
    <t>【参考（代理店用）】
確認資料例</t>
    <rPh sb="1" eb="3">
      <t>サンコウ</t>
    </rPh>
    <rPh sb="4" eb="8">
      <t>ダイリテンヨウ</t>
    </rPh>
    <rPh sb="11" eb="13">
      <t>カクニン</t>
    </rPh>
    <rPh sb="13" eb="15">
      <t>シリョウ</t>
    </rPh>
    <rPh sb="15" eb="16">
      <t>レイ</t>
    </rPh>
    <phoneticPr fontId="1"/>
  </si>
  <si>
    <t>苦情が発生した場合の自店ルールを理解し、適切に実行している。</t>
    <phoneticPr fontId="1"/>
  </si>
  <si>
    <t>損保一般試験の有効期限切れによる無資格募集を行わないよう、損保協会が運営する「募集人・資格情報システム」や所属保険会社のシステム等を活用し、有効期限・次回受験予定年月等の管理を行っている。</t>
    <rPh sb="22" eb="23">
      <t>オコナ</t>
    </rPh>
    <rPh sb="66" eb="68">
      <t>カツヨウ</t>
    </rPh>
    <phoneticPr fontId="1"/>
  </si>
  <si>
    <r>
      <t xml:space="preserve">ステータス
</t>
    </r>
    <r>
      <rPr>
        <b/>
        <sz val="10"/>
        <color theme="1"/>
        <rFont val="ＭＳ Ｐゴシック"/>
        <family val="3"/>
        <charset val="128"/>
      </rPr>
      <t>（基礎情報入力シート・回答シート）</t>
    </r>
    <rPh sb="7" eb="13">
      <t>キソジョウホウニュウリョク</t>
    </rPh>
    <rPh sb="17" eb="19">
      <t>カイトウ</t>
    </rPh>
    <phoneticPr fontId="1"/>
  </si>
  <si>
    <t>保険契約のシェア判断や保険商品の優先的な取扱い、販売量等に影響させることを示して（黙示を含む）、以下の行為を行っていない。
　【行為類型と具体例】 　※例示であり、下記に限定されない。 
　●保険会社に物品等の購入・賃借を求めること 
　　・代理店（自動車関連業を兼業）からの社用車の購入、レンタカー、車検受検、給油 
　　・代理店から自社の支店・営業所のためのオフィスを賃借 
　●保険会社に役務の受領を求める 
　　・代理店（建設業を兼業）へ自社ビルの建替え工事を発注 
　　・代理店（広告業を兼業）と広告契約を締結 
　●保険会社に対し、物品等を販売・貸与することを求める 
　　・保険会社が保有するオフィスの貸与 
　　・保険会社の会議室を代理店の会議開催のために貸与 
　●保険会社に対し、顧客等の紹介を求める 
　　・物品購入の斡旋 
　　・契約者が事故を起こした際、代理店（自動車修理業を兼業）を紹介 
　●保険会社に対し、役務の提供を求める 
　　・代理店主催イベントへの協力（保険勧誘ブースでの対応支援、イベントのビラ配り） 
　　・保険会社社員による代理店への店舗新規開店時の代理店業務全般に関する一時的な支援 
　●保険会社に対し、金銭供与・費用負担を求める 
　　・代理店が主催するイベントに対する協賛金の支払い 
　　・代理店による保険募集に関する広告費用を負担</t>
    <rPh sb="280" eb="282">
      <t>タイヨ</t>
    </rPh>
    <phoneticPr fontId="1"/>
  </si>
  <si>
    <t>保険代理業（生命保険・少額短期保険を含む）の他に行っている業務がある場合は「兼業」を選択してください。</t>
    <rPh sb="0" eb="2">
      <t>ホケン</t>
    </rPh>
    <rPh sb="2" eb="4">
      <t>ダイリ</t>
    </rPh>
    <rPh sb="4" eb="5">
      <t>ギョウ</t>
    </rPh>
    <rPh sb="6" eb="8">
      <t>セイメイ</t>
    </rPh>
    <rPh sb="8" eb="10">
      <t>ホケン</t>
    </rPh>
    <rPh sb="11" eb="13">
      <t>ショウガク</t>
    </rPh>
    <rPh sb="13" eb="15">
      <t>タンキ</t>
    </rPh>
    <rPh sb="15" eb="17">
      <t>ホケン</t>
    </rPh>
    <rPh sb="18" eb="19">
      <t>フク</t>
    </rPh>
    <rPh sb="22" eb="23">
      <t>ホカ</t>
    </rPh>
    <rPh sb="24" eb="25">
      <t>イ</t>
    </rPh>
    <rPh sb="29" eb="31">
      <t>ギョウム</t>
    </rPh>
    <rPh sb="34" eb="36">
      <t>バアイ</t>
    </rPh>
    <rPh sb="38" eb="40">
      <t>ケンギョウ</t>
    </rPh>
    <rPh sb="42" eb="44">
      <t>センタク</t>
    </rPh>
    <phoneticPr fontId="1"/>
  </si>
  <si>
    <t>１社でも自賠責保険以外の委託がある場合は、「左記以外」を選択してください。</t>
    <rPh sb="1" eb="2">
      <t>シャ</t>
    </rPh>
    <rPh sb="4" eb="7">
      <t>ジバイセキ</t>
    </rPh>
    <rPh sb="7" eb="9">
      <t>ホケン</t>
    </rPh>
    <rPh sb="9" eb="11">
      <t>イガイ</t>
    </rPh>
    <rPh sb="12" eb="14">
      <t>イタク</t>
    </rPh>
    <rPh sb="17" eb="19">
      <t>バアイ</t>
    </rPh>
    <rPh sb="22" eb="26">
      <t>サキイガイ</t>
    </rPh>
    <rPh sb="28" eb="30">
      <t>センタク</t>
    </rPh>
    <phoneticPr fontId="1"/>
  </si>
  <si>
    <t>二以上の比較可能な同種の保険商品取扱い有無</t>
    <rPh sb="0" eb="3">
      <t>ニイジョウ</t>
    </rPh>
    <rPh sb="4" eb="6">
      <t>ヒカク</t>
    </rPh>
    <rPh sb="6" eb="8">
      <t>カノウ</t>
    </rPh>
    <rPh sb="9" eb="11">
      <t>ドウシュ</t>
    </rPh>
    <rPh sb="12" eb="14">
      <t>ホケン</t>
    </rPh>
    <rPh sb="14" eb="16">
      <t>ショウヒン</t>
    </rPh>
    <rPh sb="16" eb="18">
      <t>トリアツカ</t>
    </rPh>
    <rPh sb="19" eb="21">
      <t>ウム</t>
    </rPh>
    <phoneticPr fontId="1"/>
  </si>
  <si>
    <t>ａ．顧客等（注１）の氏名を含む情報
ｂ．生年月日､連絡先（住所・居所・電話番号・電子メールアドレス（注2））､会社における職位または所属に関する情報について、それらと本人の氏名を組み合わせた情報 
ｃ．上記a、bに付随し顧客等が契約申込書等に記載した保険契約の締結に必要な情報（注３）
（注１）「顧客等」とは、契約者のほか、被保険者、同居の親族、団体保険等の加入者、契約見込み客､事故の際に当事者となった被害者および加害者､法定相続人､代理人、法人代表者、法人担当者等が含まれます。
（注２）特定の個人を識別できる電子メールアドレスの場合は、それが単独でも個人情報となります。例えば、所属する氏名が分かるようなメールアドレスの場合が挙げられます。
（注３）特定の個人を識別できる情報が記載されていなくても、代理店として個人が特定できる場合には個人情報に該当します。例えば、自動車の登録番号や証券番号単独の情報であっても、代理店端末などにより、特定の個人を識別することができる場合がありますので、個人情報保護法に則った対応が重要です。</t>
    <phoneticPr fontId="1"/>
  </si>
  <si>
    <t>ａ．契約申込書、保険料領収証（写）
ｂ．事故関係書類一式、事故受付記録簿
ｃ．収支明細書などの事務関係書類
ｄ．個人情報の表示された端末画面のハードコピー等各種アウトプット・データ
（注）「機器」とは、「端末」に加えて、端末周辺機器やＵＳＢメモリやメモリカードなどの外部記憶媒体、ファイルサーバ（ＮＡＳなど）も含みます。「端末」とは、パソコン、タブレット、スマートフォン、携帯電話等を指します。「機器等」とは、機器に加えて、システム、メールサービスまたはその他外部サービス（クラウドストレージ等）を指します。</t>
    <phoneticPr fontId="1"/>
  </si>
  <si>
    <t>損害保険商品と生命保険商品、または損害保険商品と少額短期保険商品が比較可能な同種の保険である場合を含みます。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</si>
</sst>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6"/>
      <name val="游ゴシック"/>
      <family val="2"/>
      <charset val="128"/>
      <scheme val="minor"/>
    </font>
    <font>
      <b/>
      <sz val="11"/>
      <color theme="1"/>
      <name val="游ゴシック"/>
      <family val="2"/>
      <charset val="128"/>
      <scheme val="minor"/>
    </font>
    <font>
      <sz val="12"/>
      <color theme="1"/>
      <name val="ＭＳ Ｐゴシック"/>
      <family val="3"/>
      <charset val="128"/>
    </font>
    <font>
      <b/>
      <sz val="12"/>
      <color theme="1"/>
      <name val="ＭＳ Ｐゴシック"/>
      <family val="3"/>
      <charset val="128"/>
    </font>
    <font>
      <sz val="11"/>
      <color theme="1"/>
      <name val="ＭＳ Ｐゴシック"/>
      <family val="3"/>
      <charset val="128"/>
    </font>
    <font>
      <sz val="12"/>
      <color theme="1"/>
      <name val="游ゴシック"/>
      <family val="2"/>
      <charset val="128"/>
      <scheme val="minor"/>
    </font>
    <font>
      <sz val="10"/>
      <name val="Arial"/>
      <family val="2"/>
    </font>
    <font>
      <sz val="6"/>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u/>
      <sz val="11"/>
      <color theme="10"/>
      <name val="游ゴシック"/>
      <family val="2"/>
      <charset val="128"/>
      <scheme val="minor"/>
    </font>
    <font>
      <b/>
      <sz val="11"/>
      <name val="ＭＳ Ｐゴシック"/>
      <family val="3"/>
      <charset val="128"/>
    </font>
    <font>
      <b/>
      <sz val="12"/>
      <name val="ＭＳ Ｐゴシック"/>
      <family val="3"/>
      <charset val="128"/>
    </font>
    <font>
      <sz val="18"/>
      <name val="ＭＳ Ｐゴシック"/>
      <family val="3"/>
      <charset val="128"/>
    </font>
    <font>
      <b/>
      <sz val="12"/>
      <color theme="1"/>
      <name val="游ゴシック"/>
      <family val="2"/>
      <charset val="128"/>
      <scheme val="minor"/>
    </font>
    <font>
      <u/>
      <sz val="12"/>
      <color theme="10"/>
      <name val="ＭＳ Ｐゴシック"/>
      <family val="3"/>
      <charset val="128"/>
    </font>
    <font>
      <sz val="18"/>
      <color theme="1"/>
      <name val="ＭＳ Ｐゴシック"/>
      <family val="3"/>
      <charset val="128"/>
    </font>
    <font>
      <b/>
      <sz val="11"/>
      <color theme="1"/>
      <name val="ＭＳ Ｐゴシック"/>
      <family val="3"/>
      <charset val="128"/>
    </font>
    <font>
      <b/>
      <sz val="12"/>
      <color rgb="FFFF0000"/>
      <name val="ＭＳ Ｐゴシック"/>
      <family val="3"/>
      <charset val="128"/>
    </font>
    <font>
      <b/>
      <u/>
      <sz val="16"/>
      <color theme="10"/>
      <name val="ＭＳ Ｐゴシック"/>
      <family val="3"/>
      <charset val="128"/>
    </font>
    <font>
      <sz val="9"/>
      <color rgb="FF000000"/>
      <name val="Meiryo UI"/>
      <family val="3"/>
      <charset val="128"/>
    </font>
    <font>
      <sz val="11"/>
      <color theme="1"/>
      <name val="游ゴシック"/>
      <family val="3"/>
      <charset val="128"/>
      <scheme val="minor"/>
    </font>
    <font>
      <b/>
      <sz val="18"/>
      <color theme="4"/>
      <name val="ＭＳ Ｐゴシック"/>
      <family val="3"/>
      <charset val="128"/>
    </font>
    <font>
      <sz val="14"/>
      <color theme="1"/>
      <name val="ＭＳ Ｐゴシック"/>
      <family val="3"/>
      <charset val="128"/>
    </font>
    <font>
      <b/>
      <sz val="10"/>
      <color theme="1"/>
      <name val="ＭＳ Ｐ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3" tint="0.89999084444715716"/>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right/>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s>
  <cellStyleXfs count="4">
    <xf numFmtId="0" fontId="0" fillId="0" borderId="0">
      <alignment vertical="center"/>
    </xf>
    <xf numFmtId="0" fontId="7" fillId="0" borderId="0">
      <alignment vertical="center"/>
    </xf>
    <xf numFmtId="0" fontId="12" fillId="0" borderId="0" applyNumberFormat="0" applyFill="0" applyBorder="0" applyAlignment="0" applyProtection="0">
      <alignment vertical="center"/>
    </xf>
    <xf numFmtId="0" fontId="23" fillId="0" borderId="0">
      <alignment vertical="center"/>
    </xf>
  </cellStyleXfs>
  <cellXfs count="410">
    <xf numFmtId="0" fontId="0" fillId="0" borderId="0" xfId="0">
      <alignment vertical="center"/>
    </xf>
    <xf numFmtId="0" fontId="3" fillId="0" borderId="0" xfId="0" applyFont="1">
      <alignment vertical="center"/>
    </xf>
    <xf numFmtId="0" fontId="3" fillId="0" borderId="15" xfId="0" applyFont="1" applyBorder="1">
      <alignment vertical="center"/>
    </xf>
    <xf numFmtId="0" fontId="3" fillId="0" borderId="15"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2" xfId="0" applyFont="1" applyBorder="1">
      <alignment vertical="center"/>
    </xf>
    <xf numFmtId="0" fontId="6" fillId="0" borderId="0" xfId="0" applyFont="1">
      <alignment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9" fillId="0" borderId="0" xfId="1" applyFont="1">
      <alignment vertical="center"/>
    </xf>
    <xf numFmtId="0" fontId="10" fillId="0" borderId="0" xfId="1" applyFont="1">
      <alignment vertical="center"/>
    </xf>
    <xf numFmtId="0" fontId="11" fillId="0" borderId="0" xfId="1" applyFont="1" applyAlignment="1">
      <alignment horizontal="right" vertical="center"/>
    </xf>
    <xf numFmtId="0" fontId="4" fillId="0" borderId="0" xfId="0" applyFont="1">
      <alignment vertical="center"/>
    </xf>
    <xf numFmtId="0" fontId="9" fillId="0" borderId="0" xfId="1" applyFont="1" applyAlignment="1">
      <alignment horizontal="right" vertical="center"/>
    </xf>
    <xf numFmtId="0" fontId="14" fillId="0" borderId="0" xfId="1" applyFont="1">
      <alignment vertical="center"/>
    </xf>
    <xf numFmtId="0" fontId="9" fillId="0" borderId="2" xfId="1" applyFont="1" applyBorder="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14" fillId="4" borderId="6" xfId="1" applyFont="1" applyFill="1" applyBorder="1" applyAlignment="1">
      <alignment horizontal="left" vertical="center"/>
    </xf>
    <xf numFmtId="0" fontId="9" fillId="4" borderId="0" xfId="1" applyFont="1" applyFill="1" applyAlignment="1">
      <alignment vertical="center" wrapText="1"/>
    </xf>
    <xf numFmtId="0" fontId="9" fillId="4" borderId="0" xfId="1" applyFont="1" applyFill="1">
      <alignment vertical="center"/>
    </xf>
    <xf numFmtId="0" fontId="9" fillId="4" borderId="10" xfId="1" applyFont="1" applyFill="1" applyBorder="1" applyAlignment="1">
      <alignment vertical="center" wrapText="1"/>
    </xf>
    <xf numFmtId="0" fontId="9" fillId="4" borderId="6" xfId="1" applyFont="1" applyFill="1" applyBorder="1" applyAlignment="1">
      <alignment horizontal="left" vertical="center"/>
    </xf>
    <xf numFmtId="0" fontId="14" fillId="4" borderId="0" xfId="1" applyFont="1" applyFill="1" applyAlignment="1">
      <alignment vertical="center" wrapText="1"/>
    </xf>
    <xf numFmtId="0" fontId="14" fillId="4" borderId="0" xfId="1" applyFont="1" applyFill="1">
      <alignment vertical="center"/>
    </xf>
    <xf numFmtId="0" fontId="9" fillId="4" borderId="18" xfId="1" applyFont="1" applyFill="1" applyBorder="1">
      <alignment vertical="center"/>
    </xf>
    <xf numFmtId="0" fontId="9" fillId="4" borderId="18" xfId="1" applyFont="1" applyFill="1" applyBorder="1" applyAlignment="1">
      <alignment vertical="center" wrapText="1"/>
    </xf>
    <xf numFmtId="0" fontId="9" fillId="4" borderId="19" xfId="1" applyFont="1" applyFill="1" applyBorder="1" applyAlignment="1">
      <alignment vertical="center" wrapText="1"/>
    </xf>
    <xf numFmtId="0" fontId="15" fillId="4" borderId="18" xfId="1" applyFont="1" applyFill="1" applyBorder="1" applyAlignment="1">
      <alignment vertical="center" wrapText="1"/>
    </xf>
    <xf numFmtId="0" fontId="5" fillId="0" borderId="1" xfId="0" applyFont="1" applyBorder="1">
      <alignment vertical="center"/>
    </xf>
    <xf numFmtId="0" fontId="5" fillId="0" borderId="0" xfId="0" applyFont="1">
      <alignment vertical="center"/>
    </xf>
    <xf numFmtId="0" fontId="5" fillId="0" borderId="0" xfId="0" applyFont="1" applyAlignment="1">
      <alignment vertical="center" wrapText="1"/>
    </xf>
    <xf numFmtId="0" fontId="5" fillId="6" borderId="1" xfId="0" applyFont="1" applyFill="1" applyBorder="1" applyAlignment="1">
      <alignment horizontal="center" vertical="center"/>
    </xf>
    <xf numFmtId="0" fontId="3" fillId="4" borderId="0" xfId="0" applyFont="1" applyFill="1">
      <alignment vertical="center"/>
    </xf>
    <xf numFmtId="0" fontId="9" fillId="4" borderId="22" xfId="1" applyFont="1" applyFill="1" applyBorder="1">
      <alignment vertical="center"/>
    </xf>
    <xf numFmtId="0" fontId="9" fillId="4" borderId="30" xfId="1" applyFont="1" applyFill="1" applyBorder="1">
      <alignment vertical="center"/>
    </xf>
    <xf numFmtId="0" fontId="9" fillId="4" borderId="31" xfId="1" applyFont="1" applyFill="1" applyBorder="1">
      <alignment vertical="center"/>
    </xf>
    <xf numFmtId="0" fontId="9" fillId="4" borderId="22" xfId="1" applyFont="1" applyFill="1" applyBorder="1" applyAlignment="1">
      <alignment horizontal="center" vertical="center"/>
    </xf>
    <xf numFmtId="0" fontId="10" fillId="4" borderId="18" xfId="1" applyFont="1" applyFill="1" applyBorder="1" applyAlignment="1">
      <alignment vertical="center" wrapText="1"/>
    </xf>
    <xf numFmtId="0" fontId="12" fillId="0" borderId="0" xfId="2">
      <alignment vertical="center"/>
    </xf>
    <xf numFmtId="0" fontId="9" fillId="4" borderId="23" xfId="1" applyFont="1" applyFill="1" applyBorder="1" applyAlignment="1">
      <alignment vertical="center" wrapText="1"/>
    </xf>
    <xf numFmtId="0" fontId="9" fillId="4" borderId="24" xfId="1" applyFont="1" applyFill="1" applyBorder="1" applyAlignment="1">
      <alignment vertical="center" wrapText="1"/>
    </xf>
    <xf numFmtId="0" fontId="14" fillId="4" borderId="18" xfId="1" applyFont="1" applyFill="1" applyBorder="1">
      <alignment vertical="center"/>
    </xf>
    <xf numFmtId="0" fontId="9" fillId="4" borderId="18" xfId="1" applyFont="1" applyFill="1" applyBorder="1" applyAlignment="1">
      <alignment horizontal="center" vertical="center"/>
    </xf>
    <xf numFmtId="0" fontId="9" fillId="4" borderId="19" xfId="1" applyFont="1" applyFill="1" applyBorder="1">
      <alignment vertical="center"/>
    </xf>
    <xf numFmtId="0" fontId="10" fillId="4" borderId="18" xfId="1" applyFont="1" applyFill="1" applyBorder="1">
      <alignment vertical="center"/>
    </xf>
    <xf numFmtId="0" fontId="15" fillId="4" borderId="18" xfId="1" applyFont="1" applyFill="1" applyBorder="1">
      <alignment vertical="center"/>
    </xf>
    <xf numFmtId="176" fontId="9" fillId="4" borderId="18" xfId="1" applyNumberFormat="1" applyFont="1" applyFill="1" applyBorder="1">
      <alignment vertical="center"/>
    </xf>
    <xf numFmtId="0" fontId="14" fillId="4" borderId="23" xfId="1" applyFont="1" applyFill="1" applyBorder="1">
      <alignment vertical="center"/>
    </xf>
    <xf numFmtId="0" fontId="14" fillId="4" borderId="22" xfId="1" applyFont="1" applyFill="1" applyBorder="1">
      <alignment vertical="center"/>
    </xf>
    <xf numFmtId="0" fontId="9" fillId="4" borderId="10" xfId="1" applyFont="1" applyFill="1" applyBorder="1">
      <alignment vertical="center"/>
    </xf>
    <xf numFmtId="0" fontId="3" fillId="0" borderId="2" xfId="0" applyFont="1" applyBorder="1" applyAlignment="1">
      <alignment horizontal="center" vertical="center" wrapText="1"/>
    </xf>
    <xf numFmtId="0" fontId="4" fillId="2" borderId="1" xfId="0" applyFont="1" applyFill="1" applyBorder="1" applyAlignment="1">
      <alignment vertical="center" textRotation="255"/>
    </xf>
    <xf numFmtId="0" fontId="0" fillId="8" borderId="0" xfId="0" applyFill="1">
      <alignment vertical="center"/>
    </xf>
    <xf numFmtId="0" fontId="3" fillId="8" borderId="2" xfId="0" applyFont="1" applyFill="1" applyBorder="1" applyAlignment="1">
      <alignment vertical="center" wrapText="1"/>
    </xf>
    <xf numFmtId="0" fontId="3" fillId="8" borderId="15" xfId="0" applyFont="1" applyFill="1" applyBorder="1" applyAlignment="1">
      <alignment vertical="center" wrapText="1"/>
    </xf>
    <xf numFmtId="0" fontId="3" fillId="8" borderId="15" xfId="0" applyFont="1" applyFill="1" applyBorder="1" applyAlignment="1">
      <alignment horizontal="center" vertical="center" wrapText="1"/>
    </xf>
    <xf numFmtId="0" fontId="3" fillId="8" borderId="15" xfId="0" applyFont="1" applyFill="1" applyBorder="1">
      <alignment vertical="center"/>
    </xf>
    <xf numFmtId="0" fontId="3" fillId="8" borderId="2" xfId="0" applyFont="1" applyFill="1" applyBorder="1">
      <alignment vertical="center"/>
    </xf>
    <xf numFmtId="0" fontId="3" fillId="8" borderId="3" xfId="0" applyFont="1" applyFill="1" applyBorder="1" applyAlignment="1">
      <alignment vertical="center" wrapText="1"/>
    </xf>
    <xf numFmtId="0" fontId="3" fillId="8" borderId="3" xfId="0" applyFont="1" applyFill="1" applyBorder="1">
      <alignment vertical="center"/>
    </xf>
    <xf numFmtId="0" fontId="3" fillId="8" borderId="5" xfId="0" applyFont="1" applyFill="1" applyBorder="1">
      <alignment vertical="center"/>
    </xf>
    <xf numFmtId="0" fontId="0" fillId="8" borderId="6" xfId="0" applyFill="1" applyBorder="1">
      <alignment vertical="center"/>
    </xf>
    <xf numFmtId="0" fontId="14" fillId="4" borderId="18" xfId="1" applyFont="1" applyFill="1" applyBorder="1" applyAlignment="1">
      <alignment horizontal="left" vertical="center"/>
    </xf>
    <xf numFmtId="0" fontId="14" fillId="4" borderId="0" xfId="1" applyFont="1" applyFill="1" applyAlignment="1">
      <alignment horizontal="left" vertical="center"/>
    </xf>
    <xf numFmtId="0" fontId="14" fillId="4" borderId="38" xfId="1" applyFont="1" applyFill="1" applyBorder="1" applyAlignment="1">
      <alignment horizontal="left" vertical="center"/>
    </xf>
    <xf numFmtId="0" fontId="9" fillId="4" borderId="37" xfId="1" applyFont="1" applyFill="1" applyBorder="1">
      <alignment vertical="center"/>
    </xf>
    <xf numFmtId="0" fontId="9" fillId="4" borderId="37" xfId="1" applyFont="1" applyFill="1" applyBorder="1" applyAlignment="1">
      <alignment vertical="center" wrapText="1"/>
    </xf>
    <xf numFmtId="0" fontId="9" fillId="4" borderId="18" xfId="1" applyFont="1" applyFill="1" applyBorder="1" applyAlignment="1">
      <alignment horizontal="left" vertical="center"/>
    </xf>
    <xf numFmtId="0" fontId="9" fillId="4" borderId="22" xfId="1" applyFont="1" applyFill="1" applyBorder="1" applyAlignment="1">
      <alignment horizontal="left" vertical="center"/>
    </xf>
    <xf numFmtId="0" fontId="14" fillId="4" borderId="23" xfId="1" applyFont="1" applyFill="1" applyBorder="1" applyAlignment="1">
      <alignment horizontal="left" vertical="center"/>
    </xf>
    <xf numFmtId="0" fontId="0" fillId="0" borderId="0" xfId="0" applyAlignment="1">
      <alignment vertical="center" wrapText="1"/>
    </xf>
    <xf numFmtId="0" fontId="14" fillId="4" borderId="0" xfId="0" applyFont="1" applyFill="1">
      <alignment vertical="center"/>
    </xf>
    <xf numFmtId="0" fontId="14" fillId="4" borderId="18" xfId="0" applyFont="1" applyFill="1" applyBorder="1">
      <alignment vertical="center"/>
    </xf>
    <xf numFmtId="0" fontId="14" fillId="4" borderId="23" xfId="0" applyFont="1" applyFill="1" applyBorder="1">
      <alignment vertical="center"/>
    </xf>
    <xf numFmtId="0" fontId="14" fillId="4" borderId="22" xfId="0" applyFont="1" applyFill="1" applyBorder="1">
      <alignment vertical="center"/>
    </xf>
    <xf numFmtId="0" fontId="9" fillId="0" borderId="0" xfId="0" applyFont="1">
      <alignment vertical="center"/>
    </xf>
    <xf numFmtId="0" fontId="14" fillId="4" borderId="41" xfId="1" applyFont="1" applyFill="1" applyBorder="1">
      <alignment vertical="center"/>
    </xf>
    <xf numFmtId="0" fontId="14" fillId="4" borderId="22" xfId="1" applyFont="1" applyFill="1" applyBorder="1" applyAlignment="1">
      <alignment horizontal="left" vertical="center"/>
    </xf>
    <xf numFmtId="0" fontId="10" fillId="9" borderId="1" xfId="1" applyFont="1" applyFill="1" applyBorder="1" applyProtection="1">
      <alignment vertical="center"/>
      <protection locked="0"/>
    </xf>
    <xf numFmtId="0" fontId="14" fillId="2" borderId="1" xfId="1" applyFont="1" applyFill="1" applyBorder="1" applyAlignment="1">
      <alignment horizontal="center" vertical="center"/>
    </xf>
    <xf numFmtId="0" fontId="20" fillId="0" borderId="0" xfId="1" applyFont="1">
      <alignment vertical="center"/>
    </xf>
    <xf numFmtId="176" fontId="10" fillId="0" borderId="1" xfId="1" applyNumberFormat="1" applyFont="1" applyBorder="1">
      <alignment vertical="center"/>
    </xf>
    <xf numFmtId="0" fontId="10" fillId="0" borderId="0" xfId="1" applyFont="1" applyAlignment="1">
      <alignment horizontal="center" vertical="center"/>
    </xf>
    <xf numFmtId="0" fontId="13" fillId="0" borderId="0" xfId="1" applyFont="1">
      <alignment vertical="center"/>
    </xf>
    <xf numFmtId="0" fontId="24" fillId="0" borderId="0" xfId="1" applyFont="1">
      <alignment vertical="center"/>
    </xf>
    <xf numFmtId="0" fontId="3" fillId="8" borderId="2" xfId="0" applyFont="1" applyFill="1" applyBorder="1" applyAlignment="1">
      <alignment horizontal="center" vertical="center" wrapText="1"/>
    </xf>
    <xf numFmtId="0" fontId="0" fillId="11" borderId="0" xfId="0" applyFill="1">
      <alignment vertical="center"/>
    </xf>
    <xf numFmtId="0" fontId="25" fillId="11" borderId="25" xfId="2" applyFont="1" applyFill="1" applyBorder="1" applyAlignment="1">
      <alignment horizontal="centerContinuous" vertical="center" wrapText="1"/>
    </xf>
    <xf numFmtId="0" fontId="25" fillId="11" borderId="18" xfId="2" applyFont="1" applyFill="1" applyBorder="1" applyAlignment="1">
      <alignment horizontal="centerContinuous" vertical="center" wrapText="1"/>
    </xf>
    <xf numFmtId="0" fontId="25" fillId="11" borderId="19" xfId="2" applyFont="1" applyFill="1" applyBorder="1" applyAlignment="1">
      <alignment horizontal="centerContinuous" vertical="center" wrapText="1"/>
    </xf>
    <xf numFmtId="0" fontId="25" fillId="11" borderId="27" xfId="2" applyFont="1" applyFill="1" applyBorder="1" applyAlignment="1">
      <alignment horizontal="centerContinuous" vertical="center" wrapText="1"/>
    </xf>
    <xf numFmtId="0" fontId="25" fillId="11" borderId="20" xfId="2" applyFont="1" applyFill="1" applyBorder="1" applyAlignment="1">
      <alignment horizontal="centerContinuous" vertical="center" wrapText="1"/>
    </xf>
    <xf numFmtId="0" fontId="25" fillId="11" borderId="21" xfId="2" applyFont="1" applyFill="1" applyBorder="1" applyAlignment="1">
      <alignment horizontal="centerContinuous" vertical="center" wrapText="1"/>
    </xf>
    <xf numFmtId="0" fontId="0" fillId="0" borderId="0" xfId="0" applyProtection="1">
      <alignment vertical="center"/>
      <protection locked="0"/>
    </xf>
    <xf numFmtId="0" fontId="0" fillId="0" borderId="0" xfId="0" applyAlignment="1" applyProtection="1">
      <alignment vertical="center" wrapText="1"/>
      <protection locked="0"/>
    </xf>
    <xf numFmtId="0" fontId="0" fillId="8" borderId="0" xfId="0" applyFill="1" applyProtection="1">
      <alignment vertical="center"/>
      <protection locked="0"/>
    </xf>
    <xf numFmtId="0" fontId="0" fillId="11" borderId="0" xfId="0" applyFill="1" applyProtection="1">
      <alignment vertical="center"/>
      <protection locked="0"/>
    </xf>
    <xf numFmtId="0" fontId="24" fillId="0" borderId="0" xfId="1" applyFont="1" applyAlignment="1">
      <alignment horizontal="left" vertical="center"/>
    </xf>
    <xf numFmtId="0" fontId="3" fillId="8" borderId="0" xfId="0" applyFont="1" applyFill="1">
      <alignment vertical="center"/>
    </xf>
    <xf numFmtId="0" fontId="6" fillId="8" borderId="0" xfId="0" applyFont="1" applyFill="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0" fillId="7" borderId="0" xfId="0" applyFill="1">
      <alignment vertical="center"/>
    </xf>
    <xf numFmtId="0" fontId="3" fillId="8" borderId="0" xfId="0" applyFont="1" applyFill="1" applyAlignment="1">
      <alignment vertical="center" wrapText="1"/>
    </xf>
    <xf numFmtId="0" fontId="3" fillId="8" borderId="0" xfId="0" applyFont="1" applyFill="1" applyAlignment="1">
      <alignment horizontal="center" vertical="center"/>
    </xf>
    <xf numFmtId="0" fontId="3" fillId="8" borderId="0" xfId="0" applyFont="1" applyFill="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wrapText="1"/>
    </xf>
    <xf numFmtId="0" fontId="6" fillId="8" borderId="0" xfId="0" applyFont="1" applyFill="1" applyAlignment="1">
      <alignment vertical="center" wrapText="1"/>
    </xf>
    <xf numFmtId="0" fontId="0" fillId="8" borderId="0" xfId="0" applyFill="1" applyAlignment="1">
      <alignment vertical="center" wrapText="1"/>
    </xf>
    <xf numFmtId="0" fontId="3" fillId="8" borderId="44" xfId="0" applyFont="1" applyFill="1" applyBorder="1">
      <alignment vertical="center"/>
    </xf>
    <xf numFmtId="0" fontId="3" fillId="8" borderId="45" xfId="0" applyFont="1" applyFill="1" applyBorder="1">
      <alignment vertical="center"/>
    </xf>
    <xf numFmtId="0" fontId="3" fillId="8" borderId="46" xfId="0" applyFont="1" applyFill="1" applyBorder="1">
      <alignment vertical="center"/>
    </xf>
    <xf numFmtId="0" fontId="3" fillId="8" borderId="47" xfId="0" applyFont="1" applyFill="1" applyBorder="1">
      <alignment vertical="center"/>
    </xf>
    <xf numFmtId="0" fontId="3" fillId="8" borderId="48" xfId="0" applyFont="1" applyFill="1" applyBorder="1">
      <alignment vertical="center"/>
    </xf>
    <xf numFmtId="0" fontId="3" fillId="0" borderId="47" xfId="0" applyFont="1" applyBorder="1">
      <alignment vertical="center"/>
    </xf>
    <xf numFmtId="0" fontId="3" fillId="0" borderId="48" xfId="0" applyFont="1" applyBorder="1">
      <alignment vertical="center"/>
    </xf>
    <xf numFmtId="0" fontId="0" fillId="8" borderId="47" xfId="0" applyFill="1" applyBorder="1">
      <alignment vertical="center"/>
    </xf>
    <xf numFmtId="0" fontId="3" fillId="0" borderId="49" xfId="0" applyFont="1" applyBorder="1">
      <alignment vertical="center"/>
    </xf>
    <xf numFmtId="0" fontId="3" fillId="0" borderId="43" xfId="0" applyFont="1" applyBorder="1">
      <alignment vertical="center"/>
    </xf>
    <xf numFmtId="0" fontId="3" fillId="0" borderId="50" xfId="0" applyFont="1" applyBorder="1">
      <alignment vertical="center"/>
    </xf>
    <xf numFmtId="0" fontId="3" fillId="0" borderId="44"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8" borderId="43" xfId="0" applyFont="1" applyFill="1" applyBorder="1" applyAlignment="1">
      <alignment horizontal="center" vertical="center"/>
    </xf>
    <xf numFmtId="0" fontId="3" fillId="8" borderId="43" xfId="0" applyFont="1" applyFill="1" applyBorder="1">
      <alignment vertical="center"/>
    </xf>
    <xf numFmtId="0" fontId="0" fillId="8" borderId="43" xfId="0" applyFill="1" applyBorder="1">
      <alignment vertical="center"/>
    </xf>
    <xf numFmtId="0" fontId="3" fillId="8" borderId="50" xfId="0" applyFont="1" applyFill="1" applyBorder="1">
      <alignment vertical="center"/>
    </xf>
    <xf numFmtId="0" fontId="3" fillId="8" borderId="49" xfId="0" applyFont="1" applyFill="1" applyBorder="1">
      <alignment vertical="center"/>
    </xf>
    <xf numFmtId="0" fontId="0" fillId="0" borderId="43" xfId="0" applyBorder="1">
      <alignment vertical="center"/>
    </xf>
    <xf numFmtId="0" fontId="3" fillId="0" borderId="43" xfId="0" applyFont="1" applyBorder="1" applyAlignment="1">
      <alignment vertical="center" wrapText="1"/>
    </xf>
    <xf numFmtId="0" fontId="0" fillId="0" borderId="49" xfId="0" applyBorder="1">
      <alignment vertical="center"/>
    </xf>
    <xf numFmtId="0" fontId="9" fillId="0" borderId="1" xfId="1" applyFont="1" applyBorder="1" applyAlignment="1">
      <alignment horizontal="left" vertical="center"/>
    </xf>
    <xf numFmtId="0" fontId="14" fillId="2" borderId="1" xfId="1" applyFont="1" applyFill="1" applyBorder="1" applyAlignment="1">
      <alignment horizontal="center" vertical="center"/>
    </xf>
    <xf numFmtId="0" fontId="9" fillId="3" borderId="8"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15" xfId="1" applyFont="1" applyFill="1" applyBorder="1" applyAlignment="1">
      <alignment horizontal="left" vertical="center"/>
    </xf>
    <xf numFmtId="0" fontId="9" fillId="3" borderId="8" xfId="1" applyFont="1" applyFill="1" applyBorder="1" applyAlignment="1">
      <alignment horizontal="left" vertical="center"/>
    </xf>
    <xf numFmtId="0" fontId="9" fillId="0" borderId="1" xfId="1" applyFont="1" applyBorder="1" applyAlignment="1">
      <alignment horizontal="left" vertical="center" wrapText="1"/>
    </xf>
    <xf numFmtId="0" fontId="9" fillId="3" borderId="1" xfId="1" applyFont="1" applyFill="1" applyBorder="1" applyAlignment="1" applyProtection="1">
      <alignment horizontal="left" vertical="center"/>
      <protection locked="0"/>
    </xf>
    <xf numFmtId="0" fontId="9" fillId="3" borderId="1" xfId="1" applyFont="1" applyFill="1" applyBorder="1" applyAlignment="1" applyProtection="1">
      <alignment horizontal="center" vertical="center"/>
      <protection locked="0"/>
    </xf>
    <xf numFmtId="0" fontId="9" fillId="3" borderId="4" xfId="1" applyFont="1" applyFill="1" applyBorder="1" applyAlignment="1" applyProtection="1">
      <alignment horizontal="center" vertical="center"/>
      <protection locked="0"/>
    </xf>
    <xf numFmtId="0" fontId="14" fillId="2" borderId="4" xfId="1" applyFont="1" applyFill="1" applyBorder="1" applyAlignment="1">
      <alignment horizontal="center" vertical="center"/>
    </xf>
    <xf numFmtId="0" fontId="14" fillId="2" borderId="15" xfId="1" applyFont="1" applyFill="1" applyBorder="1" applyAlignment="1">
      <alignment horizontal="center" vertical="center"/>
    </xf>
    <xf numFmtId="0" fontId="14" fillId="2" borderId="8" xfId="1" applyFont="1" applyFill="1" applyBorder="1" applyAlignment="1">
      <alignment horizontal="center" vertical="center"/>
    </xf>
    <xf numFmtId="0" fontId="14" fillId="0" borderId="1" xfId="1" applyFont="1" applyBorder="1" applyAlignment="1">
      <alignment horizontal="left" vertical="center"/>
    </xf>
    <xf numFmtId="0" fontId="16" fillId="0" borderId="1" xfId="0" applyFont="1" applyBorder="1" applyAlignment="1">
      <alignment horizontal="left" vertical="center"/>
    </xf>
    <xf numFmtId="0" fontId="9" fillId="3" borderId="1" xfId="1" applyFont="1" applyFill="1" applyBorder="1" applyAlignment="1">
      <alignment horizontal="center" vertical="center"/>
    </xf>
    <xf numFmtId="0" fontId="14" fillId="0" borderId="1" xfId="1" applyFont="1" applyBorder="1" applyAlignment="1">
      <alignment horizontal="left" vertical="center" wrapText="1"/>
    </xf>
    <xf numFmtId="0" fontId="16" fillId="0" borderId="1" xfId="0" applyFont="1" applyBorder="1" applyAlignment="1">
      <alignment horizontal="left" vertical="center" wrapText="1"/>
    </xf>
    <xf numFmtId="0" fontId="9" fillId="0" borderId="25" xfId="1" applyFont="1" applyBorder="1" applyAlignment="1">
      <alignment horizontal="center" vertical="center"/>
    </xf>
    <xf numFmtId="0" fontId="9" fillId="0" borderId="18" xfId="1" applyFont="1" applyBorder="1" applyAlignment="1">
      <alignment horizontal="center" vertical="center"/>
    </xf>
    <xf numFmtId="0" fontId="9" fillId="0" borderId="29" xfId="1" applyFont="1" applyBorder="1" applyAlignment="1">
      <alignment horizontal="center" vertical="center"/>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3" fillId="0" borderId="25" xfId="2" applyFont="1" applyBorder="1" applyAlignment="1">
      <alignment horizontal="center" vertical="center"/>
    </xf>
    <xf numFmtId="0" fontId="3" fillId="0" borderId="18" xfId="2" applyFont="1" applyBorder="1" applyAlignment="1">
      <alignment horizontal="center" vertical="center"/>
    </xf>
    <xf numFmtId="0" fontId="3" fillId="0" borderId="29" xfId="2" applyFont="1" applyBorder="1" applyAlignment="1">
      <alignment horizontal="center" vertical="center"/>
    </xf>
    <xf numFmtId="0" fontId="3" fillId="0" borderId="27" xfId="2" applyFont="1" applyBorder="1" applyAlignment="1">
      <alignment horizontal="center" vertical="center"/>
    </xf>
    <xf numFmtId="0" fontId="3" fillId="0" borderId="20" xfId="2" applyFont="1" applyBorder="1" applyAlignment="1">
      <alignment horizontal="center" vertical="center"/>
    </xf>
    <xf numFmtId="0" fontId="3" fillId="0" borderId="42" xfId="2" applyFont="1" applyBorder="1" applyAlignment="1">
      <alignment horizontal="center" vertical="center"/>
    </xf>
    <xf numFmtId="0" fontId="17" fillId="0" borderId="25" xfId="2" applyFont="1" applyBorder="1" applyAlignment="1">
      <alignment horizontal="center" vertical="center"/>
    </xf>
    <xf numFmtId="0" fontId="17" fillId="0" borderId="18" xfId="2" applyFont="1" applyBorder="1" applyAlignment="1">
      <alignment horizontal="center" vertical="center"/>
    </xf>
    <xf numFmtId="0" fontId="17" fillId="0" borderId="29" xfId="2" applyFont="1" applyBorder="1" applyAlignment="1">
      <alignment horizontal="center" vertical="center"/>
    </xf>
    <xf numFmtId="0" fontId="15" fillId="0" borderId="25" xfId="1" applyFont="1" applyBorder="1" applyAlignment="1">
      <alignment horizontal="center" vertical="center"/>
    </xf>
    <xf numFmtId="0" fontId="15" fillId="0" borderId="18" xfId="1" applyFont="1" applyBorder="1" applyAlignment="1">
      <alignment horizontal="center" vertical="center"/>
    </xf>
    <xf numFmtId="0" fontId="15" fillId="0" borderId="29" xfId="1" applyFont="1" applyBorder="1" applyAlignment="1">
      <alignment horizontal="center" vertical="center"/>
    </xf>
    <xf numFmtId="0" fontId="10" fillId="0" borderId="25" xfId="1" applyFont="1" applyBorder="1" applyAlignment="1">
      <alignment horizontal="center" vertical="center"/>
    </xf>
    <xf numFmtId="0" fontId="10" fillId="0" borderId="18" xfId="1" applyFont="1" applyBorder="1" applyAlignment="1">
      <alignment horizontal="center" vertical="center"/>
    </xf>
    <xf numFmtId="0" fontId="10" fillId="0" borderId="29" xfId="1" applyFont="1" applyBorder="1" applyAlignment="1">
      <alignment horizontal="center" vertical="center"/>
    </xf>
    <xf numFmtId="0" fontId="9" fillId="4" borderId="6" xfId="1" applyFont="1" applyFill="1" applyBorder="1" applyAlignment="1">
      <alignment horizontal="center" vertical="center"/>
    </xf>
    <xf numFmtId="0" fontId="9" fillId="4" borderId="0" xfId="1" applyFont="1" applyFill="1" applyAlignment="1">
      <alignment horizontal="center" vertical="center"/>
    </xf>
    <xf numFmtId="0" fontId="9" fillId="4" borderId="37" xfId="1" applyFont="1" applyFill="1" applyBorder="1" applyAlignment="1">
      <alignment horizontal="center" vertical="center"/>
    </xf>
    <xf numFmtId="0" fontId="9" fillId="4" borderId="7" xfId="1" applyFont="1" applyFill="1" applyBorder="1" applyAlignment="1">
      <alignment horizontal="center" vertical="center"/>
    </xf>
    <xf numFmtId="0" fontId="9" fillId="4" borderId="3" xfId="1" applyFont="1" applyFill="1" applyBorder="1" applyAlignment="1">
      <alignment horizontal="center" vertical="center"/>
    </xf>
    <xf numFmtId="0" fontId="9" fillId="4" borderId="39" xfId="1" applyFont="1" applyFill="1" applyBorder="1" applyAlignment="1">
      <alignment horizontal="center" vertical="center"/>
    </xf>
    <xf numFmtId="0" fontId="14" fillId="2" borderId="34"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35" xfId="1" applyFont="1" applyFill="1" applyBorder="1" applyAlignment="1">
      <alignment horizontal="center" vertical="center"/>
    </xf>
    <xf numFmtId="0" fontId="9" fillId="0" borderId="25" xfId="1" applyFont="1" applyBorder="1" applyAlignment="1">
      <alignment horizontal="center" vertical="center" wrapText="1"/>
    </xf>
    <xf numFmtId="0" fontId="9" fillId="0" borderId="29" xfId="1" applyFont="1" applyBorder="1" applyAlignment="1">
      <alignment horizontal="center" vertical="center" wrapText="1"/>
    </xf>
    <xf numFmtId="0" fontId="4" fillId="0" borderId="25" xfId="0" applyFont="1" applyBorder="1">
      <alignment vertical="center"/>
    </xf>
    <xf numFmtId="0" fontId="4" fillId="0" borderId="18" xfId="0" applyFont="1" applyBorder="1">
      <alignment vertical="center"/>
    </xf>
    <xf numFmtId="0" fontId="4" fillId="0" borderId="29" xfId="0" applyFont="1" applyBorder="1">
      <alignment vertical="center"/>
    </xf>
    <xf numFmtId="0" fontId="10" fillId="0" borderId="28"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29" xfId="1" applyFont="1" applyBorder="1" applyAlignment="1">
      <alignment horizontal="center" vertical="center" wrapText="1"/>
    </xf>
    <xf numFmtId="0" fontId="14" fillId="0" borderId="25" xfId="2" applyFont="1" applyBorder="1" applyAlignment="1">
      <alignment horizontal="left" vertical="center"/>
    </xf>
    <xf numFmtId="0" fontId="14" fillId="0" borderId="18" xfId="2" applyFont="1" applyBorder="1" applyAlignment="1">
      <alignment horizontal="left" vertical="center"/>
    </xf>
    <xf numFmtId="0" fontId="14" fillId="0" borderId="40" xfId="0" applyFont="1" applyBorder="1">
      <alignment vertical="center"/>
    </xf>
    <xf numFmtId="0" fontId="14" fillId="0" borderId="3" xfId="0" applyFont="1" applyBorder="1">
      <alignment vertical="center"/>
    </xf>
    <xf numFmtId="0" fontId="14" fillId="0" borderId="39" xfId="0" applyFont="1" applyBorder="1">
      <alignment vertical="center"/>
    </xf>
    <xf numFmtId="0" fontId="4" fillId="0" borderId="26" xfId="0" applyFont="1" applyBorder="1">
      <alignment vertical="center"/>
    </xf>
    <xf numFmtId="0" fontId="4" fillId="0" borderId="23" xfId="0" applyFont="1" applyBorder="1">
      <alignment vertical="center"/>
    </xf>
    <xf numFmtId="0" fontId="4" fillId="0" borderId="36" xfId="0" applyFont="1" applyBorder="1">
      <alignment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28" xfId="1" applyFont="1" applyBorder="1" applyAlignment="1">
      <alignment horizontal="center" vertical="center"/>
    </xf>
    <xf numFmtId="0" fontId="14" fillId="2" borderId="33" xfId="1" applyFont="1" applyFill="1" applyBorder="1" applyAlignment="1">
      <alignment horizontal="center" vertical="center"/>
    </xf>
    <xf numFmtId="0" fontId="14" fillId="2" borderId="17" xfId="1" applyFont="1" applyFill="1" applyBorder="1" applyAlignment="1">
      <alignment horizontal="center" vertical="center"/>
    </xf>
    <xf numFmtId="0" fontId="10" fillId="4" borderId="18" xfId="1" applyFont="1" applyFill="1" applyBorder="1" applyAlignment="1">
      <alignment horizontal="center" vertical="center"/>
    </xf>
    <xf numFmtId="0" fontId="4" fillId="2"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8" xfId="1" applyFont="1" applyBorder="1" applyAlignment="1">
      <alignment horizontal="center" vertical="center"/>
    </xf>
    <xf numFmtId="0" fontId="15" fillId="0" borderId="1" xfId="1" applyFont="1" applyBorder="1" applyAlignment="1">
      <alignment horizontal="center" vertical="center"/>
    </xf>
    <xf numFmtId="0" fontId="4" fillId="2" borderId="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2" xfId="0" applyFont="1" applyBorder="1" applyAlignment="1">
      <alignment horizontal="center" vertical="center"/>
    </xf>
    <xf numFmtId="0" fontId="18" fillId="0" borderId="9"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4" fillId="2" borderId="32" xfId="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10" borderId="5"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0" xfId="0" applyFont="1" applyFill="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10"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4" fillId="2" borderId="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0" xfId="0" applyFont="1" applyFill="1" applyBorder="1" applyAlignment="1">
      <alignment horizontal="center" vertical="center" wrapText="1"/>
    </xf>
    <xf numFmtId="0" fontId="3" fillId="10" borderId="2" xfId="0" applyFont="1" applyFill="1" applyBorder="1" applyAlignment="1" applyProtection="1">
      <alignment horizontal="left" vertical="center" wrapText="1"/>
      <protection locked="0"/>
    </xf>
    <xf numFmtId="0" fontId="3" fillId="10" borderId="9" xfId="0" applyFont="1" applyFill="1" applyBorder="1" applyAlignment="1" applyProtection="1">
      <alignment horizontal="left" vertical="center" wrapText="1"/>
      <protection locked="0"/>
    </xf>
    <xf numFmtId="0" fontId="3" fillId="10" borderId="6" xfId="0" applyFont="1" applyFill="1" applyBorder="1" applyAlignment="1" applyProtection="1">
      <alignment horizontal="left" vertical="center" wrapText="1"/>
      <protection locked="0"/>
    </xf>
    <xf numFmtId="0" fontId="3" fillId="10" borderId="0" xfId="0" applyFont="1" applyFill="1" applyAlignment="1" applyProtection="1">
      <alignment horizontal="left" vertical="center" wrapText="1"/>
      <protection locked="0"/>
    </xf>
    <xf numFmtId="0" fontId="3" fillId="10" borderId="10" xfId="0" applyFont="1" applyFill="1" applyBorder="1" applyAlignment="1" applyProtection="1">
      <alignment horizontal="left" vertical="center" wrapText="1"/>
      <protection locked="0"/>
    </xf>
    <xf numFmtId="0" fontId="3" fillId="10" borderId="7" xfId="0" applyFont="1" applyFill="1" applyBorder="1" applyAlignment="1" applyProtection="1">
      <alignment horizontal="left" vertical="center" wrapText="1"/>
      <protection locked="0"/>
    </xf>
    <xf numFmtId="0" fontId="3" fillId="10" borderId="3" xfId="0" applyFont="1" applyFill="1" applyBorder="1" applyAlignment="1" applyProtection="1">
      <alignment horizontal="left" vertical="center" wrapText="1"/>
      <protection locked="0"/>
    </xf>
    <xf numFmtId="0" fontId="3" fillId="10" borderId="11"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xf>
    <xf numFmtId="0" fontId="5" fillId="0" borderId="4" xfId="0" applyFont="1" applyBorder="1" applyAlignment="1">
      <alignment vertical="center" wrapText="1"/>
    </xf>
    <xf numFmtId="0" fontId="5" fillId="0" borderId="15" xfId="0" applyFont="1" applyBorder="1" applyAlignment="1">
      <alignment vertical="center" wrapText="1"/>
    </xf>
    <xf numFmtId="0" fontId="5" fillId="0" borderId="8" xfId="0" applyFont="1" applyBorder="1" applyAlignment="1">
      <alignmen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3" fillId="3" borderId="1" xfId="0" applyFont="1" applyFill="1" applyBorder="1" applyAlignment="1" applyProtection="1">
      <alignment horizontal="center" vertical="center"/>
      <protection locked="0"/>
    </xf>
    <xf numFmtId="0" fontId="5" fillId="0" borderId="4" xfId="0" applyFont="1" applyBorder="1">
      <alignment vertical="center"/>
    </xf>
    <xf numFmtId="0" fontId="5" fillId="0" borderId="15" xfId="0" applyFont="1" applyBorder="1">
      <alignment vertical="center"/>
    </xf>
    <xf numFmtId="0" fontId="5" fillId="0" borderId="8" xfId="0" applyFont="1" applyBorder="1">
      <alignment vertical="center"/>
    </xf>
    <xf numFmtId="0" fontId="3" fillId="10" borderId="4" xfId="0" applyFont="1" applyFill="1" applyBorder="1" applyAlignment="1" applyProtection="1">
      <alignment horizontal="left" vertical="center" wrapText="1"/>
      <protection locked="0"/>
    </xf>
    <xf numFmtId="0" fontId="3" fillId="4" borderId="15"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10" borderId="15" xfId="0" applyFont="1" applyFill="1" applyBorder="1" applyAlignment="1" applyProtection="1">
      <alignment horizontal="left" vertical="center" wrapText="1"/>
      <protection locked="0"/>
    </xf>
    <xf numFmtId="0" fontId="3" fillId="10" borderId="8" xfId="0" applyFont="1" applyFill="1" applyBorder="1" applyAlignment="1" applyProtection="1">
      <alignment horizontal="left" vertical="center" wrapText="1"/>
      <protection locked="0"/>
    </xf>
    <xf numFmtId="0" fontId="3" fillId="0" borderId="5" xfId="0" applyFont="1"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11" xfId="0"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vertical="center" wrapText="1"/>
    </xf>
    <xf numFmtId="0" fontId="3" fillId="0" borderId="15" xfId="0" applyFont="1" applyBorder="1" applyAlignment="1">
      <alignment vertical="center" wrapText="1"/>
    </xf>
    <xf numFmtId="0" fontId="3" fillId="0" borderId="8" xfId="0" applyFont="1" applyBorder="1" applyAlignment="1">
      <alignment vertical="center" wrapText="1"/>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5" fillId="0" borderId="1" xfId="0" applyFont="1" applyBorder="1">
      <alignment vertical="center"/>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2" fillId="0" borderId="1" xfId="0" applyFont="1" applyBorder="1" applyAlignment="1">
      <alignment horizontal="center" vertical="center"/>
    </xf>
    <xf numFmtId="0" fontId="3" fillId="3" borderId="4"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3" fillId="8" borderId="0" xfId="0" applyFont="1" applyFill="1" applyAlignment="1">
      <alignment horizontal="left"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3" fillId="5" borderId="1" xfId="0" applyFont="1" applyFill="1" applyBorder="1" applyAlignment="1" applyProtection="1">
      <alignment horizontal="left" vertical="center" wrapText="1"/>
      <protection locked="0"/>
    </xf>
    <xf numFmtId="0" fontId="4" fillId="0" borderId="1" xfId="0" applyFont="1" applyBorder="1" applyAlignment="1">
      <alignment horizontal="center" vertical="center"/>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0" fillId="0" borderId="15" xfId="0" applyBorder="1" applyAlignment="1">
      <alignment horizontal="left" vertical="center" wrapText="1"/>
    </xf>
    <xf numFmtId="0" fontId="0" fillId="0" borderId="8" xfId="0"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6" fillId="8" borderId="0" xfId="0" applyFont="1" applyFill="1" applyAlignment="1">
      <alignment horizontal="center" vertical="center"/>
    </xf>
    <xf numFmtId="0" fontId="6" fillId="6" borderId="0" xfId="0"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5"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10"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pplyProtection="1">
      <alignment horizontal="center" vertical="center" wrapText="1"/>
      <protection locked="0"/>
    </xf>
    <xf numFmtId="0" fontId="5" fillId="0" borderId="1" xfId="0" applyFont="1" applyBorder="1" applyAlignment="1">
      <alignment horizontal="left" vertical="center" wrapText="1"/>
    </xf>
    <xf numFmtId="0" fontId="3" fillId="8" borderId="0" xfId="0" applyFont="1" applyFill="1" applyAlignment="1">
      <alignment horizontal="left"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5" fillId="0" borderId="1" xfId="0" applyFont="1" applyBorder="1" applyAlignment="1">
      <alignment vertical="center" wrapText="1"/>
    </xf>
    <xf numFmtId="0" fontId="21" fillId="0" borderId="0" xfId="2" applyFont="1" applyFill="1" applyAlignment="1">
      <alignment horizontal="center" vertical="center"/>
    </xf>
    <xf numFmtId="0" fontId="21" fillId="8" borderId="0" xfId="2" applyFont="1" applyFill="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3" fillId="5" borderId="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8" xfId="0" applyFont="1" applyFill="1" applyBorder="1" applyAlignment="1" applyProtection="1">
      <alignment horizontal="left" vertical="center" wrapText="1"/>
      <protection locked="0"/>
    </xf>
  </cellXfs>
  <cellStyles count="4">
    <cellStyle name="ハイパーリンク" xfId="2" builtinId="8"/>
    <cellStyle name="標準" xfId="0" builtinId="0"/>
    <cellStyle name="標準 2" xfId="3" xr:uid="{D40CFCC0-FD22-4FB9-A8DA-E93C96053382}"/>
    <cellStyle name="標準 3" xfId="1" xr:uid="{E7791928-5C86-487F-B2B9-5E272008348A}"/>
  </cellStyles>
  <dxfs count="216">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theme="2" tint="-0.499984740745262"/>
      </font>
      <fill>
        <patternFill>
          <bgColor theme="2" tint="-0.49998474074526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theme="2" tint="-0.499984740745262"/>
      </font>
      <fill>
        <patternFill>
          <bgColor theme="2" tint="-0.49998474074526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theme="2" tint="-0.499984740745262"/>
      </font>
      <fill>
        <patternFill>
          <bgColor theme="2" tint="-0.49998474074526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theme="2" tint="-0.499984740745262"/>
      </font>
      <fill>
        <patternFill>
          <bgColor theme="2" tint="-0.49998474074526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theme="2" tint="-0.499984740745262"/>
      </font>
      <fill>
        <patternFill>
          <bgColor theme="2" tint="-0.49998474074526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theme="2" tint="-0.499984740745262"/>
      </font>
      <fill>
        <patternFill>
          <bgColor theme="2" tint="-0.499984740745262"/>
        </patternFill>
      </fill>
    </dxf>
    <dxf>
      <font>
        <color theme="1"/>
      </font>
      <fill>
        <patternFill>
          <bgColor theme="7" tint="0.79998168889431442"/>
        </patternFill>
      </fill>
    </dxf>
    <dxf>
      <font>
        <color theme="2" tint="-0.499984740745262"/>
      </font>
      <fill>
        <patternFill>
          <bgColor theme="2" tint="-0.499984740745262"/>
        </patternFill>
      </fill>
    </dxf>
    <dxf>
      <font>
        <color theme="1"/>
      </font>
      <fill>
        <patternFill>
          <bgColor theme="5" tint="0.7999816888943144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1"/>
      </font>
      <fill>
        <patternFill patternType="solid">
          <bgColor theme="5" tint="0.7999816888943144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b/>
        <i val="0"/>
        <color rgb="FFFF0000"/>
      </font>
      <fill>
        <patternFill>
          <bgColor rgb="FFFFFF00"/>
        </patternFill>
      </fill>
    </dxf>
    <dxf>
      <font>
        <b/>
        <i val="0"/>
        <color rgb="FFFF0000"/>
      </font>
      <fill>
        <patternFill>
          <bgColor rgb="FFFFFF00"/>
        </patternFill>
      </fill>
    </dxf>
    <dxf>
      <font>
        <color theme="2" tint="-0.499984740745262"/>
      </font>
      <fill>
        <patternFill>
          <bgColor theme="2" tint="-0.499984740745262"/>
        </patternFill>
      </fill>
    </dxf>
    <dxf>
      <font>
        <b/>
        <i val="0"/>
        <color rgb="FFFF0000"/>
      </font>
      <fill>
        <patternFill>
          <bgColor rgb="FFFFFF00"/>
        </patternFill>
      </fill>
    </dxf>
    <dxf>
      <font>
        <color theme="2" tint="-0.499984740745262"/>
      </font>
      <fill>
        <patternFill>
          <bgColor theme="2" tint="-0.499984740745262"/>
        </patternFill>
      </fill>
    </dxf>
    <dxf>
      <font>
        <b/>
        <i val="0"/>
        <color rgb="FFFF0000"/>
      </font>
      <fill>
        <patternFill>
          <bgColor rgb="FFFFFF00"/>
        </patternFill>
      </fill>
    </dxf>
    <dxf>
      <font>
        <color theme="2" tint="-0.499984740745262"/>
      </font>
      <fill>
        <patternFill>
          <bgColor theme="2" tint="-0.499984740745262"/>
        </patternFill>
      </fill>
    </dxf>
    <dxf>
      <font>
        <color theme="2" tint="-0.499984740745262"/>
      </font>
      <fill>
        <patternFill>
          <bgColor theme="2" tint="-0.499984740745262"/>
        </patternFill>
      </fill>
    </dxf>
    <dxf>
      <font>
        <b/>
        <i val="0"/>
        <color rgb="FFFF0000"/>
      </font>
      <fill>
        <patternFill>
          <bgColor rgb="FFFFFF00"/>
        </patternFill>
      </fill>
    </dxf>
    <dxf>
      <font>
        <b/>
        <i val="0"/>
        <color rgb="FFFF0000"/>
      </font>
      <fill>
        <patternFill>
          <bgColor rgb="FFFFFF00"/>
        </patternFill>
      </fill>
    </dxf>
    <dxf>
      <font>
        <color theme="2" tint="-0.499984740745262"/>
      </font>
      <fill>
        <patternFill>
          <bgColor theme="2" tint="-0.49998474074526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499984740745262"/>
      </font>
      <fill>
        <patternFill>
          <bgColor theme="2" tint="-0.49998474074526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499984740745262"/>
      </font>
      <fill>
        <patternFill>
          <bgColor theme="2" tint="-0.49998474074526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499984740745262"/>
      </font>
      <fill>
        <patternFill>
          <bgColor theme="2" tint="-0.49998474074526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499984740745262"/>
      </font>
      <fill>
        <patternFill>
          <bgColor theme="2" tint="-0.499984740745262"/>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2" tint="-0.499984740745262"/>
      </font>
      <fill>
        <patternFill>
          <bgColor theme="2" tint="-0.499984740745262"/>
        </patternFill>
      </fill>
    </dxf>
    <dxf>
      <font>
        <color rgb="FFFF0000"/>
      </font>
      <fill>
        <patternFill>
          <bgColor rgb="FFFFFF00"/>
        </patternFill>
      </fill>
    </dxf>
    <dxf>
      <font>
        <color theme="2" tint="-0.499984740745262"/>
      </font>
      <fill>
        <patternFill>
          <bgColor theme="2" tint="-0.499984740745262"/>
        </patternFill>
      </fill>
    </dxf>
    <dxf>
      <font>
        <color rgb="FFFF0000"/>
      </font>
      <fill>
        <patternFill>
          <bgColor rgb="FFFFFF00"/>
        </patternFill>
      </fill>
    </dxf>
    <dxf>
      <font>
        <color rgb="FFFF0000"/>
      </font>
      <fill>
        <patternFill>
          <bgColor rgb="FFFFFF00"/>
        </patternFill>
      </fill>
    </dxf>
    <dxf>
      <font>
        <color theme="2" tint="-0.499984740745262"/>
      </font>
      <fill>
        <patternFill>
          <bgColor theme="2" tint="-0.499984740745262"/>
        </patternFill>
      </fill>
    </dxf>
    <dxf>
      <font>
        <color rgb="FFFF0000"/>
      </font>
      <fill>
        <patternFill>
          <bgColor rgb="FFFFFF00"/>
        </patternFill>
      </fill>
    </dxf>
    <dxf>
      <font>
        <color theme="2" tint="-0.499984740745262"/>
      </font>
      <fill>
        <patternFill>
          <bgColor theme="2"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2" tint="-0.499984740745262"/>
      </font>
      <fill>
        <patternFill>
          <bgColor theme="2"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2" tint="-0.499984740745262"/>
      </font>
      <fill>
        <patternFill>
          <bgColor theme="2"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2" tint="-0.499984740745262"/>
      </font>
      <fill>
        <patternFill>
          <bgColor theme="2"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2" tint="-0.499984740745262"/>
      </font>
      <fill>
        <patternFill>
          <bgColor theme="2" tint="-0.499984740745262"/>
        </patternFill>
      </fill>
    </dxf>
    <dxf>
      <font>
        <color rgb="FFFF0000"/>
      </font>
      <fill>
        <patternFill>
          <bgColor rgb="FFFFFF00"/>
        </patternFill>
      </fill>
    </dxf>
    <dxf>
      <font>
        <color theme="2" tint="-0.499984740745262"/>
      </font>
      <fill>
        <patternFill>
          <bgColor theme="2"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val="0"/>
        <i val="0"/>
        <color rgb="FFFF0000"/>
      </font>
      <fill>
        <patternFill>
          <bgColor rgb="FFFFFF00"/>
        </patternFill>
      </fill>
    </dxf>
    <dxf>
      <font>
        <b/>
        <i val="0"/>
        <color rgb="FFFF0000"/>
      </font>
      <fill>
        <patternFill>
          <bgColor rgb="FFFFFF00"/>
        </patternFill>
      </fill>
    </dxf>
    <dxf>
      <font>
        <color theme="2" tint="-0.499984740745262"/>
      </font>
      <fill>
        <patternFill>
          <bgColor theme="2" tint="-0.499984740745262"/>
        </patternFill>
      </fill>
    </dxf>
  </dxfs>
  <tableStyles count="0" defaultTableStyle="TableStyleMedium2" defaultPivotStyle="PivotStyleLight16"/>
  <colors>
    <mruColors>
      <color rgb="FFFF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BC$10"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fmlaLink="回答シート_値!$E$110"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firstButton="1" fmlaLink="回答シート_値!$E$115"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firstButton="1" fmlaLink="回答シート_値!$E$117"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firstButton="1" fmlaLink="回答シート_値!$E$15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firstButton="1" fmlaLink="回答シート_値!$E$153"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fmlaLink="回答シート_値!$E$155"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firstButton="1" fmlaLink="回答シート_値!$E$157"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firstButton="1" fmlaLink="回答シート_値!$E$162"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firstButton="1" fmlaLink="回答シート_値!$D$3"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firstButton="1" fmlaLink="回答シート_値!$D$4"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firstButton="1" fmlaLink="回答シート_値!$D$5"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firstButton="1" fmlaLink="回答シート_値!$D$6"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回答シート_値!$D$14"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BC$11"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firstButton="1" fmlaLink="回答シート_値!$D$10"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回答シート_値!$D$1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firstButton="1" fmlaLink="回答シート_値!$D$17"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firstButton="1" fmlaLink="回答シート_値!$D$18"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firstButton="1" fmlaLink="回答シート_値!$D$21"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firstButton="1" fmlaLink="回答シート_値!$D$22"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firstButton="1" fmlaLink="回答シート_値!$D$23" lockText="1" noThreeD="1"/>
</file>

<file path=xl/ctrlProps/ctrlProp16.xml><?xml version="1.0" encoding="utf-8"?>
<formControlPr xmlns="http://schemas.microsoft.com/office/spreadsheetml/2009/9/main" objectType="Radio" firstButton="1" fmlaLink="$BC$12"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firstButton="1" fmlaLink="回答シート_値!$D$24"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firstButton="1" fmlaLink="回答シート_値!$D$27"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firstButton="1" fmlaLink="回答シート_値!$D$28"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firstButton="1" fmlaLink="回答シート_値!$D$29"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firstButton="1" fmlaLink="回答シート_値!$D$30"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firstButton="1" fmlaLink="回答シート_値!$D$31"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firstButton="1" fmlaLink="回答シート_値!$D$35"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C$13"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firstButton="1" fmlaLink="回答シート_値!$D$39"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回答シート_値!$D$40"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firstButton="1" fmlaLink="回答シート_値!$D$4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firstButton="1" fmlaLink="回答シート_値!$D$45"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firstButton="1" fmlaLink="回答シート_値!$D$48"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firstButton="1" fmlaLink="回答シート_値!$D$49"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firstButton="1" fmlaLink="回答シート_値!$D$52" lockText="1" noThreeD="1"/>
</file>

<file path=xl/ctrlProps/ctrlProp2.xml><?xml version="1.0" encoding="utf-8"?>
<formControlPr xmlns="http://schemas.microsoft.com/office/spreadsheetml/2009/9/main" objectType="Radio" firstButton="1" fmlaLink="$BC$7"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fmlaLink="回答シート_値!$D$53"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firstButton="1" fmlaLink="回答シート_値!$D$54"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firstButton="1" fmlaLink="回答シート_値!$D$61"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C$14"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fmlaLink="回答シート_値!$D$65"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firstButton="1" fmlaLink="回答シート_値!$D$66"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回答シート_値!$D$32"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回答シート_値!$D$67"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回答シート_値!$D$70"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firstButton="1" fmlaLink="回答シート_値!$D$7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firstButton="1" fmlaLink="回答シート_値!$D$74"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回答シート_値!$D$77"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firstButton="1" fmlaLink="回答シート_値!$D$78"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firstButton="1" fmlaLink="回答シート_値!$D$81"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firstButton="1" fmlaLink="回答シート_値!$D$84"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firstButton="1" fmlaLink="回答シート_値!$D$85"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firstButton="1" fmlaLink="回答シート_値!$D$98"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firstButton="1" fmlaLink="回答シート_値!$D$99"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firstButton="1" fmlaLink="回答シート_値!$D$100"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firstButton="1" fmlaLink="回答シート_値!$D$103"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firstButton="1" fmlaLink="回答シート_値!$D$106"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firstButton="1" fmlaLink="回答シート_値!$D$107"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firstButton="1" fmlaLink="回答シート_値!$D$108"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firstButton="1" fmlaLink="回答シート_値!$D$112"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firstButton="1" fmlaLink="回答シート_値!$D$115"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firstButton="1" fmlaLink="回答シート_値!$D$111"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firstButton="1" fmlaLink="回答シート_値!$D$117"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Radio" firstButton="1" fmlaLink="回答シート_値!$D$121"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firstButton="1" fmlaLink="回答シート_値!$D$126"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firstButton="1" fmlaLink="回答シート_値!$D$127"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firstButton="1" fmlaLink="回答シート_値!$D$128"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firstButton="1" fmlaLink="回答シート_値!$D$15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firstButton="1" fmlaLink="回答シート_値!$D$153"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firstButton="1" fmlaLink="回答シート_値!$D$154"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firstButton="1" fmlaLink="回答シート_値!$D$155"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firstButton="1" fmlaLink="回答シート_値!$D$156"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firstButton="1" fmlaLink="回答シート_値!$D$157"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BC$15" lockText="1" noThreeD="1"/>
</file>

<file path=xl/ctrlProps/ctrlProp310.xml><?xml version="1.0" encoding="utf-8"?>
<formControlPr xmlns="http://schemas.microsoft.com/office/spreadsheetml/2009/9/main" objectType="Radio" firstButton="1" fmlaLink="回答シート_値!$D$163"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firstButton="1" fmlaLink="回答シート_値!$D$9"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firstButton="1" fmlaLink="回答シート_値!$D$125"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firstButton="1" fmlaLink="回答シート_値!$D$152"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firstButton="1" fmlaLink="回答シート_値!$D$158"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firstButton="1" fmlaLink="回答シート_値!$D$58"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回答シート_値!$E$3" lockText="1" noThreeD="1"/>
</file>

<file path=xl/ctrlProps/ctrlProp330.xml><?xml version="1.0" encoding="utf-8"?>
<formControlPr xmlns="http://schemas.microsoft.com/office/spreadsheetml/2009/9/main" objectType="Radio" firstButton="1" fmlaLink="回答シート_値!$D$124"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firstButton="1" fmlaLink="回答シート_値!$E$158"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回答シート_値!$E$4"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回答シート_値!$E$9" lockText="1"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回答シート_値!$E$14"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fmlaLink="回答シート_値!$D$159"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回答シート_値!$E$17"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fmlaLink="回答シート_値!$E$2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C$8"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回答シート_値!$E$27"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回答シート_値!$E$35"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回答シート_値!$E$39"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fmlaLink="回答シート_値!$E$45"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fmlaLink="回答シート_値!$E$48"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firstButton="1" fmlaLink="回答シート_値!$E$5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回答シート_値!$E$57"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回答シート_値!$E$6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fmlaLink="回答シート_値!$E$65"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fmlaLink="回答シート_値!$E$70"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BC$9"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回答シート_値!$E$74"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firstButton="1" fmlaLink="回答シート_値!$E$77"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回答シート_値!$E$8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firstButton="1" fmlaLink="回答シート_値!$E$84"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回答シート_値!$E$98"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fmlaLink="回答シート_値!$E$10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回答シート_値!$E$10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88900</xdr:colOff>
          <xdr:row>6</xdr:row>
          <xdr:rowOff>6350</xdr:rowOff>
        </xdr:from>
        <xdr:to>
          <xdr:col>26</xdr:col>
          <xdr:colOff>260350</xdr:colOff>
          <xdr:row>6</xdr:row>
          <xdr:rowOff>450850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xdr:row>
          <xdr:rowOff>114300</xdr:rowOff>
        </xdr:from>
        <xdr:to>
          <xdr:col>17</xdr:col>
          <xdr:colOff>222250</xdr:colOff>
          <xdr:row>6</xdr:row>
          <xdr:rowOff>355600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6</xdr:row>
          <xdr:rowOff>114300</xdr:rowOff>
        </xdr:from>
        <xdr:to>
          <xdr:col>23</xdr:col>
          <xdr:colOff>196850</xdr:colOff>
          <xdr:row>6</xdr:row>
          <xdr:rowOff>355600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57150</xdr:rowOff>
        </xdr:from>
        <xdr:to>
          <xdr:col>26</xdr:col>
          <xdr:colOff>260350</xdr:colOff>
          <xdr:row>7</xdr:row>
          <xdr:rowOff>444500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7</xdr:row>
          <xdr:rowOff>114300</xdr:rowOff>
        </xdr:from>
        <xdr:to>
          <xdr:col>17</xdr:col>
          <xdr:colOff>158750</xdr:colOff>
          <xdr:row>7</xdr:row>
          <xdr:rowOff>355600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7</xdr:row>
          <xdr:rowOff>114300</xdr:rowOff>
        </xdr:from>
        <xdr:to>
          <xdr:col>23</xdr:col>
          <xdr:colOff>139700</xdr:colOff>
          <xdr:row>7</xdr:row>
          <xdr:rowOff>361950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8</xdr:row>
          <xdr:rowOff>38100</xdr:rowOff>
        </xdr:from>
        <xdr:to>
          <xdr:col>28</xdr:col>
          <xdr:colOff>209550</xdr:colOff>
          <xdr:row>8</xdr:row>
          <xdr:rowOff>463550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8</xdr:row>
          <xdr:rowOff>101600</xdr:rowOff>
        </xdr:from>
        <xdr:to>
          <xdr:col>17</xdr:col>
          <xdr:colOff>177800</xdr:colOff>
          <xdr:row>8</xdr:row>
          <xdr:rowOff>387350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8</xdr:row>
          <xdr:rowOff>127000</xdr:rowOff>
        </xdr:from>
        <xdr:to>
          <xdr:col>23</xdr:col>
          <xdr:colOff>139700</xdr:colOff>
          <xdr:row>8</xdr:row>
          <xdr:rowOff>355600</xdr:rowOff>
        </xdr:to>
        <xdr:sp macro="" textlink="">
          <xdr:nvSpPr>
            <xdr:cNvPr id="2094" name="Option Button 9"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9</xdr:row>
          <xdr:rowOff>0</xdr:rowOff>
        </xdr:from>
        <xdr:to>
          <xdr:col>26</xdr:col>
          <xdr:colOff>190500</xdr:colOff>
          <xdr:row>9</xdr:row>
          <xdr:rowOff>177800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9</xdr:row>
          <xdr:rowOff>139700</xdr:rowOff>
        </xdr:from>
        <xdr:to>
          <xdr:col>17</xdr:col>
          <xdr:colOff>171450</xdr:colOff>
          <xdr:row>9</xdr:row>
          <xdr:rowOff>368300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9</xdr:row>
          <xdr:rowOff>139700</xdr:rowOff>
        </xdr:from>
        <xdr:to>
          <xdr:col>23</xdr:col>
          <xdr:colOff>139700</xdr:colOff>
          <xdr:row>9</xdr:row>
          <xdr:rowOff>361950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10</xdr:row>
          <xdr:rowOff>0</xdr:rowOff>
        </xdr:from>
        <xdr:to>
          <xdr:col>26</xdr:col>
          <xdr:colOff>107950</xdr:colOff>
          <xdr:row>10</xdr:row>
          <xdr:rowOff>431800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xdr:row>
          <xdr:rowOff>38100</xdr:rowOff>
        </xdr:from>
        <xdr:to>
          <xdr:col>26</xdr:col>
          <xdr:colOff>107950</xdr:colOff>
          <xdr:row>10</xdr:row>
          <xdr:rowOff>444500</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10</xdr:row>
          <xdr:rowOff>114300</xdr:rowOff>
        </xdr:from>
        <xdr:to>
          <xdr:col>17</xdr:col>
          <xdr:colOff>158750</xdr:colOff>
          <xdr:row>10</xdr:row>
          <xdr:rowOff>361950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25400</xdr:rowOff>
        </xdr:from>
        <xdr:to>
          <xdr:col>26</xdr:col>
          <xdr:colOff>63500</xdr:colOff>
          <xdr:row>11</xdr:row>
          <xdr:rowOff>444500</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11</xdr:row>
          <xdr:rowOff>120650</xdr:rowOff>
        </xdr:from>
        <xdr:to>
          <xdr:col>17</xdr:col>
          <xdr:colOff>158750</xdr:colOff>
          <xdr:row>11</xdr:row>
          <xdr:rowOff>361950</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12</xdr:row>
          <xdr:rowOff>6350</xdr:rowOff>
        </xdr:from>
        <xdr:to>
          <xdr:col>26</xdr:col>
          <xdr:colOff>44450</xdr:colOff>
          <xdr:row>12</xdr:row>
          <xdr:rowOff>457200</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12</xdr:row>
          <xdr:rowOff>114300</xdr:rowOff>
        </xdr:from>
        <xdr:to>
          <xdr:col>17</xdr:col>
          <xdr:colOff>158750</xdr:colOff>
          <xdr:row>12</xdr:row>
          <xdr:rowOff>361950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12</xdr:row>
          <xdr:rowOff>114300</xdr:rowOff>
        </xdr:from>
        <xdr:to>
          <xdr:col>23</xdr:col>
          <xdr:colOff>139700</xdr:colOff>
          <xdr:row>12</xdr:row>
          <xdr:rowOff>361950</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13</xdr:row>
          <xdr:rowOff>38100</xdr:rowOff>
        </xdr:from>
        <xdr:to>
          <xdr:col>26</xdr:col>
          <xdr:colOff>44450</xdr:colOff>
          <xdr:row>14</xdr:row>
          <xdr:rowOff>19050</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13</xdr:row>
          <xdr:rowOff>120650</xdr:rowOff>
        </xdr:from>
        <xdr:to>
          <xdr:col>17</xdr:col>
          <xdr:colOff>158750</xdr:colOff>
          <xdr:row>13</xdr:row>
          <xdr:rowOff>368300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13</xdr:row>
          <xdr:rowOff>114300</xdr:rowOff>
        </xdr:from>
        <xdr:to>
          <xdr:col>23</xdr:col>
          <xdr:colOff>139700</xdr:colOff>
          <xdr:row>13</xdr:row>
          <xdr:rowOff>368300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15</xdr:row>
          <xdr:rowOff>0</xdr:rowOff>
        </xdr:from>
        <xdr:to>
          <xdr:col>25</xdr:col>
          <xdr:colOff>273050</xdr:colOff>
          <xdr:row>17</xdr:row>
          <xdr:rowOff>152400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15</xdr:row>
          <xdr:rowOff>0</xdr:rowOff>
        </xdr:from>
        <xdr:to>
          <xdr:col>26</xdr:col>
          <xdr:colOff>76200</xdr:colOff>
          <xdr:row>18</xdr:row>
          <xdr:rowOff>25400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15</xdr:row>
          <xdr:rowOff>0</xdr:rowOff>
        </xdr:from>
        <xdr:to>
          <xdr:col>27</xdr:col>
          <xdr:colOff>209550</xdr:colOff>
          <xdr:row>17</xdr:row>
          <xdr:rowOff>139700</xdr:rowOff>
        </xdr:to>
        <xdr:sp macro="" textlink="">
          <xdr:nvSpPr>
            <xdr:cNvPr id="2091" name="Group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15</xdr:row>
          <xdr:rowOff>0</xdr:rowOff>
        </xdr:from>
        <xdr:to>
          <xdr:col>17</xdr:col>
          <xdr:colOff>260350</xdr:colOff>
          <xdr:row>25</xdr:row>
          <xdr:rowOff>50800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xdr:row>
          <xdr:rowOff>457200</xdr:rowOff>
        </xdr:from>
        <xdr:to>
          <xdr:col>28</xdr:col>
          <xdr:colOff>171450</xdr:colOff>
          <xdr:row>9</xdr:row>
          <xdr:rowOff>450850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10</xdr:row>
          <xdr:rowOff>127000</xdr:rowOff>
        </xdr:from>
        <xdr:to>
          <xdr:col>23</xdr:col>
          <xdr:colOff>139700</xdr:colOff>
          <xdr:row>10</xdr:row>
          <xdr:rowOff>368300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158750</xdr:colOff>
          <xdr:row>11</xdr:row>
          <xdr:rowOff>88900</xdr:rowOff>
        </xdr:from>
        <xdr:to>
          <xdr:col>23</xdr:col>
          <xdr:colOff>127000</xdr:colOff>
          <xdr:row>11</xdr:row>
          <xdr:rowOff>393700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0</xdr:colOff>
      <xdr:row>1</xdr:row>
      <xdr:rowOff>0</xdr:rowOff>
    </xdr:from>
    <xdr:to>
      <xdr:col>18</xdr:col>
      <xdr:colOff>137281</xdr:colOff>
      <xdr:row>2</xdr:row>
      <xdr:rowOff>40216</xdr:rowOff>
    </xdr:to>
    <xdr:sp macro="" textlink="">
      <xdr:nvSpPr>
        <xdr:cNvPr id="2" name="四角形: 角を丸くする 1">
          <a:extLst>
            <a:ext uri="{FF2B5EF4-FFF2-40B4-BE49-F238E27FC236}">
              <a16:creationId xmlns:a16="http://schemas.microsoft.com/office/drawing/2014/main" id="{C55F066A-8826-44DD-BCC4-68D13989806F}"/>
            </a:ext>
          </a:extLst>
        </xdr:cNvPr>
        <xdr:cNvSpPr/>
      </xdr:nvSpPr>
      <xdr:spPr>
        <a:xfrm>
          <a:off x="4711700" y="76200"/>
          <a:ext cx="746881" cy="30691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177800</xdr:colOff>
          <xdr:row>14</xdr:row>
          <xdr:rowOff>114300</xdr:rowOff>
        </xdr:from>
        <xdr:to>
          <xdr:col>17</xdr:col>
          <xdr:colOff>209550</xdr:colOff>
          <xdr:row>14</xdr:row>
          <xdr:rowOff>361950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14</xdr:row>
          <xdr:rowOff>107950</xdr:rowOff>
        </xdr:from>
        <xdr:to>
          <xdr:col>23</xdr:col>
          <xdr:colOff>177800</xdr:colOff>
          <xdr:row>14</xdr:row>
          <xdr:rowOff>349250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127000</xdr:colOff>
      <xdr:row>3</xdr:row>
      <xdr:rowOff>95250</xdr:rowOff>
    </xdr:from>
    <xdr:to>
      <xdr:col>3</xdr:col>
      <xdr:colOff>275167</xdr:colOff>
      <xdr:row>3</xdr:row>
      <xdr:rowOff>402166</xdr:rowOff>
    </xdr:to>
    <xdr:sp macro="" textlink="">
      <xdr:nvSpPr>
        <xdr:cNvPr id="11561" name="四角形: 角を丸くする 11560">
          <a:extLst>
            <a:ext uri="{FF2B5EF4-FFF2-40B4-BE49-F238E27FC236}">
              <a16:creationId xmlns:a16="http://schemas.microsoft.com/office/drawing/2014/main" id="{F79C2607-61F8-57BB-8E83-41804F60D6EC}"/>
            </a:ext>
          </a:extLst>
        </xdr:cNvPr>
        <xdr:cNvSpPr/>
      </xdr:nvSpPr>
      <xdr:spPr>
        <a:xfrm>
          <a:off x="190500" y="657679"/>
          <a:ext cx="746881" cy="30691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5</xdr:row>
      <xdr:rowOff>57150</xdr:rowOff>
    </xdr:from>
    <xdr:to>
      <xdr:col>3</xdr:col>
      <xdr:colOff>275167</xdr:colOff>
      <xdr:row>5</xdr:row>
      <xdr:rowOff>364066</xdr:rowOff>
    </xdr:to>
    <xdr:sp macro="" textlink="">
      <xdr:nvSpPr>
        <xdr:cNvPr id="11562" name="四角形: 角を丸くする 11561">
          <a:extLst>
            <a:ext uri="{FF2B5EF4-FFF2-40B4-BE49-F238E27FC236}">
              <a16:creationId xmlns:a16="http://schemas.microsoft.com/office/drawing/2014/main" id="{416A29D4-410D-1C55-B30B-805A789E9284}"/>
            </a:ext>
          </a:extLst>
        </xdr:cNvPr>
        <xdr:cNvSpPr/>
      </xdr:nvSpPr>
      <xdr:spPr>
        <a:xfrm>
          <a:off x="190500" y="1154793"/>
          <a:ext cx="746881" cy="306916"/>
        </a:xfrm>
        <a:prstGeom prst="round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50</xdr:col>
          <xdr:colOff>6350</xdr:colOff>
          <xdr:row>9</xdr:row>
          <xdr:rowOff>0</xdr:rowOff>
        </xdr:from>
        <xdr:to>
          <xdr:col>53</xdr:col>
          <xdr:colOff>209550</xdr:colOff>
          <xdr:row>9</xdr:row>
          <xdr:rowOff>273050</xdr:rowOff>
        </xdr:to>
        <xdr:sp macro="" textlink="">
          <xdr:nvSpPr>
            <xdr:cNvPr id="11398" name="Option Button 134" hidden="1">
              <a:extLst>
                <a:ext uri="{63B3BB69-23CF-44E3-9099-C40C66FF867C}">
                  <a14:compatExt spid="_x0000_s11398"/>
                </a:ext>
                <a:ext uri="{FF2B5EF4-FFF2-40B4-BE49-F238E27FC236}">
                  <a16:creationId xmlns:a16="http://schemas.microsoft.com/office/drawing/2014/main" id="{00000000-0008-0000-02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8</xdr:row>
          <xdr:rowOff>63500</xdr:rowOff>
        </xdr:from>
        <xdr:to>
          <xdr:col>57</xdr:col>
          <xdr:colOff>6350</xdr:colOff>
          <xdr:row>9</xdr:row>
          <xdr:rowOff>273050</xdr:rowOff>
        </xdr:to>
        <xdr:sp macro="" textlink="">
          <xdr:nvSpPr>
            <xdr:cNvPr id="11399" name="Option Button 135" hidden="1">
              <a:extLst>
                <a:ext uri="{63B3BB69-23CF-44E3-9099-C40C66FF867C}">
                  <a14:compatExt spid="_x0000_s11399"/>
                </a:ext>
                <a:ext uri="{FF2B5EF4-FFF2-40B4-BE49-F238E27FC236}">
                  <a16:creationId xmlns:a16="http://schemas.microsoft.com/office/drawing/2014/main" id="{00000000-0008-0000-02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9</xdr:row>
          <xdr:rowOff>209550</xdr:rowOff>
        </xdr:from>
        <xdr:to>
          <xdr:col>53</xdr:col>
          <xdr:colOff>196850</xdr:colOff>
          <xdr:row>10</xdr:row>
          <xdr:rowOff>19050</xdr:rowOff>
        </xdr:to>
        <xdr:sp macro="" textlink="">
          <xdr:nvSpPr>
            <xdr:cNvPr id="11400" name="Option Button 136" hidden="1">
              <a:extLst>
                <a:ext uri="{63B3BB69-23CF-44E3-9099-C40C66FF867C}">
                  <a14:compatExt spid="_x0000_s11400"/>
                </a:ext>
                <a:ext uri="{FF2B5EF4-FFF2-40B4-BE49-F238E27FC236}">
                  <a16:creationId xmlns:a16="http://schemas.microsoft.com/office/drawing/2014/main" id="{00000000-0008-0000-02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27</xdr:row>
          <xdr:rowOff>63500</xdr:rowOff>
        </xdr:from>
        <xdr:to>
          <xdr:col>53</xdr:col>
          <xdr:colOff>209550</xdr:colOff>
          <xdr:row>28</xdr:row>
          <xdr:rowOff>266700</xdr:rowOff>
        </xdr:to>
        <xdr:sp macro="" textlink="">
          <xdr:nvSpPr>
            <xdr:cNvPr id="11568" name="Option Button 304" hidden="1">
              <a:extLst>
                <a:ext uri="{63B3BB69-23CF-44E3-9099-C40C66FF867C}">
                  <a14:compatExt spid="_x0000_s11568"/>
                </a:ext>
                <a:ext uri="{FF2B5EF4-FFF2-40B4-BE49-F238E27FC236}">
                  <a16:creationId xmlns:a16="http://schemas.microsoft.com/office/drawing/2014/main" id="{00000000-0008-0000-0200-00003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27</xdr:row>
          <xdr:rowOff>50800</xdr:rowOff>
        </xdr:from>
        <xdr:to>
          <xdr:col>57</xdr:col>
          <xdr:colOff>25400</xdr:colOff>
          <xdr:row>28</xdr:row>
          <xdr:rowOff>266700</xdr:rowOff>
        </xdr:to>
        <xdr:sp macro="" textlink="">
          <xdr:nvSpPr>
            <xdr:cNvPr id="11569" name="Option Button 305" hidden="1">
              <a:extLst>
                <a:ext uri="{63B3BB69-23CF-44E3-9099-C40C66FF867C}">
                  <a14:compatExt spid="_x0000_s11569"/>
                </a:ext>
                <a:ext uri="{FF2B5EF4-FFF2-40B4-BE49-F238E27FC236}">
                  <a16:creationId xmlns:a16="http://schemas.microsoft.com/office/drawing/2014/main" id="{00000000-0008-0000-0200-00003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28</xdr:row>
          <xdr:rowOff>196850</xdr:rowOff>
        </xdr:from>
        <xdr:to>
          <xdr:col>53</xdr:col>
          <xdr:colOff>196850</xdr:colOff>
          <xdr:row>29</xdr:row>
          <xdr:rowOff>12700</xdr:rowOff>
        </xdr:to>
        <xdr:sp macro="" textlink="">
          <xdr:nvSpPr>
            <xdr:cNvPr id="11570" name="Option Button 306" hidden="1">
              <a:extLst>
                <a:ext uri="{63B3BB69-23CF-44E3-9099-C40C66FF867C}">
                  <a14:compatExt spid="_x0000_s11570"/>
                </a:ext>
                <a:ext uri="{FF2B5EF4-FFF2-40B4-BE49-F238E27FC236}">
                  <a16:creationId xmlns:a16="http://schemas.microsoft.com/office/drawing/2014/main" id="{00000000-0008-0000-0200-00003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46</xdr:row>
          <xdr:rowOff>69850</xdr:rowOff>
        </xdr:from>
        <xdr:to>
          <xdr:col>53</xdr:col>
          <xdr:colOff>228600</xdr:colOff>
          <xdr:row>47</xdr:row>
          <xdr:rowOff>273050</xdr:rowOff>
        </xdr:to>
        <xdr:sp macro="" textlink="">
          <xdr:nvSpPr>
            <xdr:cNvPr id="11572" name="Option Button 308" hidden="1">
              <a:extLst>
                <a:ext uri="{63B3BB69-23CF-44E3-9099-C40C66FF867C}">
                  <a14:compatExt spid="_x0000_s11572"/>
                </a:ext>
                <a:ext uri="{FF2B5EF4-FFF2-40B4-BE49-F238E27FC236}">
                  <a16:creationId xmlns:a16="http://schemas.microsoft.com/office/drawing/2014/main" id="{00000000-0008-0000-0200-00003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46</xdr:row>
          <xdr:rowOff>57150</xdr:rowOff>
        </xdr:from>
        <xdr:to>
          <xdr:col>57</xdr:col>
          <xdr:colOff>44450</xdr:colOff>
          <xdr:row>47</xdr:row>
          <xdr:rowOff>273050</xdr:rowOff>
        </xdr:to>
        <xdr:sp macro="" textlink="">
          <xdr:nvSpPr>
            <xdr:cNvPr id="11573" name="Option Button 309" hidden="1">
              <a:extLst>
                <a:ext uri="{63B3BB69-23CF-44E3-9099-C40C66FF867C}">
                  <a14:compatExt spid="_x0000_s11573"/>
                </a:ext>
                <a:ext uri="{FF2B5EF4-FFF2-40B4-BE49-F238E27FC236}">
                  <a16:creationId xmlns:a16="http://schemas.microsoft.com/office/drawing/2014/main" id="{00000000-0008-0000-0200-00003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47</xdr:row>
          <xdr:rowOff>196850</xdr:rowOff>
        </xdr:from>
        <xdr:to>
          <xdr:col>53</xdr:col>
          <xdr:colOff>209550</xdr:colOff>
          <xdr:row>48</xdr:row>
          <xdr:rowOff>6350</xdr:rowOff>
        </xdr:to>
        <xdr:sp macro="" textlink="">
          <xdr:nvSpPr>
            <xdr:cNvPr id="11574" name="Option Button 310" hidden="1">
              <a:extLst>
                <a:ext uri="{63B3BB69-23CF-44E3-9099-C40C66FF867C}">
                  <a14:compatExt spid="_x0000_s11574"/>
                </a:ext>
                <a:ext uri="{FF2B5EF4-FFF2-40B4-BE49-F238E27FC236}">
                  <a16:creationId xmlns:a16="http://schemas.microsoft.com/office/drawing/2014/main" id="{00000000-0008-0000-0200-00003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25400</xdr:colOff>
          <xdr:row>66</xdr:row>
          <xdr:rowOff>0</xdr:rowOff>
        </xdr:from>
        <xdr:to>
          <xdr:col>53</xdr:col>
          <xdr:colOff>234950</xdr:colOff>
          <xdr:row>66</xdr:row>
          <xdr:rowOff>260350</xdr:rowOff>
        </xdr:to>
        <xdr:sp macro="" textlink="">
          <xdr:nvSpPr>
            <xdr:cNvPr id="11576" name="Option Button 312" hidden="1">
              <a:extLst>
                <a:ext uri="{63B3BB69-23CF-44E3-9099-C40C66FF867C}">
                  <a14:compatExt spid="_x0000_s11576"/>
                </a:ext>
                <a:ext uri="{FF2B5EF4-FFF2-40B4-BE49-F238E27FC236}">
                  <a16:creationId xmlns:a16="http://schemas.microsoft.com/office/drawing/2014/main" id="{00000000-0008-0000-0200-00003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133350</xdr:colOff>
          <xdr:row>65</xdr:row>
          <xdr:rowOff>57150</xdr:rowOff>
        </xdr:from>
        <xdr:to>
          <xdr:col>57</xdr:col>
          <xdr:colOff>57150</xdr:colOff>
          <xdr:row>66</xdr:row>
          <xdr:rowOff>260350</xdr:rowOff>
        </xdr:to>
        <xdr:sp macro="" textlink="">
          <xdr:nvSpPr>
            <xdr:cNvPr id="11577" name="Option Button 313" hidden="1">
              <a:extLst>
                <a:ext uri="{63B3BB69-23CF-44E3-9099-C40C66FF867C}">
                  <a14:compatExt spid="_x0000_s11577"/>
                </a:ext>
                <a:ext uri="{FF2B5EF4-FFF2-40B4-BE49-F238E27FC236}">
                  <a16:creationId xmlns:a16="http://schemas.microsoft.com/office/drawing/2014/main" id="{00000000-0008-0000-0200-00003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25400</xdr:colOff>
          <xdr:row>66</xdr:row>
          <xdr:rowOff>196850</xdr:rowOff>
        </xdr:from>
        <xdr:to>
          <xdr:col>53</xdr:col>
          <xdr:colOff>228600</xdr:colOff>
          <xdr:row>67</xdr:row>
          <xdr:rowOff>19050</xdr:rowOff>
        </xdr:to>
        <xdr:sp macro="" textlink="">
          <xdr:nvSpPr>
            <xdr:cNvPr id="11578" name="Option Button 314" hidden="1">
              <a:extLst>
                <a:ext uri="{63B3BB69-23CF-44E3-9099-C40C66FF867C}">
                  <a14:compatExt spid="_x0000_s11578"/>
                </a:ext>
                <a:ext uri="{FF2B5EF4-FFF2-40B4-BE49-F238E27FC236}">
                  <a16:creationId xmlns:a16="http://schemas.microsoft.com/office/drawing/2014/main" id="{00000000-0008-0000-0200-00003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85</xdr:row>
          <xdr:rowOff>6350</xdr:rowOff>
        </xdr:from>
        <xdr:to>
          <xdr:col>53</xdr:col>
          <xdr:colOff>234950</xdr:colOff>
          <xdr:row>85</xdr:row>
          <xdr:rowOff>273050</xdr:rowOff>
        </xdr:to>
        <xdr:sp macro="" textlink="">
          <xdr:nvSpPr>
            <xdr:cNvPr id="11580" name="Option Button 316" hidden="1">
              <a:extLst>
                <a:ext uri="{63B3BB69-23CF-44E3-9099-C40C66FF867C}">
                  <a14:compatExt spid="_x0000_s11580"/>
                </a:ext>
                <a:ext uri="{FF2B5EF4-FFF2-40B4-BE49-F238E27FC236}">
                  <a16:creationId xmlns:a16="http://schemas.microsoft.com/office/drawing/2014/main" id="{00000000-0008-0000-0200-00003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139700</xdr:colOff>
          <xdr:row>84</xdr:row>
          <xdr:rowOff>63500</xdr:rowOff>
        </xdr:from>
        <xdr:to>
          <xdr:col>57</xdr:col>
          <xdr:colOff>57150</xdr:colOff>
          <xdr:row>85</xdr:row>
          <xdr:rowOff>273050</xdr:rowOff>
        </xdr:to>
        <xdr:sp macro="" textlink="">
          <xdr:nvSpPr>
            <xdr:cNvPr id="11581" name="Option Button 317" hidden="1">
              <a:extLst>
                <a:ext uri="{63B3BB69-23CF-44E3-9099-C40C66FF867C}">
                  <a14:compatExt spid="_x0000_s11581"/>
                </a:ext>
                <a:ext uri="{FF2B5EF4-FFF2-40B4-BE49-F238E27FC236}">
                  <a16:creationId xmlns:a16="http://schemas.microsoft.com/office/drawing/2014/main" id="{00000000-0008-0000-0200-00003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85</xdr:row>
          <xdr:rowOff>203200</xdr:rowOff>
        </xdr:from>
        <xdr:to>
          <xdr:col>53</xdr:col>
          <xdr:colOff>228600</xdr:colOff>
          <xdr:row>86</xdr:row>
          <xdr:rowOff>19050</xdr:rowOff>
        </xdr:to>
        <xdr:sp macro="" textlink="">
          <xdr:nvSpPr>
            <xdr:cNvPr id="11582" name="Option Button 318" hidden="1">
              <a:extLst>
                <a:ext uri="{63B3BB69-23CF-44E3-9099-C40C66FF867C}">
                  <a14:compatExt spid="_x0000_s11582"/>
                </a:ext>
                <a:ext uri="{FF2B5EF4-FFF2-40B4-BE49-F238E27FC236}">
                  <a16:creationId xmlns:a16="http://schemas.microsoft.com/office/drawing/2014/main" id="{00000000-0008-0000-0200-00003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103</xdr:row>
          <xdr:rowOff>57150</xdr:rowOff>
        </xdr:from>
        <xdr:to>
          <xdr:col>53</xdr:col>
          <xdr:colOff>228600</xdr:colOff>
          <xdr:row>104</xdr:row>
          <xdr:rowOff>254000</xdr:rowOff>
        </xdr:to>
        <xdr:sp macro="" textlink="">
          <xdr:nvSpPr>
            <xdr:cNvPr id="11584" name="Option Button 320" hidden="1">
              <a:extLst>
                <a:ext uri="{63B3BB69-23CF-44E3-9099-C40C66FF867C}">
                  <a14:compatExt spid="_x0000_s11584"/>
                </a:ext>
                <a:ext uri="{FF2B5EF4-FFF2-40B4-BE49-F238E27FC236}">
                  <a16:creationId xmlns:a16="http://schemas.microsoft.com/office/drawing/2014/main" id="{00000000-0008-0000-0200-00004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139700</xdr:colOff>
          <xdr:row>103</xdr:row>
          <xdr:rowOff>44450</xdr:rowOff>
        </xdr:from>
        <xdr:to>
          <xdr:col>57</xdr:col>
          <xdr:colOff>57150</xdr:colOff>
          <xdr:row>104</xdr:row>
          <xdr:rowOff>254000</xdr:rowOff>
        </xdr:to>
        <xdr:sp macro="" textlink="">
          <xdr:nvSpPr>
            <xdr:cNvPr id="11585" name="Option Button 321" hidden="1">
              <a:extLst>
                <a:ext uri="{63B3BB69-23CF-44E3-9099-C40C66FF867C}">
                  <a14:compatExt spid="_x0000_s11585"/>
                </a:ext>
                <a:ext uri="{FF2B5EF4-FFF2-40B4-BE49-F238E27FC236}">
                  <a16:creationId xmlns:a16="http://schemas.microsoft.com/office/drawing/2014/main" id="{00000000-0008-0000-0200-00004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104</xdr:row>
          <xdr:rowOff>184150</xdr:rowOff>
        </xdr:from>
        <xdr:to>
          <xdr:col>53</xdr:col>
          <xdr:colOff>228600</xdr:colOff>
          <xdr:row>105</xdr:row>
          <xdr:rowOff>12700</xdr:rowOff>
        </xdr:to>
        <xdr:sp macro="" textlink="">
          <xdr:nvSpPr>
            <xdr:cNvPr id="11586" name="Option Button 322" hidden="1">
              <a:extLst>
                <a:ext uri="{63B3BB69-23CF-44E3-9099-C40C66FF867C}">
                  <a14:compatExt spid="_x0000_s11586"/>
                </a:ext>
                <a:ext uri="{FF2B5EF4-FFF2-40B4-BE49-F238E27FC236}">
                  <a16:creationId xmlns:a16="http://schemas.microsoft.com/office/drawing/2014/main" id="{00000000-0008-0000-0200-00004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126</xdr:row>
          <xdr:rowOff>44450</xdr:rowOff>
        </xdr:from>
        <xdr:to>
          <xdr:col>53</xdr:col>
          <xdr:colOff>247650</xdr:colOff>
          <xdr:row>127</xdr:row>
          <xdr:rowOff>247650</xdr:rowOff>
        </xdr:to>
        <xdr:sp macro="" textlink="">
          <xdr:nvSpPr>
            <xdr:cNvPr id="11588" name="Option Button 324" hidden="1">
              <a:extLst>
                <a:ext uri="{63B3BB69-23CF-44E3-9099-C40C66FF867C}">
                  <a14:compatExt spid="_x0000_s11588"/>
                </a:ext>
                <a:ext uri="{FF2B5EF4-FFF2-40B4-BE49-F238E27FC236}">
                  <a16:creationId xmlns:a16="http://schemas.microsoft.com/office/drawing/2014/main" id="{00000000-0008-0000-0200-00004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146050</xdr:colOff>
          <xdr:row>126</xdr:row>
          <xdr:rowOff>25400</xdr:rowOff>
        </xdr:from>
        <xdr:to>
          <xdr:col>58</xdr:col>
          <xdr:colOff>0</xdr:colOff>
          <xdr:row>127</xdr:row>
          <xdr:rowOff>247650</xdr:rowOff>
        </xdr:to>
        <xdr:sp macro="" textlink="">
          <xdr:nvSpPr>
            <xdr:cNvPr id="11589" name="Option Button 325" hidden="1">
              <a:extLst>
                <a:ext uri="{63B3BB69-23CF-44E3-9099-C40C66FF867C}">
                  <a14:compatExt spid="_x0000_s11589"/>
                </a:ext>
                <a:ext uri="{FF2B5EF4-FFF2-40B4-BE49-F238E27FC236}">
                  <a16:creationId xmlns:a16="http://schemas.microsoft.com/office/drawing/2014/main" id="{00000000-0008-0000-0200-00004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127</xdr:row>
          <xdr:rowOff>171450</xdr:rowOff>
        </xdr:from>
        <xdr:to>
          <xdr:col>53</xdr:col>
          <xdr:colOff>247650</xdr:colOff>
          <xdr:row>127</xdr:row>
          <xdr:rowOff>450850</xdr:rowOff>
        </xdr:to>
        <xdr:sp macro="" textlink="">
          <xdr:nvSpPr>
            <xdr:cNvPr id="11590" name="Option Button 326" hidden="1">
              <a:extLst>
                <a:ext uri="{63B3BB69-23CF-44E3-9099-C40C66FF867C}">
                  <a14:compatExt spid="_x0000_s11590"/>
                </a:ext>
                <a:ext uri="{FF2B5EF4-FFF2-40B4-BE49-F238E27FC236}">
                  <a16:creationId xmlns:a16="http://schemas.microsoft.com/office/drawing/2014/main" id="{00000000-0008-0000-0200-00004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44450</xdr:colOff>
          <xdr:row>151</xdr:row>
          <xdr:rowOff>57150</xdr:rowOff>
        </xdr:from>
        <xdr:to>
          <xdr:col>53</xdr:col>
          <xdr:colOff>247650</xdr:colOff>
          <xdr:row>152</xdr:row>
          <xdr:rowOff>260350</xdr:rowOff>
        </xdr:to>
        <xdr:sp macro="" textlink="">
          <xdr:nvSpPr>
            <xdr:cNvPr id="11592" name="Option Button 328" hidden="1">
              <a:extLst>
                <a:ext uri="{63B3BB69-23CF-44E3-9099-C40C66FF867C}">
                  <a14:compatExt spid="_x0000_s11592"/>
                </a:ext>
                <a:ext uri="{FF2B5EF4-FFF2-40B4-BE49-F238E27FC236}">
                  <a16:creationId xmlns:a16="http://schemas.microsoft.com/office/drawing/2014/main" id="{00000000-0008-0000-0200-00004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152400</xdr:colOff>
          <xdr:row>151</xdr:row>
          <xdr:rowOff>44450</xdr:rowOff>
        </xdr:from>
        <xdr:to>
          <xdr:col>58</xdr:col>
          <xdr:colOff>0</xdr:colOff>
          <xdr:row>152</xdr:row>
          <xdr:rowOff>260350</xdr:rowOff>
        </xdr:to>
        <xdr:sp macro="" textlink="">
          <xdr:nvSpPr>
            <xdr:cNvPr id="11593" name="Option Button 329" hidden="1">
              <a:extLst>
                <a:ext uri="{63B3BB69-23CF-44E3-9099-C40C66FF867C}">
                  <a14:compatExt spid="_x0000_s11593"/>
                </a:ext>
                <a:ext uri="{FF2B5EF4-FFF2-40B4-BE49-F238E27FC236}">
                  <a16:creationId xmlns:a16="http://schemas.microsoft.com/office/drawing/2014/main" id="{00000000-0008-0000-0200-00004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44450</xdr:colOff>
          <xdr:row>152</xdr:row>
          <xdr:rowOff>190500</xdr:rowOff>
        </xdr:from>
        <xdr:to>
          <xdr:col>53</xdr:col>
          <xdr:colOff>234950</xdr:colOff>
          <xdr:row>153</xdr:row>
          <xdr:rowOff>6350</xdr:rowOff>
        </xdr:to>
        <xdr:sp macro="" textlink="">
          <xdr:nvSpPr>
            <xdr:cNvPr id="11594" name="Option Button 330" hidden="1">
              <a:extLst>
                <a:ext uri="{63B3BB69-23CF-44E3-9099-C40C66FF867C}">
                  <a14:compatExt spid="_x0000_s11594"/>
                </a:ext>
                <a:ext uri="{FF2B5EF4-FFF2-40B4-BE49-F238E27FC236}">
                  <a16:creationId xmlns:a16="http://schemas.microsoft.com/office/drawing/2014/main" id="{00000000-0008-0000-0200-00004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44450</xdr:colOff>
          <xdr:row>174</xdr:row>
          <xdr:rowOff>69850</xdr:rowOff>
        </xdr:from>
        <xdr:to>
          <xdr:col>53</xdr:col>
          <xdr:colOff>247650</xdr:colOff>
          <xdr:row>175</xdr:row>
          <xdr:rowOff>273050</xdr:rowOff>
        </xdr:to>
        <xdr:sp macro="" textlink="">
          <xdr:nvSpPr>
            <xdr:cNvPr id="11596" name="Option Button 332" hidden="1">
              <a:extLst>
                <a:ext uri="{63B3BB69-23CF-44E3-9099-C40C66FF867C}">
                  <a14:compatExt spid="_x0000_s11596"/>
                </a:ext>
                <a:ext uri="{FF2B5EF4-FFF2-40B4-BE49-F238E27FC236}">
                  <a16:creationId xmlns:a16="http://schemas.microsoft.com/office/drawing/2014/main" id="{00000000-0008-0000-0200-00004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152400</xdr:colOff>
          <xdr:row>174</xdr:row>
          <xdr:rowOff>57150</xdr:rowOff>
        </xdr:from>
        <xdr:to>
          <xdr:col>58</xdr:col>
          <xdr:colOff>6350</xdr:colOff>
          <xdr:row>175</xdr:row>
          <xdr:rowOff>273050</xdr:rowOff>
        </xdr:to>
        <xdr:sp macro="" textlink="">
          <xdr:nvSpPr>
            <xdr:cNvPr id="11597" name="Option Button 333" hidden="1">
              <a:extLst>
                <a:ext uri="{63B3BB69-23CF-44E3-9099-C40C66FF867C}">
                  <a14:compatExt spid="_x0000_s11597"/>
                </a:ext>
                <a:ext uri="{FF2B5EF4-FFF2-40B4-BE49-F238E27FC236}">
                  <a16:creationId xmlns:a16="http://schemas.microsoft.com/office/drawing/2014/main" id="{00000000-0008-0000-0200-00004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44450</xdr:colOff>
          <xdr:row>175</xdr:row>
          <xdr:rowOff>203200</xdr:rowOff>
        </xdr:from>
        <xdr:to>
          <xdr:col>53</xdr:col>
          <xdr:colOff>247650</xdr:colOff>
          <xdr:row>176</xdr:row>
          <xdr:rowOff>19050</xdr:rowOff>
        </xdr:to>
        <xdr:sp macro="" textlink="">
          <xdr:nvSpPr>
            <xdr:cNvPr id="11598" name="Option Button 334" hidden="1">
              <a:extLst>
                <a:ext uri="{63B3BB69-23CF-44E3-9099-C40C66FF867C}">
                  <a14:compatExt spid="_x0000_s11598"/>
                </a:ext>
                <a:ext uri="{FF2B5EF4-FFF2-40B4-BE49-F238E27FC236}">
                  <a16:creationId xmlns:a16="http://schemas.microsoft.com/office/drawing/2014/main" id="{00000000-0008-0000-0200-00004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193</xdr:row>
          <xdr:rowOff>63500</xdr:rowOff>
        </xdr:from>
        <xdr:to>
          <xdr:col>53</xdr:col>
          <xdr:colOff>234950</xdr:colOff>
          <xdr:row>194</xdr:row>
          <xdr:rowOff>260350</xdr:rowOff>
        </xdr:to>
        <xdr:sp macro="" textlink="">
          <xdr:nvSpPr>
            <xdr:cNvPr id="11600" name="Option Button 336" hidden="1">
              <a:extLst>
                <a:ext uri="{63B3BB69-23CF-44E3-9099-C40C66FF867C}">
                  <a14:compatExt spid="_x0000_s11600"/>
                </a:ext>
                <a:ext uri="{FF2B5EF4-FFF2-40B4-BE49-F238E27FC236}">
                  <a16:creationId xmlns:a16="http://schemas.microsoft.com/office/drawing/2014/main" id="{00000000-0008-0000-0200-00005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139700</xdr:colOff>
          <xdr:row>193</xdr:row>
          <xdr:rowOff>50800</xdr:rowOff>
        </xdr:from>
        <xdr:to>
          <xdr:col>57</xdr:col>
          <xdr:colOff>57150</xdr:colOff>
          <xdr:row>194</xdr:row>
          <xdr:rowOff>260350</xdr:rowOff>
        </xdr:to>
        <xdr:sp macro="" textlink="">
          <xdr:nvSpPr>
            <xdr:cNvPr id="11601" name="Option Button 337" hidden="1">
              <a:extLst>
                <a:ext uri="{63B3BB69-23CF-44E3-9099-C40C66FF867C}">
                  <a14:compatExt spid="_x0000_s11601"/>
                </a:ext>
                <a:ext uri="{FF2B5EF4-FFF2-40B4-BE49-F238E27FC236}">
                  <a16:creationId xmlns:a16="http://schemas.microsoft.com/office/drawing/2014/main" id="{00000000-0008-0000-0200-00005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194</xdr:row>
          <xdr:rowOff>196850</xdr:rowOff>
        </xdr:from>
        <xdr:to>
          <xdr:col>53</xdr:col>
          <xdr:colOff>228600</xdr:colOff>
          <xdr:row>195</xdr:row>
          <xdr:rowOff>19050</xdr:rowOff>
        </xdr:to>
        <xdr:sp macro="" textlink="">
          <xdr:nvSpPr>
            <xdr:cNvPr id="11602" name="Option Button 338" hidden="1">
              <a:extLst>
                <a:ext uri="{63B3BB69-23CF-44E3-9099-C40C66FF867C}">
                  <a14:compatExt spid="_x0000_s11602"/>
                </a:ext>
                <a:ext uri="{FF2B5EF4-FFF2-40B4-BE49-F238E27FC236}">
                  <a16:creationId xmlns:a16="http://schemas.microsoft.com/office/drawing/2014/main" id="{00000000-0008-0000-0200-00005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12700</xdr:colOff>
          <xdr:row>214</xdr:row>
          <xdr:rowOff>57150</xdr:rowOff>
        </xdr:from>
        <xdr:to>
          <xdr:col>53</xdr:col>
          <xdr:colOff>209550</xdr:colOff>
          <xdr:row>215</xdr:row>
          <xdr:rowOff>260350</xdr:rowOff>
        </xdr:to>
        <xdr:sp macro="" textlink="">
          <xdr:nvSpPr>
            <xdr:cNvPr id="11604" name="Option Button 340" hidden="1">
              <a:extLst>
                <a:ext uri="{63B3BB69-23CF-44E3-9099-C40C66FF867C}">
                  <a14:compatExt spid="_x0000_s11604"/>
                </a:ext>
                <a:ext uri="{FF2B5EF4-FFF2-40B4-BE49-F238E27FC236}">
                  <a16:creationId xmlns:a16="http://schemas.microsoft.com/office/drawing/2014/main" id="{00000000-0008-0000-0200-00005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120650</xdr:colOff>
          <xdr:row>214</xdr:row>
          <xdr:rowOff>50800</xdr:rowOff>
        </xdr:from>
        <xdr:to>
          <xdr:col>57</xdr:col>
          <xdr:colOff>44450</xdr:colOff>
          <xdr:row>215</xdr:row>
          <xdr:rowOff>260350</xdr:rowOff>
        </xdr:to>
        <xdr:sp macro="" textlink="">
          <xdr:nvSpPr>
            <xdr:cNvPr id="11605" name="Option Button 341" hidden="1">
              <a:extLst>
                <a:ext uri="{63B3BB69-23CF-44E3-9099-C40C66FF867C}">
                  <a14:compatExt spid="_x0000_s11605"/>
                </a:ext>
                <a:ext uri="{FF2B5EF4-FFF2-40B4-BE49-F238E27FC236}">
                  <a16:creationId xmlns:a16="http://schemas.microsoft.com/office/drawing/2014/main" id="{00000000-0008-0000-0200-00005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12700</xdr:colOff>
          <xdr:row>215</xdr:row>
          <xdr:rowOff>196850</xdr:rowOff>
        </xdr:from>
        <xdr:to>
          <xdr:col>53</xdr:col>
          <xdr:colOff>209550</xdr:colOff>
          <xdr:row>216</xdr:row>
          <xdr:rowOff>19050</xdr:rowOff>
        </xdr:to>
        <xdr:sp macro="" textlink="">
          <xdr:nvSpPr>
            <xdr:cNvPr id="11606" name="Option Button 342" hidden="1">
              <a:extLst>
                <a:ext uri="{63B3BB69-23CF-44E3-9099-C40C66FF867C}">
                  <a14:compatExt spid="_x0000_s11606"/>
                </a:ext>
                <a:ext uri="{FF2B5EF4-FFF2-40B4-BE49-F238E27FC236}">
                  <a16:creationId xmlns:a16="http://schemas.microsoft.com/office/drawing/2014/main" id="{00000000-0008-0000-0200-00005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292100</xdr:colOff>
          <xdr:row>233</xdr:row>
          <xdr:rowOff>44450</xdr:rowOff>
        </xdr:from>
        <xdr:to>
          <xdr:col>53</xdr:col>
          <xdr:colOff>196850</xdr:colOff>
          <xdr:row>234</xdr:row>
          <xdr:rowOff>260350</xdr:rowOff>
        </xdr:to>
        <xdr:sp macro="" textlink="">
          <xdr:nvSpPr>
            <xdr:cNvPr id="11608" name="Option Button 344" hidden="1">
              <a:extLst>
                <a:ext uri="{63B3BB69-23CF-44E3-9099-C40C66FF867C}">
                  <a14:compatExt spid="_x0000_s11608"/>
                </a:ext>
                <a:ext uri="{FF2B5EF4-FFF2-40B4-BE49-F238E27FC236}">
                  <a16:creationId xmlns:a16="http://schemas.microsoft.com/office/drawing/2014/main" id="{00000000-0008-0000-0200-00005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101600</xdr:colOff>
          <xdr:row>233</xdr:row>
          <xdr:rowOff>44450</xdr:rowOff>
        </xdr:from>
        <xdr:to>
          <xdr:col>57</xdr:col>
          <xdr:colOff>19050</xdr:colOff>
          <xdr:row>234</xdr:row>
          <xdr:rowOff>260350</xdr:rowOff>
        </xdr:to>
        <xdr:sp macro="" textlink="">
          <xdr:nvSpPr>
            <xdr:cNvPr id="11609" name="Option Button 345" hidden="1">
              <a:extLst>
                <a:ext uri="{63B3BB69-23CF-44E3-9099-C40C66FF867C}">
                  <a14:compatExt spid="_x0000_s11609"/>
                </a:ext>
                <a:ext uri="{FF2B5EF4-FFF2-40B4-BE49-F238E27FC236}">
                  <a16:creationId xmlns:a16="http://schemas.microsoft.com/office/drawing/2014/main" id="{00000000-0008-0000-0200-00005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292100</xdr:colOff>
          <xdr:row>234</xdr:row>
          <xdr:rowOff>196850</xdr:rowOff>
        </xdr:from>
        <xdr:to>
          <xdr:col>53</xdr:col>
          <xdr:colOff>190500</xdr:colOff>
          <xdr:row>235</xdr:row>
          <xdr:rowOff>6350</xdr:rowOff>
        </xdr:to>
        <xdr:sp macro="" textlink="">
          <xdr:nvSpPr>
            <xdr:cNvPr id="11610" name="Option Button 346" hidden="1">
              <a:extLst>
                <a:ext uri="{63B3BB69-23CF-44E3-9099-C40C66FF867C}">
                  <a14:compatExt spid="_x0000_s11610"/>
                </a:ext>
                <a:ext uri="{FF2B5EF4-FFF2-40B4-BE49-F238E27FC236}">
                  <a16:creationId xmlns:a16="http://schemas.microsoft.com/office/drawing/2014/main" id="{00000000-0008-0000-0200-00005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273050</xdr:colOff>
          <xdr:row>264</xdr:row>
          <xdr:rowOff>57150</xdr:rowOff>
        </xdr:from>
        <xdr:to>
          <xdr:col>53</xdr:col>
          <xdr:colOff>184150</xdr:colOff>
          <xdr:row>265</xdr:row>
          <xdr:rowOff>260350</xdr:rowOff>
        </xdr:to>
        <xdr:sp macro="" textlink="">
          <xdr:nvSpPr>
            <xdr:cNvPr id="11612" name="Option Button 348" hidden="1">
              <a:extLst>
                <a:ext uri="{63B3BB69-23CF-44E3-9099-C40C66FF867C}">
                  <a14:compatExt spid="_x0000_s11612"/>
                </a:ext>
                <a:ext uri="{FF2B5EF4-FFF2-40B4-BE49-F238E27FC236}">
                  <a16:creationId xmlns:a16="http://schemas.microsoft.com/office/drawing/2014/main" id="{00000000-0008-0000-0200-00005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88900</xdr:colOff>
          <xdr:row>264</xdr:row>
          <xdr:rowOff>57150</xdr:rowOff>
        </xdr:from>
        <xdr:to>
          <xdr:col>57</xdr:col>
          <xdr:colOff>0</xdr:colOff>
          <xdr:row>265</xdr:row>
          <xdr:rowOff>260350</xdr:rowOff>
        </xdr:to>
        <xdr:sp macro="" textlink="">
          <xdr:nvSpPr>
            <xdr:cNvPr id="11613" name="Option Button 349" hidden="1">
              <a:extLst>
                <a:ext uri="{63B3BB69-23CF-44E3-9099-C40C66FF867C}">
                  <a14:compatExt spid="_x0000_s11613"/>
                </a:ext>
                <a:ext uri="{FF2B5EF4-FFF2-40B4-BE49-F238E27FC236}">
                  <a16:creationId xmlns:a16="http://schemas.microsoft.com/office/drawing/2014/main" id="{00000000-0008-0000-0200-00005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273050</xdr:colOff>
          <xdr:row>265</xdr:row>
          <xdr:rowOff>203200</xdr:rowOff>
        </xdr:from>
        <xdr:to>
          <xdr:col>53</xdr:col>
          <xdr:colOff>171450</xdr:colOff>
          <xdr:row>266</xdr:row>
          <xdr:rowOff>19050</xdr:rowOff>
        </xdr:to>
        <xdr:sp macro="" textlink="">
          <xdr:nvSpPr>
            <xdr:cNvPr id="11614" name="Option Button 350" hidden="1">
              <a:extLst>
                <a:ext uri="{63B3BB69-23CF-44E3-9099-C40C66FF867C}">
                  <a14:compatExt spid="_x0000_s11614"/>
                </a:ext>
                <a:ext uri="{FF2B5EF4-FFF2-40B4-BE49-F238E27FC236}">
                  <a16:creationId xmlns:a16="http://schemas.microsoft.com/office/drawing/2014/main" id="{00000000-0008-0000-0200-00005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283</xdr:row>
          <xdr:rowOff>69850</xdr:rowOff>
        </xdr:from>
        <xdr:to>
          <xdr:col>53</xdr:col>
          <xdr:colOff>196850</xdr:colOff>
          <xdr:row>284</xdr:row>
          <xdr:rowOff>273050</xdr:rowOff>
        </xdr:to>
        <xdr:sp macro="" textlink="">
          <xdr:nvSpPr>
            <xdr:cNvPr id="11616" name="Option Button 352" hidden="1">
              <a:extLst>
                <a:ext uri="{63B3BB69-23CF-44E3-9099-C40C66FF867C}">
                  <a14:compatExt spid="_x0000_s11616"/>
                </a:ext>
                <a:ext uri="{FF2B5EF4-FFF2-40B4-BE49-F238E27FC236}">
                  <a16:creationId xmlns:a16="http://schemas.microsoft.com/office/drawing/2014/main" id="{00000000-0008-0000-0200-00006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283</xdr:row>
          <xdr:rowOff>69850</xdr:rowOff>
        </xdr:from>
        <xdr:to>
          <xdr:col>57</xdr:col>
          <xdr:colOff>19050</xdr:colOff>
          <xdr:row>284</xdr:row>
          <xdr:rowOff>273050</xdr:rowOff>
        </xdr:to>
        <xdr:sp macro="" textlink="">
          <xdr:nvSpPr>
            <xdr:cNvPr id="11617" name="Option Button 353" hidden="1">
              <a:extLst>
                <a:ext uri="{63B3BB69-23CF-44E3-9099-C40C66FF867C}">
                  <a14:compatExt spid="_x0000_s11617"/>
                </a:ext>
                <a:ext uri="{FF2B5EF4-FFF2-40B4-BE49-F238E27FC236}">
                  <a16:creationId xmlns:a16="http://schemas.microsoft.com/office/drawing/2014/main" id="{00000000-0008-0000-0200-00006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284</xdr:row>
          <xdr:rowOff>215900</xdr:rowOff>
        </xdr:from>
        <xdr:to>
          <xdr:col>53</xdr:col>
          <xdr:colOff>196850</xdr:colOff>
          <xdr:row>285</xdr:row>
          <xdr:rowOff>44450</xdr:rowOff>
        </xdr:to>
        <xdr:sp macro="" textlink="">
          <xdr:nvSpPr>
            <xdr:cNvPr id="11618" name="Option Button 354" hidden="1">
              <a:extLst>
                <a:ext uri="{63B3BB69-23CF-44E3-9099-C40C66FF867C}">
                  <a14:compatExt spid="_x0000_s11618"/>
                </a:ext>
                <a:ext uri="{FF2B5EF4-FFF2-40B4-BE49-F238E27FC236}">
                  <a16:creationId xmlns:a16="http://schemas.microsoft.com/office/drawing/2014/main" id="{00000000-0008-0000-0200-00006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302</xdr:row>
          <xdr:rowOff>57150</xdr:rowOff>
        </xdr:from>
        <xdr:to>
          <xdr:col>53</xdr:col>
          <xdr:colOff>234950</xdr:colOff>
          <xdr:row>303</xdr:row>
          <xdr:rowOff>260350</xdr:rowOff>
        </xdr:to>
        <xdr:sp macro="" textlink="">
          <xdr:nvSpPr>
            <xdr:cNvPr id="11620" name="Option Button 356" hidden="1">
              <a:extLst>
                <a:ext uri="{63B3BB69-23CF-44E3-9099-C40C66FF867C}">
                  <a14:compatExt spid="_x0000_s11620"/>
                </a:ext>
                <a:ext uri="{FF2B5EF4-FFF2-40B4-BE49-F238E27FC236}">
                  <a16:creationId xmlns:a16="http://schemas.microsoft.com/office/drawing/2014/main" id="{00000000-0008-0000-0200-00006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139700</xdr:colOff>
          <xdr:row>302</xdr:row>
          <xdr:rowOff>57150</xdr:rowOff>
        </xdr:from>
        <xdr:to>
          <xdr:col>57</xdr:col>
          <xdr:colOff>57150</xdr:colOff>
          <xdr:row>303</xdr:row>
          <xdr:rowOff>260350</xdr:rowOff>
        </xdr:to>
        <xdr:sp macro="" textlink="">
          <xdr:nvSpPr>
            <xdr:cNvPr id="11621" name="Option Button 357" hidden="1">
              <a:extLst>
                <a:ext uri="{63B3BB69-23CF-44E3-9099-C40C66FF867C}">
                  <a14:compatExt spid="_x0000_s11621"/>
                </a:ext>
                <a:ext uri="{FF2B5EF4-FFF2-40B4-BE49-F238E27FC236}">
                  <a16:creationId xmlns:a16="http://schemas.microsoft.com/office/drawing/2014/main" id="{00000000-0008-0000-0200-00006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303</xdr:row>
          <xdr:rowOff>203200</xdr:rowOff>
        </xdr:from>
        <xdr:to>
          <xdr:col>53</xdr:col>
          <xdr:colOff>228600</xdr:colOff>
          <xdr:row>304</xdr:row>
          <xdr:rowOff>19050</xdr:rowOff>
        </xdr:to>
        <xdr:sp macro="" textlink="">
          <xdr:nvSpPr>
            <xdr:cNvPr id="11622" name="Option Button 358" hidden="1">
              <a:extLst>
                <a:ext uri="{63B3BB69-23CF-44E3-9099-C40C66FF867C}">
                  <a14:compatExt spid="_x0000_s11622"/>
                </a:ext>
                <a:ext uri="{FF2B5EF4-FFF2-40B4-BE49-F238E27FC236}">
                  <a16:creationId xmlns:a16="http://schemas.microsoft.com/office/drawing/2014/main" id="{00000000-0008-0000-0200-00006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57150</xdr:colOff>
          <xdr:row>325</xdr:row>
          <xdr:rowOff>44450</xdr:rowOff>
        </xdr:from>
        <xdr:to>
          <xdr:col>53</xdr:col>
          <xdr:colOff>254000</xdr:colOff>
          <xdr:row>326</xdr:row>
          <xdr:rowOff>260350</xdr:rowOff>
        </xdr:to>
        <xdr:sp macro="" textlink="">
          <xdr:nvSpPr>
            <xdr:cNvPr id="11624" name="Option Button 360" hidden="1">
              <a:extLst>
                <a:ext uri="{63B3BB69-23CF-44E3-9099-C40C66FF867C}">
                  <a14:compatExt spid="_x0000_s11624"/>
                </a:ext>
                <a:ext uri="{FF2B5EF4-FFF2-40B4-BE49-F238E27FC236}">
                  <a16:creationId xmlns:a16="http://schemas.microsoft.com/office/drawing/2014/main" id="{00000000-0008-0000-0200-00006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165100</xdr:colOff>
          <xdr:row>325</xdr:row>
          <xdr:rowOff>44450</xdr:rowOff>
        </xdr:from>
        <xdr:to>
          <xdr:col>58</xdr:col>
          <xdr:colOff>6350</xdr:colOff>
          <xdr:row>326</xdr:row>
          <xdr:rowOff>260350</xdr:rowOff>
        </xdr:to>
        <xdr:sp macro="" textlink="">
          <xdr:nvSpPr>
            <xdr:cNvPr id="11625" name="Option Button 361" hidden="1">
              <a:extLst>
                <a:ext uri="{63B3BB69-23CF-44E3-9099-C40C66FF867C}">
                  <a14:compatExt spid="_x0000_s11625"/>
                </a:ext>
                <a:ext uri="{FF2B5EF4-FFF2-40B4-BE49-F238E27FC236}">
                  <a16:creationId xmlns:a16="http://schemas.microsoft.com/office/drawing/2014/main" id="{00000000-0008-0000-0200-00006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57150</xdr:colOff>
          <xdr:row>326</xdr:row>
          <xdr:rowOff>196850</xdr:rowOff>
        </xdr:from>
        <xdr:to>
          <xdr:col>53</xdr:col>
          <xdr:colOff>247650</xdr:colOff>
          <xdr:row>327</xdr:row>
          <xdr:rowOff>6350</xdr:rowOff>
        </xdr:to>
        <xdr:sp macro="" textlink="">
          <xdr:nvSpPr>
            <xdr:cNvPr id="11626" name="Option Button 362" hidden="1">
              <a:extLst>
                <a:ext uri="{63B3BB69-23CF-44E3-9099-C40C66FF867C}">
                  <a14:compatExt spid="_x0000_s11626"/>
                </a:ext>
                <a:ext uri="{FF2B5EF4-FFF2-40B4-BE49-F238E27FC236}">
                  <a16:creationId xmlns:a16="http://schemas.microsoft.com/office/drawing/2014/main" id="{00000000-0008-0000-0200-00006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344</xdr:row>
          <xdr:rowOff>57150</xdr:rowOff>
        </xdr:from>
        <xdr:to>
          <xdr:col>53</xdr:col>
          <xdr:colOff>209550</xdr:colOff>
          <xdr:row>345</xdr:row>
          <xdr:rowOff>266700</xdr:rowOff>
        </xdr:to>
        <xdr:sp macro="" textlink="">
          <xdr:nvSpPr>
            <xdr:cNvPr id="11628" name="Option Button 364" hidden="1">
              <a:extLst>
                <a:ext uri="{63B3BB69-23CF-44E3-9099-C40C66FF867C}">
                  <a14:compatExt spid="_x0000_s11628"/>
                </a:ext>
                <a:ext uri="{FF2B5EF4-FFF2-40B4-BE49-F238E27FC236}">
                  <a16:creationId xmlns:a16="http://schemas.microsoft.com/office/drawing/2014/main" id="{00000000-0008-0000-0200-00006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344</xdr:row>
          <xdr:rowOff>57150</xdr:rowOff>
        </xdr:from>
        <xdr:to>
          <xdr:col>57</xdr:col>
          <xdr:colOff>44450</xdr:colOff>
          <xdr:row>345</xdr:row>
          <xdr:rowOff>266700</xdr:rowOff>
        </xdr:to>
        <xdr:sp macro="" textlink="">
          <xdr:nvSpPr>
            <xdr:cNvPr id="11629" name="Option Button 365"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345</xdr:row>
          <xdr:rowOff>203200</xdr:rowOff>
        </xdr:from>
        <xdr:to>
          <xdr:col>53</xdr:col>
          <xdr:colOff>209550</xdr:colOff>
          <xdr:row>346</xdr:row>
          <xdr:rowOff>25400</xdr:rowOff>
        </xdr:to>
        <xdr:sp macro="" textlink="">
          <xdr:nvSpPr>
            <xdr:cNvPr id="11630" name="Option Button 366" hidden="1">
              <a:extLst>
                <a:ext uri="{63B3BB69-23CF-44E3-9099-C40C66FF867C}">
                  <a14:compatExt spid="_x0000_s11630"/>
                </a:ext>
                <a:ext uri="{FF2B5EF4-FFF2-40B4-BE49-F238E27FC236}">
                  <a16:creationId xmlns:a16="http://schemas.microsoft.com/office/drawing/2014/main" id="{00000000-0008-0000-0200-00006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363</xdr:row>
          <xdr:rowOff>38100</xdr:rowOff>
        </xdr:from>
        <xdr:to>
          <xdr:col>53</xdr:col>
          <xdr:colOff>228600</xdr:colOff>
          <xdr:row>364</xdr:row>
          <xdr:rowOff>254000</xdr:rowOff>
        </xdr:to>
        <xdr:sp macro="" textlink="">
          <xdr:nvSpPr>
            <xdr:cNvPr id="11632" name="Option Button 368" hidden="1">
              <a:extLst>
                <a:ext uri="{63B3BB69-23CF-44E3-9099-C40C66FF867C}">
                  <a14:compatExt spid="_x0000_s11632"/>
                </a:ext>
                <a:ext uri="{FF2B5EF4-FFF2-40B4-BE49-F238E27FC236}">
                  <a16:creationId xmlns:a16="http://schemas.microsoft.com/office/drawing/2014/main" id="{00000000-0008-0000-0200-00007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363</xdr:row>
          <xdr:rowOff>38100</xdr:rowOff>
        </xdr:from>
        <xdr:to>
          <xdr:col>57</xdr:col>
          <xdr:colOff>44450</xdr:colOff>
          <xdr:row>364</xdr:row>
          <xdr:rowOff>254000</xdr:rowOff>
        </xdr:to>
        <xdr:sp macro="" textlink="">
          <xdr:nvSpPr>
            <xdr:cNvPr id="11633" name="Option Button 369" hidden="1">
              <a:extLst>
                <a:ext uri="{63B3BB69-23CF-44E3-9099-C40C66FF867C}">
                  <a14:compatExt spid="_x0000_s11633"/>
                </a:ext>
                <a:ext uri="{FF2B5EF4-FFF2-40B4-BE49-F238E27FC236}">
                  <a16:creationId xmlns:a16="http://schemas.microsoft.com/office/drawing/2014/main" id="{00000000-0008-0000-0200-00007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364</xdr:row>
          <xdr:rowOff>190500</xdr:rowOff>
        </xdr:from>
        <xdr:to>
          <xdr:col>53</xdr:col>
          <xdr:colOff>209550</xdr:colOff>
          <xdr:row>365</xdr:row>
          <xdr:rowOff>6350</xdr:rowOff>
        </xdr:to>
        <xdr:sp macro="" textlink="">
          <xdr:nvSpPr>
            <xdr:cNvPr id="11634" name="Option Button 370" hidden="1">
              <a:extLst>
                <a:ext uri="{63B3BB69-23CF-44E3-9099-C40C66FF867C}">
                  <a14:compatExt spid="_x0000_s11634"/>
                </a:ext>
                <a:ext uri="{FF2B5EF4-FFF2-40B4-BE49-F238E27FC236}">
                  <a16:creationId xmlns:a16="http://schemas.microsoft.com/office/drawing/2014/main" id="{00000000-0008-0000-0200-00007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25400</xdr:colOff>
          <xdr:row>382</xdr:row>
          <xdr:rowOff>31750</xdr:rowOff>
        </xdr:from>
        <xdr:to>
          <xdr:col>53</xdr:col>
          <xdr:colOff>234950</xdr:colOff>
          <xdr:row>383</xdr:row>
          <xdr:rowOff>247650</xdr:rowOff>
        </xdr:to>
        <xdr:sp macro="" textlink="">
          <xdr:nvSpPr>
            <xdr:cNvPr id="11636" name="Option Button 372" hidden="1">
              <a:extLst>
                <a:ext uri="{63B3BB69-23CF-44E3-9099-C40C66FF867C}">
                  <a14:compatExt spid="_x0000_s11636"/>
                </a:ext>
                <a:ext uri="{FF2B5EF4-FFF2-40B4-BE49-F238E27FC236}">
                  <a16:creationId xmlns:a16="http://schemas.microsoft.com/office/drawing/2014/main" id="{00000000-0008-0000-0200-00007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133350</xdr:colOff>
          <xdr:row>382</xdr:row>
          <xdr:rowOff>31750</xdr:rowOff>
        </xdr:from>
        <xdr:to>
          <xdr:col>57</xdr:col>
          <xdr:colOff>57150</xdr:colOff>
          <xdr:row>383</xdr:row>
          <xdr:rowOff>247650</xdr:rowOff>
        </xdr:to>
        <xdr:sp macro="" textlink="">
          <xdr:nvSpPr>
            <xdr:cNvPr id="11637" name="Option Button 373" hidden="1">
              <a:extLst>
                <a:ext uri="{63B3BB69-23CF-44E3-9099-C40C66FF867C}">
                  <a14:compatExt spid="_x0000_s11637"/>
                </a:ext>
                <a:ext uri="{FF2B5EF4-FFF2-40B4-BE49-F238E27FC236}">
                  <a16:creationId xmlns:a16="http://schemas.microsoft.com/office/drawing/2014/main" id="{00000000-0008-0000-0200-00007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25400</xdr:colOff>
          <xdr:row>383</xdr:row>
          <xdr:rowOff>184150</xdr:rowOff>
        </xdr:from>
        <xdr:to>
          <xdr:col>53</xdr:col>
          <xdr:colOff>228600</xdr:colOff>
          <xdr:row>384</xdr:row>
          <xdr:rowOff>0</xdr:rowOff>
        </xdr:to>
        <xdr:sp macro="" textlink="">
          <xdr:nvSpPr>
            <xdr:cNvPr id="11638" name="Option Button 374" hidden="1">
              <a:extLst>
                <a:ext uri="{63B3BB69-23CF-44E3-9099-C40C66FF867C}">
                  <a14:compatExt spid="_x0000_s11638"/>
                </a:ext>
                <a:ext uri="{FF2B5EF4-FFF2-40B4-BE49-F238E27FC236}">
                  <a16:creationId xmlns:a16="http://schemas.microsoft.com/office/drawing/2014/main" id="{00000000-0008-0000-0200-00007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401</xdr:row>
          <xdr:rowOff>50800</xdr:rowOff>
        </xdr:from>
        <xdr:to>
          <xdr:col>53</xdr:col>
          <xdr:colOff>234950</xdr:colOff>
          <xdr:row>402</xdr:row>
          <xdr:rowOff>260350</xdr:rowOff>
        </xdr:to>
        <xdr:sp macro="" textlink="">
          <xdr:nvSpPr>
            <xdr:cNvPr id="11640" name="Option Button 376" hidden="1">
              <a:extLst>
                <a:ext uri="{63B3BB69-23CF-44E3-9099-C40C66FF867C}">
                  <a14:compatExt spid="_x0000_s11640"/>
                </a:ext>
                <a:ext uri="{FF2B5EF4-FFF2-40B4-BE49-F238E27FC236}">
                  <a16:creationId xmlns:a16="http://schemas.microsoft.com/office/drawing/2014/main" id="{00000000-0008-0000-0200-00007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139700</xdr:colOff>
          <xdr:row>401</xdr:row>
          <xdr:rowOff>50800</xdr:rowOff>
        </xdr:from>
        <xdr:to>
          <xdr:col>57</xdr:col>
          <xdr:colOff>57150</xdr:colOff>
          <xdr:row>402</xdr:row>
          <xdr:rowOff>260350</xdr:rowOff>
        </xdr:to>
        <xdr:sp macro="" textlink="">
          <xdr:nvSpPr>
            <xdr:cNvPr id="11641" name="Option Button 377" hidden="1">
              <a:extLst>
                <a:ext uri="{63B3BB69-23CF-44E3-9099-C40C66FF867C}">
                  <a14:compatExt spid="_x0000_s11641"/>
                </a:ext>
                <a:ext uri="{FF2B5EF4-FFF2-40B4-BE49-F238E27FC236}">
                  <a16:creationId xmlns:a16="http://schemas.microsoft.com/office/drawing/2014/main" id="{00000000-0008-0000-0200-00007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402</xdr:row>
          <xdr:rowOff>196850</xdr:rowOff>
        </xdr:from>
        <xdr:to>
          <xdr:col>53</xdr:col>
          <xdr:colOff>228600</xdr:colOff>
          <xdr:row>403</xdr:row>
          <xdr:rowOff>19050</xdr:rowOff>
        </xdr:to>
        <xdr:sp macro="" textlink="">
          <xdr:nvSpPr>
            <xdr:cNvPr id="11642" name="Option Button 378" hidden="1">
              <a:extLst>
                <a:ext uri="{63B3BB69-23CF-44E3-9099-C40C66FF867C}">
                  <a14:compatExt spid="_x0000_s11642"/>
                </a:ext>
                <a:ext uri="{FF2B5EF4-FFF2-40B4-BE49-F238E27FC236}">
                  <a16:creationId xmlns:a16="http://schemas.microsoft.com/office/drawing/2014/main" id="{00000000-0008-0000-0200-00007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292100</xdr:colOff>
          <xdr:row>420</xdr:row>
          <xdr:rowOff>44450</xdr:rowOff>
        </xdr:from>
        <xdr:to>
          <xdr:col>53</xdr:col>
          <xdr:colOff>196850</xdr:colOff>
          <xdr:row>421</xdr:row>
          <xdr:rowOff>254000</xdr:rowOff>
        </xdr:to>
        <xdr:sp macro="" textlink="">
          <xdr:nvSpPr>
            <xdr:cNvPr id="11656" name="Option Button 392" hidden="1">
              <a:extLst>
                <a:ext uri="{63B3BB69-23CF-44E3-9099-C40C66FF867C}">
                  <a14:compatExt spid="_x0000_s11656"/>
                </a:ext>
                <a:ext uri="{FF2B5EF4-FFF2-40B4-BE49-F238E27FC236}">
                  <a16:creationId xmlns:a16="http://schemas.microsoft.com/office/drawing/2014/main" id="{00000000-0008-0000-0200-00008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107950</xdr:colOff>
          <xdr:row>420</xdr:row>
          <xdr:rowOff>44450</xdr:rowOff>
        </xdr:from>
        <xdr:to>
          <xdr:col>57</xdr:col>
          <xdr:colOff>19050</xdr:colOff>
          <xdr:row>421</xdr:row>
          <xdr:rowOff>254000</xdr:rowOff>
        </xdr:to>
        <xdr:sp macro="" textlink="">
          <xdr:nvSpPr>
            <xdr:cNvPr id="11657" name="Option Button 393" hidden="1">
              <a:extLst>
                <a:ext uri="{63B3BB69-23CF-44E3-9099-C40C66FF867C}">
                  <a14:compatExt spid="_x0000_s11657"/>
                </a:ext>
                <a:ext uri="{FF2B5EF4-FFF2-40B4-BE49-F238E27FC236}">
                  <a16:creationId xmlns:a16="http://schemas.microsoft.com/office/drawing/2014/main" id="{00000000-0008-0000-0200-00008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292100</xdr:colOff>
          <xdr:row>421</xdr:row>
          <xdr:rowOff>190500</xdr:rowOff>
        </xdr:from>
        <xdr:to>
          <xdr:col>53</xdr:col>
          <xdr:colOff>190500</xdr:colOff>
          <xdr:row>422</xdr:row>
          <xdr:rowOff>12700</xdr:rowOff>
        </xdr:to>
        <xdr:sp macro="" textlink="">
          <xdr:nvSpPr>
            <xdr:cNvPr id="11658" name="Option Button 394" hidden="1">
              <a:extLst>
                <a:ext uri="{63B3BB69-23CF-44E3-9099-C40C66FF867C}">
                  <a14:compatExt spid="_x0000_s11658"/>
                </a:ext>
                <a:ext uri="{FF2B5EF4-FFF2-40B4-BE49-F238E27FC236}">
                  <a16:creationId xmlns:a16="http://schemas.microsoft.com/office/drawing/2014/main" id="{00000000-0008-0000-0200-00008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439</xdr:row>
          <xdr:rowOff>50800</xdr:rowOff>
        </xdr:from>
        <xdr:to>
          <xdr:col>53</xdr:col>
          <xdr:colOff>209550</xdr:colOff>
          <xdr:row>440</xdr:row>
          <xdr:rowOff>260350</xdr:rowOff>
        </xdr:to>
        <xdr:sp macro="" textlink="">
          <xdr:nvSpPr>
            <xdr:cNvPr id="11660" name="Option Button 396" hidden="1">
              <a:extLst>
                <a:ext uri="{63B3BB69-23CF-44E3-9099-C40C66FF867C}">
                  <a14:compatExt spid="_x0000_s11660"/>
                </a:ext>
                <a:ext uri="{FF2B5EF4-FFF2-40B4-BE49-F238E27FC236}">
                  <a16:creationId xmlns:a16="http://schemas.microsoft.com/office/drawing/2014/main" id="{00000000-0008-0000-0200-00008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439</xdr:row>
          <xdr:rowOff>50800</xdr:rowOff>
        </xdr:from>
        <xdr:to>
          <xdr:col>57</xdr:col>
          <xdr:colOff>38100</xdr:colOff>
          <xdr:row>440</xdr:row>
          <xdr:rowOff>260350</xdr:rowOff>
        </xdr:to>
        <xdr:sp macro="" textlink="">
          <xdr:nvSpPr>
            <xdr:cNvPr id="11661" name="Option Button 397" hidden="1">
              <a:extLst>
                <a:ext uri="{63B3BB69-23CF-44E3-9099-C40C66FF867C}">
                  <a14:compatExt spid="_x0000_s11661"/>
                </a:ext>
                <a:ext uri="{FF2B5EF4-FFF2-40B4-BE49-F238E27FC236}">
                  <a16:creationId xmlns:a16="http://schemas.microsoft.com/office/drawing/2014/main" id="{00000000-0008-0000-0200-00008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440</xdr:row>
          <xdr:rowOff>196850</xdr:rowOff>
        </xdr:from>
        <xdr:to>
          <xdr:col>53</xdr:col>
          <xdr:colOff>196850</xdr:colOff>
          <xdr:row>441</xdr:row>
          <xdr:rowOff>19050</xdr:rowOff>
        </xdr:to>
        <xdr:sp macro="" textlink="">
          <xdr:nvSpPr>
            <xdr:cNvPr id="11662" name="Option Button 398" hidden="1">
              <a:extLst>
                <a:ext uri="{63B3BB69-23CF-44E3-9099-C40C66FF867C}">
                  <a14:compatExt spid="_x0000_s11662"/>
                </a:ext>
                <a:ext uri="{FF2B5EF4-FFF2-40B4-BE49-F238E27FC236}">
                  <a16:creationId xmlns:a16="http://schemas.microsoft.com/office/drawing/2014/main" id="{00000000-0008-0000-0200-00008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12700</xdr:colOff>
          <xdr:row>458</xdr:row>
          <xdr:rowOff>44450</xdr:rowOff>
        </xdr:from>
        <xdr:to>
          <xdr:col>53</xdr:col>
          <xdr:colOff>209550</xdr:colOff>
          <xdr:row>459</xdr:row>
          <xdr:rowOff>260350</xdr:rowOff>
        </xdr:to>
        <xdr:sp macro="" textlink="">
          <xdr:nvSpPr>
            <xdr:cNvPr id="11664" name="Option Button 400" hidden="1">
              <a:extLst>
                <a:ext uri="{63B3BB69-23CF-44E3-9099-C40C66FF867C}">
                  <a14:compatExt spid="_x0000_s11664"/>
                </a:ext>
                <a:ext uri="{FF2B5EF4-FFF2-40B4-BE49-F238E27FC236}">
                  <a16:creationId xmlns:a16="http://schemas.microsoft.com/office/drawing/2014/main" id="{00000000-0008-0000-0200-00009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120650</xdr:colOff>
          <xdr:row>458</xdr:row>
          <xdr:rowOff>44450</xdr:rowOff>
        </xdr:from>
        <xdr:to>
          <xdr:col>57</xdr:col>
          <xdr:colOff>44450</xdr:colOff>
          <xdr:row>459</xdr:row>
          <xdr:rowOff>260350</xdr:rowOff>
        </xdr:to>
        <xdr:sp macro="" textlink="">
          <xdr:nvSpPr>
            <xdr:cNvPr id="11665" name="Option Button 401" hidden="1">
              <a:extLst>
                <a:ext uri="{63B3BB69-23CF-44E3-9099-C40C66FF867C}">
                  <a14:compatExt spid="_x0000_s11665"/>
                </a:ext>
                <a:ext uri="{FF2B5EF4-FFF2-40B4-BE49-F238E27FC236}">
                  <a16:creationId xmlns:a16="http://schemas.microsoft.com/office/drawing/2014/main" id="{00000000-0008-0000-0200-00009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12700</xdr:colOff>
          <xdr:row>459</xdr:row>
          <xdr:rowOff>196850</xdr:rowOff>
        </xdr:from>
        <xdr:to>
          <xdr:col>53</xdr:col>
          <xdr:colOff>209550</xdr:colOff>
          <xdr:row>460</xdr:row>
          <xdr:rowOff>6350</xdr:rowOff>
        </xdr:to>
        <xdr:sp macro="" textlink="">
          <xdr:nvSpPr>
            <xdr:cNvPr id="11666" name="Option Button 402" hidden="1">
              <a:extLst>
                <a:ext uri="{63B3BB69-23CF-44E3-9099-C40C66FF867C}">
                  <a14:compatExt spid="_x0000_s11666"/>
                </a:ext>
                <a:ext uri="{FF2B5EF4-FFF2-40B4-BE49-F238E27FC236}">
                  <a16:creationId xmlns:a16="http://schemas.microsoft.com/office/drawing/2014/main" id="{00000000-0008-0000-0200-00009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477</xdr:row>
          <xdr:rowOff>57150</xdr:rowOff>
        </xdr:from>
        <xdr:to>
          <xdr:col>53</xdr:col>
          <xdr:colOff>209550</xdr:colOff>
          <xdr:row>478</xdr:row>
          <xdr:rowOff>260350</xdr:rowOff>
        </xdr:to>
        <xdr:sp macro="" textlink="">
          <xdr:nvSpPr>
            <xdr:cNvPr id="11668" name="Option Button 404" hidden="1">
              <a:extLst>
                <a:ext uri="{63B3BB69-23CF-44E3-9099-C40C66FF867C}">
                  <a14:compatExt spid="_x0000_s11668"/>
                </a:ext>
                <a:ext uri="{FF2B5EF4-FFF2-40B4-BE49-F238E27FC236}">
                  <a16:creationId xmlns:a16="http://schemas.microsoft.com/office/drawing/2014/main" id="{00000000-0008-0000-0200-00009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477</xdr:row>
          <xdr:rowOff>57150</xdr:rowOff>
        </xdr:from>
        <xdr:to>
          <xdr:col>57</xdr:col>
          <xdr:colOff>44450</xdr:colOff>
          <xdr:row>478</xdr:row>
          <xdr:rowOff>260350</xdr:rowOff>
        </xdr:to>
        <xdr:sp macro="" textlink="">
          <xdr:nvSpPr>
            <xdr:cNvPr id="11669" name="Option Button 405" hidden="1">
              <a:extLst>
                <a:ext uri="{63B3BB69-23CF-44E3-9099-C40C66FF867C}">
                  <a14:compatExt spid="_x0000_s11669"/>
                </a:ext>
                <a:ext uri="{FF2B5EF4-FFF2-40B4-BE49-F238E27FC236}">
                  <a16:creationId xmlns:a16="http://schemas.microsoft.com/office/drawing/2014/main" id="{00000000-0008-0000-0200-00009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478</xdr:row>
          <xdr:rowOff>203200</xdr:rowOff>
        </xdr:from>
        <xdr:to>
          <xdr:col>53</xdr:col>
          <xdr:colOff>209550</xdr:colOff>
          <xdr:row>479</xdr:row>
          <xdr:rowOff>19050</xdr:rowOff>
        </xdr:to>
        <xdr:sp macro="" textlink="">
          <xdr:nvSpPr>
            <xdr:cNvPr id="11670" name="Option Button 406" hidden="1">
              <a:extLst>
                <a:ext uri="{63B3BB69-23CF-44E3-9099-C40C66FF867C}">
                  <a14:compatExt spid="_x0000_s11670"/>
                </a:ext>
                <a:ext uri="{FF2B5EF4-FFF2-40B4-BE49-F238E27FC236}">
                  <a16:creationId xmlns:a16="http://schemas.microsoft.com/office/drawing/2014/main" id="{00000000-0008-0000-0200-00009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496</xdr:row>
          <xdr:rowOff>63500</xdr:rowOff>
        </xdr:from>
        <xdr:to>
          <xdr:col>53</xdr:col>
          <xdr:colOff>228600</xdr:colOff>
          <xdr:row>497</xdr:row>
          <xdr:rowOff>273050</xdr:rowOff>
        </xdr:to>
        <xdr:sp macro="" textlink="">
          <xdr:nvSpPr>
            <xdr:cNvPr id="11672" name="Option Button 408" hidden="1">
              <a:extLst>
                <a:ext uri="{63B3BB69-23CF-44E3-9099-C40C66FF867C}">
                  <a14:compatExt spid="_x0000_s11672"/>
                </a:ext>
                <a:ext uri="{FF2B5EF4-FFF2-40B4-BE49-F238E27FC236}">
                  <a16:creationId xmlns:a16="http://schemas.microsoft.com/office/drawing/2014/main" id="{00000000-0008-0000-0200-00009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127000</xdr:colOff>
          <xdr:row>496</xdr:row>
          <xdr:rowOff>63500</xdr:rowOff>
        </xdr:from>
        <xdr:to>
          <xdr:col>57</xdr:col>
          <xdr:colOff>44450</xdr:colOff>
          <xdr:row>497</xdr:row>
          <xdr:rowOff>273050</xdr:rowOff>
        </xdr:to>
        <xdr:sp macro="" textlink="">
          <xdr:nvSpPr>
            <xdr:cNvPr id="11673" name="Option Button 409" hidden="1">
              <a:extLst>
                <a:ext uri="{63B3BB69-23CF-44E3-9099-C40C66FF867C}">
                  <a14:compatExt spid="_x0000_s11673"/>
                </a:ext>
                <a:ext uri="{FF2B5EF4-FFF2-40B4-BE49-F238E27FC236}">
                  <a16:creationId xmlns:a16="http://schemas.microsoft.com/office/drawing/2014/main" id="{00000000-0008-0000-0200-00009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497</xdr:row>
          <xdr:rowOff>209550</xdr:rowOff>
        </xdr:from>
        <xdr:to>
          <xdr:col>53</xdr:col>
          <xdr:colOff>209550</xdr:colOff>
          <xdr:row>498</xdr:row>
          <xdr:rowOff>38100</xdr:rowOff>
        </xdr:to>
        <xdr:sp macro="" textlink="">
          <xdr:nvSpPr>
            <xdr:cNvPr id="11674" name="Option Button 410" hidden="1">
              <a:extLst>
                <a:ext uri="{63B3BB69-23CF-44E3-9099-C40C66FF867C}">
                  <a14:compatExt spid="_x0000_s11674"/>
                </a:ext>
                <a:ext uri="{FF2B5EF4-FFF2-40B4-BE49-F238E27FC236}">
                  <a16:creationId xmlns:a16="http://schemas.microsoft.com/office/drawing/2014/main" id="{00000000-0008-0000-0200-00009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25400</xdr:colOff>
          <xdr:row>517</xdr:row>
          <xdr:rowOff>50800</xdr:rowOff>
        </xdr:from>
        <xdr:to>
          <xdr:col>53</xdr:col>
          <xdr:colOff>234950</xdr:colOff>
          <xdr:row>518</xdr:row>
          <xdr:rowOff>260350</xdr:rowOff>
        </xdr:to>
        <xdr:sp macro="" textlink="">
          <xdr:nvSpPr>
            <xdr:cNvPr id="11676" name="Option Button 412" hidden="1">
              <a:extLst>
                <a:ext uri="{63B3BB69-23CF-44E3-9099-C40C66FF867C}">
                  <a14:compatExt spid="_x0000_s11676"/>
                </a:ext>
                <a:ext uri="{FF2B5EF4-FFF2-40B4-BE49-F238E27FC236}">
                  <a16:creationId xmlns:a16="http://schemas.microsoft.com/office/drawing/2014/main" id="{00000000-0008-0000-0200-00009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133350</xdr:colOff>
          <xdr:row>517</xdr:row>
          <xdr:rowOff>50800</xdr:rowOff>
        </xdr:from>
        <xdr:to>
          <xdr:col>57</xdr:col>
          <xdr:colOff>57150</xdr:colOff>
          <xdr:row>518</xdr:row>
          <xdr:rowOff>260350</xdr:rowOff>
        </xdr:to>
        <xdr:sp macro="" textlink="">
          <xdr:nvSpPr>
            <xdr:cNvPr id="11677" name="Option Button 413" hidden="1">
              <a:extLst>
                <a:ext uri="{63B3BB69-23CF-44E3-9099-C40C66FF867C}">
                  <a14:compatExt spid="_x0000_s11677"/>
                </a:ext>
                <a:ext uri="{FF2B5EF4-FFF2-40B4-BE49-F238E27FC236}">
                  <a16:creationId xmlns:a16="http://schemas.microsoft.com/office/drawing/2014/main" id="{00000000-0008-0000-0200-00009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25400</xdr:colOff>
          <xdr:row>518</xdr:row>
          <xdr:rowOff>196850</xdr:rowOff>
        </xdr:from>
        <xdr:to>
          <xdr:col>53</xdr:col>
          <xdr:colOff>228600</xdr:colOff>
          <xdr:row>519</xdr:row>
          <xdr:rowOff>19050</xdr:rowOff>
        </xdr:to>
        <xdr:sp macro="" textlink="">
          <xdr:nvSpPr>
            <xdr:cNvPr id="11678" name="Option Button 414" hidden="1">
              <a:extLst>
                <a:ext uri="{63B3BB69-23CF-44E3-9099-C40C66FF867C}">
                  <a14:compatExt spid="_x0000_s11678"/>
                </a:ext>
                <a:ext uri="{FF2B5EF4-FFF2-40B4-BE49-F238E27FC236}">
                  <a16:creationId xmlns:a16="http://schemas.microsoft.com/office/drawing/2014/main" id="{00000000-0008-0000-0200-00009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591</xdr:row>
          <xdr:rowOff>44450</xdr:rowOff>
        </xdr:from>
        <xdr:to>
          <xdr:col>53</xdr:col>
          <xdr:colOff>234950</xdr:colOff>
          <xdr:row>592</xdr:row>
          <xdr:rowOff>254000</xdr:rowOff>
        </xdr:to>
        <xdr:sp macro="" textlink="">
          <xdr:nvSpPr>
            <xdr:cNvPr id="11716" name="Option Button 452" hidden="1">
              <a:extLst>
                <a:ext uri="{63B3BB69-23CF-44E3-9099-C40C66FF867C}">
                  <a14:compatExt spid="_x0000_s11716"/>
                </a:ext>
                <a:ext uri="{FF2B5EF4-FFF2-40B4-BE49-F238E27FC236}">
                  <a16:creationId xmlns:a16="http://schemas.microsoft.com/office/drawing/2014/main" id="{00000000-0008-0000-0200-0000C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139700</xdr:colOff>
          <xdr:row>591</xdr:row>
          <xdr:rowOff>44450</xdr:rowOff>
        </xdr:from>
        <xdr:to>
          <xdr:col>57</xdr:col>
          <xdr:colOff>57150</xdr:colOff>
          <xdr:row>592</xdr:row>
          <xdr:rowOff>254000</xdr:rowOff>
        </xdr:to>
        <xdr:sp macro="" textlink="">
          <xdr:nvSpPr>
            <xdr:cNvPr id="11717" name="Option Button 453" hidden="1">
              <a:extLst>
                <a:ext uri="{63B3BB69-23CF-44E3-9099-C40C66FF867C}">
                  <a14:compatExt spid="_x0000_s11717"/>
                </a:ext>
                <a:ext uri="{FF2B5EF4-FFF2-40B4-BE49-F238E27FC236}">
                  <a16:creationId xmlns:a16="http://schemas.microsoft.com/office/drawing/2014/main" id="{00000000-0008-0000-0200-0000C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592</xdr:row>
          <xdr:rowOff>190500</xdr:rowOff>
        </xdr:from>
        <xdr:to>
          <xdr:col>53</xdr:col>
          <xdr:colOff>228600</xdr:colOff>
          <xdr:row>593</xdr:row>
          <xdr:rowOff>6350</xdr:rowOff>
        </xdr:to>
        <xdr:sp macro="" textlink="">
          <xdr:nvSpPr>
            <xdr:cNvPr id="11718" name="Option Button 454" hidden="1">
              <a:extLst>
                <a:ext uri="{63B3BB69-23CF-44E3-9099-C40C66FF867C}">
                  <a14:compatExt spid="_x0000_s11718"/>
                </a:ext>
                <a:ext uri="{FF2B5EF4-FFF2-40B4-BE49-F238E27FC236}">
                  <a16:creationId xmlns:a16="http://schemas.microsoft.com/office/drawing/2014/main" id="{00000000-0008-0000-0200-0000C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610</xdr:row>
          <xdr:rowOff>44450</xdr:rowOff>
        </xdr:from>
        <xdr:to>
          <xdr:col>53</xdr:col>
          <xdr:colOff>234950</xdr:colOff>
          <xdr:row>611</xdr:row>
          <xdr:rowOff>260350</xdr:rowOff>
        </xdr:to>
        <xdr:sp macro="" textlink="">
          <xdr:nvSpPr>
            <xdr:cNvPr id="11720" name="Option Button 456" hidden="1">
              <a:extLst>
                <a:ext uri="{63B3BB69-23CF-44E3-9099-C40C66FF867C}">
                  <a14:compatExt spid="_x0000_s11720"/>
                </a:ext>
                <a:ext uri="{FF2B5EF4-FFF2-40B4-BE49-F238E27FC236}">
                  <a16:creationId xmlns:a16="http://schemas.microsoft.com/office/drawing/2014/main" id="{00000000-0008-0000-0200-0000C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139700</xdr:colOff>
          <xdr:row>610</xdr:row>
          <xdr:rowOff>44450</xdr:rowOff>
        </xdr:from>
        <xdr:to>
          <xdr:col>57</xdr:col>
          <xdr:colOff>57150</xdr:colOff>
          <xdr:row>611</xdr:row>
          <xdr:rowOff>260350</xdr:rowOff>
        </xdr:to>
        <xdr:sp macro="" textlink="">
          <xdr:nvSpPr>
            <xdr:cNvPr id="11721" name="Option Button 457" hidden="1">
              <a:extLst>
                <a:ext uri="{63B3BB69-23CF-44E3-9099-C40C66FF867C}">
                  <a14:compatExt spid="_x0000_s11721"/>
                </a:ext>
                <a:ext uri="{FF2B5EF4-FFF2-40B4-BE49-F238E27FC236}">
                  <a16:creationId xmlns:a16="http://schemas.microsoft.com/office/drawing/2014/main" id="{00000000-0008-0000-0200-0000C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31750</xdr:colOff>
          <xdr:row>611</xdr:row>
          <xdr:rowOff>196850</xdr:rowOff>
        </xdr:from>
        <xdr:to>
          <xdr:col>53</xdr:col>
          <xdr:colOff>234950</xdr:colOff>
          <xdr:row>612</xdr:row>
          <xdr:rowOff>6350</xdr:rowOff>
        </xdr:to>
        <xdr:sp macro="" textlink="">
          <xdr:nvSpPr>
            <xdr:cNvPr id="11722" name="Option Button 458" hidden="1">
              <a:extLst>
                <a:ext uri="{63B3BB69-23CF-44E3-9099-C40C66FF867C}">
                  <a14:compatExt spid="_x0000_s11722"/>
                </a:ext>
                <a:ext uri="{FF2B5EF4-FFF2-40B4-BE49-F238E27FC236}">
                  <a16:creationId xmlns:a16="http://schemas.microsoft.com/office/drawing/2014/main" id="{00000000-0008-0000-0200-0000C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631</xdr:row>
          <xdr:rowOff>50800</xdr:rowOff>
        </xdr:from>
        <xdr:to>
          <xdr:col>53</xdr:col>
          <xdr:colOff>247650</xdr:colOff>
          <xdr:row>632</xdr:row>
          <xdr:rowOff>260350</xdr:rowOff>
        </xdr:to>
        <xdr:sp macro="" textlink="">
          <xdr:nvSpPr>
            <xdr:cNvPr id="11724" name="Option Button 460" hidden="1">
              <a:extLst>
                <a:ext uri="{63B3BB69-23CF-44E3-9099-C40C66FF867C}">
                  <a14:compatExt spid="_x0000_s11724"/>
                </a:ext>
                <a:ext uri="{FF2B5EF4-FFF2-40B4-BE49-F238E27FC236}">
                  <a16:creationId xmlns:a16="http://schemas.microsoft.com/office/drawing/2014/main" id="{00000000-0008-0000-0200-0000C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146050</xdr:colOff>
          <xdr:row>631</xdr:row>
          <xdr:rowOff>50800</xdr:rowOff>
        </xdr:from>
        <xdr:to>
          <xdr:col>58</xdr:col>
          <xdr:colOff>0</xdr:colOff>
          <xdr:row>632</xdr:row>
          <xdr:rowOff>260350</xdr:rowOff>
        </xdr:to>
        <xdr:sp macro="" textlink="">
          <xdr:nvSpPr>
            <xdr:cNvPr id="11725" name="Option Button 461" hidden="1">
              <a:extLst>
                <a:ext uri="{63B3BB69-23CF-44E3-9099-C40C66FF867C}">
                  <a14:compatExt spid="_x0000_s11725"/>
                </a:ext>
                <a:ext uri="{FF2B5EF4-FFF2-40B4-BE49-F238E27FC236}">
                  <a16:creationId xmlns:a16="http://schemas.microsoft.com/office/drawing/2014/main" id="{00000000-0008-0000-0200-0000C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632</xdr:row>
          <xdr:rowOff>196850</xdr:rowOff>
        </xdr:from>
        <xdr:to>
          <xdr:col>53</xdr:col>
          <xdr:colOff>234950</xdr:colOff>
          <xdr:row>633</xdr:row>
          <xdr:rowOff>19050</xdr:rowOff>
        </xdr:to>
        <xdr:sp macro="" textlink="">
          <xdr:nvSpPr>
            <xdr:cNvPr id="11726" name="Option Button 462" hidden="1">
              <a:extLst>
                <a:ext uri="{63B3BB69-23CF-44E3-9099-C40C66FF867C}">
                  <a14:compatExt spid="_x0000_s11726"/>
                </a:ext>
                <a:ext uri="{FF2B5EF4-FFF2-40B4-BE49-F238E27FC236}">
                  <a16:creationId xmlns:a16="http://schemas.microsoft.com/office/drawing/2014/main" id="{00000000-0008-0000-0200-0000C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44450</xdr:colOff>
          <xdr:row>650</xdr:row>
          <xdr:rowOff>57150</xdr:rowOff>
        </xdr:from>
        <xdr:to>
          <xdr:col>53</xdr:col>
          <xdr:colOff>247650</xdr:colOff>
          <xdr:row>651</xdr:row>
          <xdr:rowOff>260350</xdr:rowOff>
        </xdr:to>
        <xdr:sp macro="" textlink="">
          <xdr:nvSpPr>
            <xdr:cNvPr id="11728" name="Option Button 464" hidden="1">
              <a:extLst>
                <a:ext uri="{63B3BB69-23CF-44E3-9099-C40C66FF867C}">
                  <a14:compatExt spid="_x0000_s11728"/>
                </a:ext>
                <a:ext uri="{FF2B5EF4-FFF2-40B4-BE49-F238E27FC236}">
                  <a16:creationId xmlns:a16="http://schemas.microsoft.com/office/drawing/2014/main" id="{00000000-0008-0000-0200-0000D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152400</xdr:colOff>
          <xdr:row>650</xdr:row>
          <xdr:rowOff>57150</xdr:rowOff>
        </xdr:from>
        <xdr:to>
          <xdr:col>58</xdr:col>
          <xdr:colOff>0</xdr:colOff>
          <xdr:row>651</xdr:row>
          <xdr:rowOff>260350</xdr:rowOff>
        </xdr:to>
        <xdr:sp macro="" textlink="">
          <xdr:nvSpPr>
            <xdr:cNvPr id="11729" name="Option Button 465" hidden="1">
              <a:extLst>
                <a:ext uri="{63B3BB69-23CF-44E3-9099-C40C66FF867C}">
                  <a14:compatExt spid="_x0000_s11729"/>
                </a:ext>
                <a:ext uri="{FF2B5EF4-FFF2-40B4-BE49-F238E27FC236}">
                  <a16:creationId xmlns:a16="http://schemas.microsoft.com/office/drawing/2014/main" id="{00000000-0008-0000-0200-0000D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44450</xdr:colOff>
          <xdr:row>651</xdr:row>
          <xdr:rowOff>203200</xdr:rowOff>
        </xdr:from>
        <xdr:to>
          <xdr:col>53</xdr:col>
          <xdr:colOff>234950</xdr:colOff>
          <xdr:row>652</xdr:row>
          <xdr:rowOff>19050</xdr:rowOff>
        </xdr:to>
        <xdr:sp macro="" textlink="">
          <xdr:nvSpPr>
            <xdr:cNvPr id="11730" name="Option Button 466" hidden="1">
              <a:extLst>
                <a:ext uri="{63B3BB69-23CF-44E3-9099-C40C66FF867C}">
                  <a14:compatExt spid="_x0000_s11730"/>
                </a:ext>
                <a:ext uri="{FF2B5EF4-FFF2-40B4-BE49-F238E27FC236}">
                  <a16:creationId xmlns:a16="http://schemas.microsoft.com/office/drawing/2014/main" id="{00000000-0008-0000-0200-0000D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57150</xdr:colOff>
          <xdr:row>688</xdr:row>
          <xdr:rowOff>69850</xdr:rowOff>
        </xdr:from>
        <xdr:to>
          <xdr:col>53</xdr:col>
          <xdr:colOff>254000</xdr:colOff>
          <xdr:row>689</xdr:row>
          <xdr:rowOff>273050</xdr:rowOff>
        </xdr:to>
        <xdr:sp macro="" textlink="">
          <xdr:nvSpPr>
            <xdr:cNvPr id="11740" name="Option Button 476" hidden="1">
              <a:extLst>
                <a:ext uri="{63B3BB69-23CF-44E3-9099-C40C66FF867C}">
                  <a14:compatExt spid="_x0000_s11740"/>
                </a:ext>
                <a:ext uri="{FF2B5EF4-FFF2-40B4-BE49-F238E27FC236}">
                  <a16:creationId xmlns:a16="http://schemas.microsoft.com/office/drawing/2014/main" id="{00000000-0008-0000-0200-0000D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165100</xdr:colOff>
          <xdr:row>688</xdr:row>
          <xdr:rowOff>69850</xdr:rowOff>
        </xdr:from>
        <xdr:to>
          <xdr:col>58</xdr:col>
          <xdr:colOff>6350</xdr:colOff>
          <xdr:row>689</xdr:row>
          <xdr:rowOff>273050</xdr:rowOff>
        </xdr:to>
        <xdr:sp macro="" textlink="">
          <xdr:nvSpPr>
            <xdr:cNvPr id="11741" name="Option Button 477" hidden="1">
              <a:extLst>
                <a:ext uri="{63B3BB69-23CF-44E3-9099-C40C66FF867C}">
                  <a14:compatExt spid="_x0000_s11741"/>
                </a:ext>
                <a:ext uri="{FF2B5EF4-FFF2-40B4-BE49-F238E27FC236}">
                  <a16:creationId xmlns:a16="http://schemas.microsoft.com/office/drawing/2014/main" id="{00000000-0008-0000-0200-0000D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57150</xdr:colOff>
          <xdr:row>689</xdr:row>
          <xdr:rowOff>215900</xdr:rowOff>
        </xdr:from>
        <xdr:to>
          <xdr:col>53</xdr:col>
          <xdr:colOff>247650</xdr:colOff>
          <xdr:row>690</xdr:row>
          <xdr:rowOff>44450</xdr:rowOff>
        </xdr:to>
        <xdr:sp macro="" textlink="">
          <xdr:nvSpPr>
            <xdr:cNvPr id="11742" name="Option Button 478" hidden="1">
              <a:extLst>
                <a:ext uri="{63B3BB69-23CF-44E3-9099-C40C66FF867C}">
                  <a14:compatExt spid="_x0000_s11742"/>
                </a:ext>
                <a:ext uri="{FF2B5EF4-FFF2-40B4-BE49-F238E27FC236}">
                  <a16:creationId xmlns:a16="http://schemas.microsoft.com/office/drawing/2014/main" id="{00000000-0008-0000-0200-0000D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13</xdr:row>
          <xdr:rowOff>266700</xdr:rowOff>
        </xdr:from>
        <xdr:to>
          <xdr:col>27</xdr:col>
          <xdr:colOff>107950</xdr:colOff>
          <xdr:row>14</xdr:row>
          <xdr:rowOff>63500</xdr:rowOff>
        </xdr:to>
        <xdr:sp macro="" textlink="">
          <xdr:nvSpPr>
            <xdr:cNvPr id="11752" name="Option Button 488" hidden="1">
              <a:extLst>
                <a:ext uri="{63B3BB69-23CF-44E3-9099-C40C66FF867C}">
                  <a14:compatExt spid="_x0000_s11752"/>
                </a:ext>
                <a:ext uri="{FF2B5EF4-FFF2-40B4-BE49-F238E27FC236}">
                  <a16:creationId xmlns:a16="http://schemas.microsoft.com/office/drawing/2014/main" id="{00000000-0008-0000-0200-0000E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13</xdr:row>
          <xdr:rowOff>273050</xdr:rowOff>
        </xdr:from>
        <xdr:to>
          <xdr:col>29</xdr:col>
          <xdr:colOff>171450</xdr:colOff>
          <xdr:row>14</xdr:row>
          <xdr:rowOff>63500</xdr:rowOff>
        </xdr:to>
        <xdr:sp macro="" textlink="">
          <xdr:nvSpPr>
            <xdr:cNvPr id="11753" name="Option Button 489" hidden="1">
              <a:extLst>
                <a:ext uri="{63B3BB69-23CF-44E3-9099-C40C66FF867C}">
                  <a14:compatExt spid="_x0000_s11753"/>
                </a:ext>
                <a:ext uri="{FF2B5EF4-FFF2-40B4-BE49-F238E27FC236}">
                  <a16:creationId xmlns:a16="http://schemas.microsoft.com/office/drawing/2014/main" id="{00000000-0008-0000-0200-0000E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13</xdr:row>
          <xdr:rowOff>450850</xdr:rowOff>
        </xdr:from>
        <xdr:to>
          <xdr:col>27</xdr:col>
          <xdr:colOff>107950</xdr:colOff>
          <xdr:row>15</xdr:row>
          <xdr:rowOff>184150</xdr:rowOff>
        </xdr:to>
        <xdr:sp macro="" textlink="">
          <xdr:nvSpPr>
            <xdr:cNvPr id="11754" name="Option Button 490" hidden="1">
              <a:extLst>
                <a:ext uri="{63B3BB69-23CF-44E3-9099-C40C66FF867C}">
                  <a14:compatExt spid="_x0000_s11754"/>
                </a:ext>
                <a:ext uri="{FF2B5EF4-FFF2-40B4-BE49-F238E27FC236}">
                  <a16:creationId xmlns:a16="http://schemas.microsoft.com/office/drawing/2014/main" id="{00000000-0008-0000-0200-0000E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28</xdr:row>
          <xdr:rowOff>6350</xdr:rowOff>
        </xdr:from>
        <xdr:to>
          <xdr:col>27</xdr:col>
          <xdr:colOff>101600</xdr:colOff>
          <xdr:row>28</xdr:row>
          <xdr:rowOff>266700</xdr:rowOff>
        </xdr:to>
        <xdr:sp macro="" textlink="">
          <xdr:nvSpPr>
            <xdr:cNvPr id="11791" name="Option Button 527" hidden="1">
              <a:extLst>
                <a:ext uri="{63B3BB69-23CF-44E3-9099-C40C66FF867C}">
                  <a14:compatExt spid="_x0000_s11791"/>
                </a:ext>
                <a:ext uri="{FF2B5EF4-FFF2-40B4-BE49-F238E27FC236}">
                  <a16:creationId xmlns:a16="http://schemas.microsoft.com/office/drawing/2014/main" id="{00000000-0008-0000-0200-00000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28</xdr:row>
          <xdr:rowOff>12700</xdr:rowOff>
        </xdr:from>
        <xdr:to>
          <xdr:col>29</xdr:col>
          <xdr:colOff>171450</xdr:colOff>
          <xdr:row>28</xdr:row>
          <xdr:rowOff>279400</xdr:rowOff>
        </xdr:to>
        <xdr:sp macro="" textlink="">
          <xdr:nvSpPr>
            <xdr:cNvPr id="11792" name="Option Button 528" hidden="1">
              <a:extLst>
                <a:ext uri="{63B3BB69-23CF-44E3-9099-C40C66FF867C}">
                  <a14:compatExt spid="_x0000_s11792"/>
                </a:ext>
                <a:ext uri="{FF2B5EF4-FFF2-40B4-BE49-F238E27FC236}">
                  <a16:creationId xmlns:a16="http://schemas.microsoft.com/office/drawing/2014/main" id="{00000000-0008-0000-0200-00001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28</xdr:row>
          <xdr:rowOff>184150</xdr:rowOff>
        </xdr:from>
        <xdr:to>
          <xdr:col>27</xdr:col>
          <xdr:colOff>101600</xdr:colOff>
          <xdr:row>28</xdr:row>
          <xdr:rowOff>450850</xdr:rowOff>
        </xdr:to>
        <xdr:sp macro="" textlink="">
          <xdr:nvSpPr>
            <xdr:cNvPr id="11793" name="Option Button 529" hidden="1">
              <a:extLst>
                <a:ext uri="{63B3BB69-23CF-44E3-9099-C40C66FF867C}">
                  <a14:compatExt spid="_x0000_s11793"/>
                </a:ext>
                <a:ext uri="{FF2B5EF4-FFF2-40B4-BE49-F238E27FC236}">
                  <a16:creationId xmlns:a16="http://schemas.microsoft.com/office/drawing/2014/main" id="{00000000-0008-0000-0200-00001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32</xdr:row>
          <xdr:rowOff>12700</xdr:rowOff>
        </xdr:from>
        <xdr:to>
          <xdr:col>27</xdr:col>
          <xdr:colOff>107950</xdr:colOff>
          <xdr:row>32</xdr:row>
          <xdr:rowOff>273050</xdr:rowOff>
        </xdr:to>
        <xdr:sp macro="" textlink="">
          <xdr:nvSpPr>
            <xdr:cNvPr id="11811" name="Option Button 547" hidden="1">
              <a:extLst>
                <a:ext uri="{63B3BB69-23CF-44E3-9099-C40C66FF867C}">
                  <a14:compatExt spid="_x0000_s11811"/>
                </a:ext>
                <a:ext uri="{FF2B5EF4-FFF2-40B4-BE49-F238E27FC236}">
                  <a16:creationId xmlns:a16="http://schemas.microsoft.com/office/drawing/2014/main" id="{00000000-0008-0000-0200-00002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32</xdr:row>
          <xdr:rowOff>12700</xdr:rowOff>
        </xdr:from>
        <xdr:to>
          <xdr:col>29</xdr:col>
          <xdr:colOff>184150</xdr:colOff>
          <xdr:row>32</xdr:row>
          <xdr:rowOff>273050</xdr:rowOff>
        </xdr:to>
        <xdr:sp macro="" textlink="">
          <xdr:nvSpPr>
            <xdr:cNvPr id="11812" name="Option Button 548" hidden="1">
              <a:extLst>
                <a:ext uri="{63B3BB69-23CF-44E3-9099-C40C66FF867C}">
                  <a14:compatExt spid="_x0000_s11812"/>
                </a:ext>
                <a:ext uri="{FF2B5EF4-FFF2-40B4-BE49-F238E27FC236}">
                  <a16:creationId xmlns:a16="http://schemas.microsoft.com/office/drawing/2014/main" id="{00000000-0008-0000-0200-00002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32</xdr:row>
          <xdr:rowOff>190500</xdr:rowOff>
        </xdr:from>
        <xdr:to>
          <xdr:col>27</xdr:col>
          <xdr:colOff>107950</xdr:colOff>
          <xdr:row>32</xdr:row>
          <xdr:rowOff>425450</xdr:rowOff>
        </xdr:to>
        <xdr:sp macro="" textlink="">
          <xdr:nvSpPr>
            <xdr:cNvPr id="11813" name="Option Button 549" hidden="1">
              <a:extLst>
                <a:ext uri="{63B3BB69-23CF-44E3-9099-C40C66FF867C}">
                  <a14:compatExt spid="_x0000_s11813"/>
                </a:ext>
                <a:ext uri="{FF2B5EF4-FFF2-40B4-BE49-F238E27FC236}">
                  <a16:creationId xmlns:a16="http://schemas.microsoft.com/office/drawing/2014/main" id="{00000000-0008-0000-0200-00002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34</xdr:row>
          <xdr:rowOff>25400</xdr:rowOff>
        </xdr:from>
        <xdr:to>
          <xdr:col>27</xdr:col>
          <xdr:colOff>107950</xdr:colOff>
          <xdr:row>34</xdr:row>
          <xdr:rowOff>292100</xdr:rowOff>
        </xdr:to>
        <xdr:sp macro="" textlink="">
          <xdr:nvSpPr>
            <xdr:cNvPr id="11815" name="Option Button 551" hidden="1">
              <a:extLst>
                <a:ext uri="{63B3BB69-23CF-44E3-9099-C40C66FF867C}">
                  <a14:compatExt spid="_x0000_s11815"/>
                </a:ext>
                <a:ext uri="{FF2B5EF4-FFF2-40B4-BE49-F238E27FC236}">
                  <a16:creationId xmlns:a16="http://schemas.microsoft.com/office/drawing/2014/main" id="{00000000-0008-0000-0200-00002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34</xdr:row>
          <xdr:rowOff>25400</xdr:rowOff>
        </xdr:from>
        <xdr:to>
          <xdr:col>29</xdr:col>
          <xdr:colOff>184150</xdr:colOff>
          <xdr:row>34</xdr:row>
          <xdr:rowOff>292100</xdr:rowOff>
        </xdr:to>
        <xdr:sp macro="" textlink="">
          <xdr:nvSpPr>
            <xdr:cNvPr id="11816" name="Option Button 552" hidden="1">
              <a:extLst>
                <a:ext uri="{63B3BB69-23CF-44E3-9099-C40C66FF867C}">
                  <a14:compatExt spid="_x0000_s11816"/>
                </a:ext>
                <a:ext uri="{FF2B5EF4-FFF2-40B4-BE49-F238E27FC236}">
                  <a16:creationId xmlns:a16="http://schemas.microsoft.com/office/drawing/2014/main" id="{00000000-0008-0000-0200-00002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34</xdr:row>
          <xdr:rowOff>203200</xdr:rowOff>
        </xdr:from>
        <xdr:to>
          <xdr:col>27</xdr:col>
          <xdr:colOff>107950</xdr:colOff>
          <xdr:row>35</xdr:row>
          <xdr:rowOff>0</xdr:rowOff>
        </xdr:to>
        <xdr:sp macro="" textlink="">
          <xdr:nvSpPr>
            <xdr:cNvPr id="11817" name="Option Button 553" hidden="1">
              <a:extLst>
                <a:ext uri="{63B3BB69-23CF-44E3-9099-C40C66FF867C}">
                  <a14:compatExt spid="_x0000_s11817"/>
                </a:ext>
                <a:ext uri="{FF2B5EF4-FFF2-40B4-BE49-F238E27FC236}">
                  <a16:creationId xmlns:a16="http://schemas.microsoft.com/office/drawing/2014/main" id="{00000000-0008-0000-0200-00002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66</xdr:row>
          <xdr:rowOff>241300</xdr:rowOff>
        </xdr:from>
        <xdr:to>
          <xdr:col>27</xdr:col>
          <xdr:colOff>107950</xdr:colOff>
          <xdr:row>67</xdr:row>
          <xdr:rowOff>38100</xdr:rowOff>
        </xdr:to>
        <xdr:sp macro="" textlink="">
          <xdr:nvSpPr>
            <xdr:cNvPr id="11827" name="Option Button 563" hidden="1">
              <a:extLst>
                <a:ext uri="{63B3BB69-23CF-44E3-9099-C40C66FF867C}">
                  <a14:compatExt spid="_x0000_s11827"/>
                </a:ext>
                <a:ext uri="{FF2B5EF4-FFF2-40B4-BE49-F238E27FC236}">
                  <a16:creationId xmlns:a16="http://schemas.microsoft.com/office/drawing/2014/main" id="{00000000-0008-0000-0200-00003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66</xdr:row>
          <xdr:rowOff>247650</xdr:rowOff>
        </xdr:from>
        <xdr:to>
          <xdr:col>29</xdr:col>
          <xdr:colOff>184150</xdr:colOff>
          <xdr:row>67</xdr:row>
          <xdr:rowOff>38100</xdr:rowOff>
        </xdr:to>
        <xdr:sp macro="" textlink="">
          <xdr:nvSpPr>
            <xdr:cNvPr id="11828" name="Option Button 564" hidden="1">
              <a:extLst>
                <a:ext uri="{63B3BB69-23CF-44E3-9099-C40C66FF867C}">
                  <a14:compatExt spid="_x0000_s11828"/>
                </a:ext>
                <a:ext uri="{FF2B5EF4-FFF2-40B4-BE49-F238E27FC236}">
                  <a16:creationId xmlns:a16="http://schemas.microsoft.com/office/drawing/2014/main" id="{00000000-0008-0000-0200-00003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66</xdr:row>
          <xdr:rowOff>419100</xdr:rowOff>
        </xdr:from>
        <xdr:to>
          <xdr:col>27</xdr:col>
          <xdr:colOff>107950</xdr:colOff>
          <xdr:row>68</xdr:row>
          <xdr:rowOff>146050</xdr:rowOff>
        </xdr:to>
        <xdr:sp macro="" textlink="">
          <xdr:nvSpPr>
            <xdr:cNvPr id="11829" name="Option Button 565" hidden="1">
              <a:extLst>
                <a:ext uri="{63B3BB69-23CF-44E3-9099-C40C66FF867C}">
                  <a14:compatExt spid="_x0000_s11829"/>
                </a:ext>
                <a:ext uri="{FF2B5EF4-FFF2-40B4-BE49-F238E27FC236}">
                  <a16:creationId xmlns:a16="http://schemas.microsoft.com/office/drawing/2014/main" id="{00000000-0008-0000-0200-00003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49</xdr:row>
          <xdr:rowOff>266700</xdr:rowOff>
        </xdr:from>
        <xdr:to>
          <xdr:col>27</xdr:col>
          <xdr:colOff>107950</xdr:colOff>
          <xdr:row>50</xdr:row>
          <xdr:rowOff>57150</xdr:rowOff>
        </xdr:to>
        <xdr:sp macro="" textlink="">
          <xdr:nvSpPr>
            <xdr:cNvPr id="11831" name="Option Button 567" hidden="1">
              <a:extLst>
                <a:ext uri="{63B3BB69-23CF-44E3-9099-C40C66FF867C}">
                  <a14:compatExt spid="_x0000_s11831"/>
                </a:ext>
                <a:ext uri="{FF2B5EF4-FFF2-40B4-BE49-F238E27FC236}">
                  <a16:creationId xmlns:a16="http://schemas.microsoft.com/office/drawing/2014/main" id="{00000000-0008-0000-0200-00003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49</xdr:row>
          <xdr:rowOff>273050</xdr:rowOff>
        </xdr:from>
        <xdr:to>
          <xdr:col>29</xdr:col>
          <xdr:colOff>184150</xdr:colOff>
          <xdr:row>50</xdr:row>
          <xdr:rowOff>57150</xdr:rowOff>
        </xdr:to>
        <xdr:sp macro="" textlink="">
          <xdr:nvSpPr>
            <xdr:cNvPr id="11832" name="Option Button 568" hidden="1">
              <a:extLst>
                <a:ext uri="{63B3BB69-23CF-44E3-9099-C40C66FF867C}">
                  <a14:compatExt spid="_x0000_s11832"/>
                </a:ext>
                <a:ext uri="{FF2B5EF4-FFF2-40B4-BE49-F238E27FC236}">
                  <a16:creationId xmlns:a16="http://schemas.microsoft.com/office/drawing/2014/main" id="{00000000-0008-0000-0200-00003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49</xdr:row>
          <xdr:rowOff>444500</xdr:rowOff>
        </xdr:from>
        <xdr:to>
          <xdr:col>27</xdr:col>
          <xdr:colOff>107950</xdr:colOff>
          <xdr:row>51</xdr:row>
          <xdr:rowOff>171450</xdr:rowOff>
        </xdr:to>
        <xdr:sp macro="" textlink="">
          <xdr:nvSpPr>
            <xdr:cNvPr id="11833" name="Option Button 569" hidden="1">
              <a:extLst>
                <a:ext uri="{63B3BB69-23CF-44E3-9099-C40C66FF867C}">
                  <a14:compatExt spid="_x0000_s11833"/>
                </a:ext>
                <a:ext uri="{FF2B5EF4-FFF2-40B4-BE49-F238E27FC236}">
                  <a16:creationId xmlns:a16="http://schemas.microsoft.com/office/drawing/2014/main" id="{00000000-0008-0000-0200-00003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53</xdr:row>
          <xdr:rowOff>0</xdr:rowOff>
        </xdr:from>
        <xdr:to>
          <xdr:col>27</xdr:col>
          <xdr:colOff>107950</xdr:colOff>
          <xdr:row>53</xdr:row>
          <xdr:rowOff>260350</xdr:rowOff>
        </xdr:to>
        <xdr:sp macro="" textlink="">
          <xdr:nvSpPr>
            <xdr:cNvPr id="11835" name="Option Button 571" hidden="1">
              <a:extLst>
                <a:ext uri="{63B3BB69-23CF-44E3-9099-C40C66FF867C}">
                  <a14:compatExt spid="_x0000_s11835"/>
                </a:ext>
                <a:ext uri="{FF2B5EF4-FFF2-40B4-BE49-F238E27FC236}">
                  <a16:creationId xmlns:a16="http://schemas.microsoft.com/office/drawing/2014/main" id="{00000000-0008-0000-0200-00003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53</xdr:row>
          <xdr:rowOff>6350</xdr:rowOff>
        </xdr:from>
        <xdr:to>
          <xdr:col>29</xdr:col>
          <xdr:colOff>184150</xdr:colOff>
          <xdr:row>53</xdr:row>
          <xdr:rowOff>260350</xdr:rowOff>
        </xdr:to>
        <xdr:sp macro="" textlink="">
          <xdr:nvSpPr>
            <xdr:cNvPr id="11836" name="Option Button 572" hidden="1">
              <a:extLst>
                <a:ext uri="{63B3BB69-23CF-44E3-9099-C40C66FF867C}">
                  <a14:compatExt spid="_x0000_s11836"/>
                </a:ext>
                <a:ext uri="{FF2B5EF4-FFF2-40B4-BE49-F238E27FC236}">
                  <a16:creationId xmlns:a16="http://schemas.microsoft.com/office/drawing/2014/main" id="{00000000-0008-0000-0200-00003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53</xdr:row>
          <xdr:rowOff>177800</xdr:rowOff>
        </xdr:from>
        <xdr:to>
          <xdr:col>27</xdr:col>
          <xdr:colOff>107950</xdr:colOff>
          <xdr:row>53</xdr:row>
          <xdr:rowOff>444500</xdr:rowOff>
        </xdr:to>
        <xdr:sp macro="" textlink="">
          <xdr:nvSpPr>
            <xdr:cNvPr id="11837" name="Option Button 573" hidden="1">
              <a:extLst>
                <a:ext uri="{63B3BB69-23CF-44E3-9099-C40C66FF867C}">
                  <a14:compatExt spid="_x0000_s11837"/>
                </a:ext>
                <a:ext uri="{FF2B5EF4-FFF2-40B4-BE49-F238E27FC236}">
                  <a16:creationId xmlns:a16="http://schemas.microsoft.com/office/drawing/2014/main" id="{00000000-0008-0000-0200-00003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85</xdr:row>
          <xdr:rowOff>38100</xdr:rowOff>
        </xdr:from>
        <xdr:to>
          <xdr:col>27</xdr:col>
          <xdr:colOff>120650</xdr:colOff>
          <xdr:row>85</xdr:row>
          <xdr:rowOff>298450</xdr:rowOff>
        </xdr:to>
        <xdr:sp macro="" textlink="">
          <xdr:nvSpPr>
            <xdr:cNvPr id="11855" name="Option Button 591" hidden="1">
              <a:extLst>
                <a:ext uri="{63B3BB69-23CF-44E3-9099-C40C66FF867C}">
                  <a14:compatExt spid="_x0000_s11855"/>
                </a:ext>
                <a:ext uri="{FF2B5EF4-FFF2-40B4-BE49-F238E27FC236}">
                  <a16:creationId xmlns:a16="http://schemas.microsoft.com/office/drawing/2014/main" id="{00000000-0008-0000-0200-00004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85</xdr:row>
          <xdr:rowOff>38100</xdr:rowOff>
        </xdr:from>
        <xdr:to>
          <xdr:col>29</xdr:col>
          <xdr:colOff>190500</xdr:colOff>
          <xdr:row>85</xdr:row>
          <xdr:rowOff>298450</xdr:rowOff>
        </xdr:to>
        <xdr:sp macro="" textlink="">
          <xdr:nvSpPr>
            <xdr:cNvPr id="11856" name="Option Button 592" hidden="1">
              <a:extLst>
                <a:ext uri="{63B3BB69-23CF-44E3-9099-C40C66FF867C}">
                  <a14:compatExt spid="_x0000_s11856"/>
                </a:ext>
                <a:ext uri="{FF2B5EF4-FFF2-40B4-BE49-F238E27FC236}">
                  <a16:creationId xmlns:a16="http://schemas.microsoft.com/office/drawing/2014/main" id="{00000000-0008-0000-0200-00005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85</xdr:row>
          <xdr:rowOff>215900</xdr:rowOff>
        </xdr:from>
        <xdr:to>
          <xdr:col>27</xdr:col>
          <xdr:colOff>120650</xdr:colOff>
          <xdr:row>86</xdr:row>
          <xdr:rowOff>6350</xdr:rowOff>
        </xdr:to>
        <xdr:sp macro="" textlink="">
          <xdr:nvSpPr>
            <xdr:cNvPr id="11857" name="Option Button 593" hidden="1">
              <a:extLst>
                <a:ext uri="{63B3BB69-23CF-44E3-9099-C40C66FF867C}">
                  <a14:compatExt spid="_x0000_s11857"/>
                </a:ext>
                <a:ext uri="{FF2B5EF4-FFF2-40B4-BE49-F238E27FC236}">
                  <a16:creationId xmlns:a16="http://schemas.microsoft.com/office/drawing/2014/main" id="{00000000-0008-0000-0200-00005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89</xdr:row>
          <xdr:rowOff>38100</xdr:rowOff>
        </xdr:from>
        <xdr:to>
          <xdr:col>27</xdr:col>
          <xdr:colOff>107950</xdr:colOff>
          <xdr:row>89</xdr:row>
          <xdr:rowOff>298450</xdr:rowOff>
        </xdr:to>
        <xdr:sp macro="" textlink="">
          <xdr:nvSpPr>
            <xdr:cNvPr id="11859" name="Option Button 595" hidden="1">
              <a:extLst>
                <a:ext uri="{63B3BB69-23CF-44E3-9099-C40C66FF867C}">
                  <a14:compatExt spid="_x0000_s11859"/>
                </a:ext>
                <a:ext uri="{FF2B5EF4-FFF2-40B4-BE49-F238E27FC236}">
                  <a16:creationId xmlns:a16="http://schemas.microsoft.com/office/drawing/2014/main" id="{00000000-0008-0000-0200-00005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89</xdr:row>
          <xdr:rowOff>38100</xdr:rowOff>
        </xdr:from>
        <xdr:to>
          <xdr:col>29</xdr:col>
          <xdr:colOff>184150</xdr:colOff>
          <xdr:row>89</xdr:row>
          <xdr:rowOff>298450</xdr:rowOff>
        </xdr:to>
        <xdr:sp macro="" textlink="">
          <xdr:nvSpPr>
            <xdr:cNvPr id="11860" name="Option Button 596" hidden="1">
              <a:extLst>
                <a:ext uri="{63B3BB69-23CF-44E3-9099-C40C66FF867C}">
                  <a14:compatExt spid="_x0000_s11860"/>
                </a:ext>
                <a:ext uri="{FF2B5EF4-FFF2-40B4-BE49-F238E27FC236}">
                  <a16:creationId xmlns:a16="http://schemas.microsoft.com/office/drawing/2014/main" id="{00000000-0008-0000-0200-00005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89</xdr:row>
          <xdr:rowOff>215900</xdr:rowOff>
        </xdr:from>
        <xdr:to>
          <xdr:col>27</xdr:col>
          <xdr:colOff>107950</xdr:colOff>
          <xdr:row>90</xdr:row>
          <xdr:rowOff>6350</xdr:rowOff>
        </xdr:to>
        <xdr:sp macro="" textlink="">
          <xdr:nvSpPr>
            <xdr:cNvPr id="11861" name="Option Button 597" hidden="1">
              <a:extLst>
                <a:ext uri="{63B3BB69-23CF-44E3-9099-C40C66FF867C}">
                  <a14:compatExt spid="_x0000_s11861"/>
                </a:ext>
                <a:ext uri="{FF2B5EF4-FFF2-40B4-BE49-F238E27FC236}">
                  <a16:creationId xmlns:a16="http://schemas.microsoft.com/office/drawing/2014/main" id="{00000000-0008-0000-0200-00005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102</xdr:row>
          <xdr:rowOff>279400</xdr:rowOff>
        </xdr:from>
        <xdr:to>
          <xdr:col>27</xdr:col>
          <xdr:colOff>101600</xdr:colOff>
          <xdr:row>104</xdr:row>
          <xdr:rowOff>0</xdr:rowOff>
        </xdr:to>
        <xdr:sp macro="" textlink="">
          <xdr:nvSpPr>
            <xdr:cNvPr id="11874" name="Option Button 610" hidden="1">
              <a:extLst>
                <a:ext uri="{63B3BB69-23CF-44E3-9099-C40C66FF867C}">
                  <a14:compatExt spid="_x0000_s11874"/>
                </a:ext>
                <a:ext uri="{FF2B5EF4-FFF2-40B4-BE49-F238E27FC236}">
                  <a16:creationId xmlns:a16="http://schemas.microsoft.com/office/drawing/2014/main" id="{00000000-0008-0000-0200-00006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102</xdr:row>
          <xdr:rowOff>279400</xdr:rowOff>
        </xdr:from>
        <xdr:to>
          <xdr:col>29</xdr:col>
          <xdr:colOff>184150</xdr:colOff>
          <xdr:row>104</xdr:row>
          <xdr:rowOff>0</xdr:rowOff>
        </xdr:to>
        <xdr:sp macro="" textlink="">
          <xdr:nvSpPr>
            <xdr:cNvPr id="11875" name="Option Button 611" hidden="1">
              <a:extLst>
                <a:ext uri="{63B3BB69-23CF-44E3-9099-C40C66FF867C}">
                  <a14:compatExt spid="_x0000_s11875"/>
                </a:ext>
                <a:ext uri="{FF2B5EF4-FFF2-40B4-BE49-F238E27FC236}">
                  <a16:creationId xmlns:a16="http://schemas.microsoft.com/office/drawing/2014/main" id="{00000000-0008-0000-0200-00006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102</xdr:row>
          <xdr:rowOff>457200</xdr:rowOff>
        </xdr:from>
        <xdr:to>
          <xdr:col>27</xdr:col>
          <xdr:colOff>101600</xdr:colOff>
          <xdr:row>104</xdr:row>
          <xdr:rowOff>184150</xdr:rowOff>
        </xdr:to>
        <xdr:sp macro="" textlink="">
          <xdr:nvSpPr>
            <xdr:cNvPr id="11876" name="Option Button 612" hidden="1">
              <a:extLst>
                <a:ext uri="{63B3BB69-23CF-44E3-9099-C40C66FF867C}">
                  <a14:compatExt spid="_x0000_s11876"/>
                </a:ext>
                <a:ext uri="{FF2B5EF4-FFF2-40B4-BE49-F238E27FC236}">
                  <a16:creationId xmlns:a16="http://schemas.microsoft.com/office/drawing/2014/main" id="{00000000-0008-0000-0200-00006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108</xdr:row>
          <xdr:rowOff>57150</xdr:rowOff>
        </xdr:from>
        <xdr:to>
          <xdr:col>27</xdr:col>
          <xdr:colOff>107950</xdr:colOff>
          <xdr:row>108</xdr:row>
          <xdr:rowOff>317500</xdr:rowOff>
        </xdr:to>
        <xdr:sp macro="" textlink="">
          <xdr:nvSpPr>
            <xdr:cNvPr id="11878" name="Option Button 614" hidden="1">
              <a:extLst>
                <a:ext uri="{63B3BB69-23CF-44E3-9099-C40C66FF867C}">
                  <a14:compatExt spid="_x0000_s11878"/>
                </a:ext>
                <a:ext uri="{FF2B5EF4-FFF2-40B4-BE49-F238E27FC236}">
                  <a16:creationId xmlns:a16="http://schemas.microsoft.com/office/drawing/2014/main" id="{00000000-0008-0000-0200-00006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108</xdr:row>
          <xdr:rowOff>63500</xdr:rowOff>
        </xdr:from>
        <xdr:to>
          <xdr:col>29</xdr:col>
          <xdr:colOff>184150</xdr:colOff>
          <xdr:row>108</xdr:row>
          <xdr:rowOff>323850</xdr:rowOff>
        </xdr:to>
        <xdr:sp macro="" textlink="">
          <xdr:nvSpPr>
            <xdr:cNvPr id="11879" name="Option Button 615" hidden="1">
              <a:extLst>
                <a:ext uri="{63B3BB69-23CF-44E3-9099-C40C66FF867C}">
                  <a14:compatExt spid="_x0000_s11879"/>
                </a:ext>
                <a:ext uri="{FF2B5EF4-FFF2-40B4-BE49-F238E27FC236}">
                  <a16:creationId xmlns:a16="http://schemas.microsoft.com/office/drawing/2014/main" id="{00000000-0008-0000-0200-00006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108</xdr:row>
          <xdr:rowOff>234950</xdr:rowOff>
        </xdr:from>
        <xdr:to>
          <xdr:col>27</xdr:col>
          <xdr:colOff>107950</xdr:colOff>
          <xdr:row>109</xdr:row>
          <xdr:rowOff>19050</xdr:rowOff>
        </xdr:to>
        <xdr:sp macro="" textlink="">
          <xdr:nvSpPr>
            <xdr:cNvPr id="11880" name="Option Button 616" hidden="1">
              <a:extLst>
                <a:ext uri="{63B3BB69-23CF-44E3-9099-C40C66FF867C}">
                  <a14:compatExt spid="_x0000_s11880"/>
                </a:ext>
                <a:ext uri="{FF2B5EF4-FFF2-40B4-BE49-F238E27FC236}">
                  <a16:creationId xmlns:a16="http://schemas.microsoft.com/office/drawing/2014/main" id="{00000000-0008-0000-0200-00006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112</xdr:row>
          <xdr:rowOff>0</xdr:rowOff>
        </xdr:from>
        <xdr:to>
          <xdr:col>27</xdr:col>
          <xdr:colOff>107950</xdr:colOff>
          <xdr:row>112</xdr:row>
          <xdr:rowOff>260350</xdr:rowOff>
        </xdr:to>
        <xdr:sp macro="" textlink="">
          <xdr:nvSpPr>
            <xdr:cNvPr id="11882" name="Option Button 618" hidden="1">
              <a:extLst>
                <a:ext uri="{63B3BB69-23CF-44E3-9099-C40C66FF867C}">
                  <a14:compatExt spid="_x0000_s11882"/>
                </a:ext>
                <a:ext uri="{FF2B5EF4-FFF2-40B4-BE49-F238E27FC236}">
                  <a16:creationId xmlns:a16="http://schemas.microsoft.com/office/drawing/2014/main" id="{00000000-0008-0000-0200-00006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112</xdr:row>
          <xdr:rowOff>6350</xdr:rowOff>
        </xdr:from>
        <xdr:to>
          <xdr:col>29</xdr:col>
          <xdr:colOff>184150</xdr:colOff>
          <xdr:row>112</xdr:row>
          <xdr:rowOff>260350</xdr:rowOff>
        </xdr:to>
        <xdr:sp macro="" textlink="">
          <xdr:nvSpPr>
            <xdr:cNvPr id="11883" name="Option Button 619" hidden="1">
              <a:extLst>
                <a:ext uri="{63B3BB69-23CF-44E3-9099-C40C66FF867C}">
                  <a14:compatExt spid="_x0000_s11883"/>
                </a:ext>
                <a:ext uri="{FF2B5EF4-FFF2-40B4-BE49-F238E27FC236}">
                  <a16:creationId xmlns:a16="http://schemas.microsoft.com/office/drawing/2014/main" id="{00000000-0008-0000-0200-00006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112</xdr:row>
          <xdr:rowOff>177800</xdr:rowOff>
        </xdr:from>
        <xdr:to>
          <xdr:col>27</xdr:col>
          <xdr:colOff>107950</xdr:colOff>
          <xdr:row>112</xdr:row>
          <xdr:rowOff>444500</xdr:rowOff>
        </xdr:to>
        <xdr:sp macro="" textlink="">
          <xdr:nvSpPr>
            <xdr:cNvPr id="11884" name="Option Button 620" hidden="1">
              <a:extLst>
                <a:ext uri="{63B3BB69-23CF-44E3-9099-C40C66FF867C}">
                  <a14:compatExt spid="_x0000_s11884"/>
                </a:ext>
                <a:ext uri="{FF2B5EF4-FFF2-40B4-BE49-F238E27FC236}">
                  <a16:creationId xmlns:a16="http://schemas.microsoft.com/office/drawing/2014/main" id="{00000000-0008-0000-0200-00006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114</xdr:row>
          <xdr:rowOff>298450</xdr:rowOff>
        </xdr:from>
        <xdr:to>
          <xdr:col>27</xdr:col>
          <xdr:colOff>120650</xdr:colOff>
          <xdr:row>116</xdr:row>
          <xdr:rowOff>6350</xdr:rowOff>
        </xdr:to>
        <xdr:sp macro="" textlink="">
          <xdr:nvSpPr>
            <xdr:cNvPr id="11886" name="Option Button 622" hidden="1">
              <a:extLst>
                <a:ext uri="{63B3BB69-23CF-44E3-9099-C40C66FF867C}">
                  <a14:compatExt spid="_x0000_s11886"/>
                </a:ext>
                <a:ext uri="{FF2B5EF4-FFF2-40B4-BE49-F238E27FC236}">
                  <a16:creationId xmlns:a16="http://schemas.microsoft.com/office/drawing/2014/main" id="{00000000-0008-0000-0200-00006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115</xdr:row>
          <xdr:rowOff>44450</xdr:rowOff>
        </xdr:from>
        <xdr:to>
          <xdr:col>27</xdr:col>
          <xdr:colOff>114300</xdr:colOff>
          <xdr:row>116</xdr:row>
          <xdr:rowOff>241300</xdr:rowOff>
        </xdr:to>
        <xdr:sp macro="" textlink="">
          <xdr:nvSpPr>
            <xdr:cNvPr id="11887" name="Option Button 623" hidden="1">
              <a:extLst>
                <a:ext uri="{63B3BB69-23CF-44E3-9099-C40C66FF867C}">
                  <a14:compatExt spid="_x0000_s11887"/>
                </a:ext>
                <a:ext uri="{FF2B5EF4-FFF2-40B4-BE49-F238E27FC236}">
                  <a16:creationId xmlns:a16="http://schemas.microsoft.com/office/drawing/2014/main" id="{00000000-0008-0000-0200-00006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82550</xdr:colOff>
          <xdr:row>114</xdr:row>
          <xdr:rowOff>304800</xdr:rowOff>
        </xdr:from>
        <xdr:to>
          <xdr:col>29</xdr:col>
          <xdr:colOff>203200</xdr:colOff>
          <xdr:row>116</xdr:row>
          <xdr:rowOff>25400</xdr:rowOff>
        </xdr:to>
        <xdr:sp macro="" textlink="">
          <xdr:nvSpPr>
            <xdr:cNvPr id="11888" name="Option Button 624" hidden="1">
              <a:extLst>
                <a:ext uri="{63B3BB69-23CF-44E3-9099-C40C66FF867C}">
                  <a14:compatExt spid="_x0000_s11888"/>
                </a:ext>
                <a:ext uri="{FF2B5EF4-FFF2-40B4-BE49-F238E27FC236}">
                  <a16:creationId xmlns:a16="http://schemas.microsoft.com/office/drawing/2014/main" id="{00000000-0008-0000-0200-00007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125</xdr:row>
          <xdr:rowOff>25400</xdr:rowOff>
        </xdr:from>
        <xdr:to>
          <xdr:col>27</xdr:col>
          <xdr:colOff>120650</xdr:colOff>
          <xdr:row>125</xdr:row>
          <xdr:rowOff>292100</xdr:rowOff>
        </xdr:to>
        <xdr:sp macro="" textlink="">
          <xdr:nvSpPr>
            <xdr:cNvPr id="11897" name="Option Button 633" hidden="1">
              <a:extLst>
                <a:ext uri="{63B3BB69-23CF-44E3-9099-C40C66FF867C}">
                  <a14:compatExt spid="_x0000_s11897"/>
                </a:ext>
                <a:ext uri="{FF2B5EF4-FFF2-40B4-BE49-F238E27FC236}">
                  <a16:creationId xmlns:a16="http://schemas.microsoft.com/office/drawing/2014/main" id="{00000000-0008-0000-0200-00007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125</xdr:row>
          <xdr:rowOff>25400</xdr:rowOff>
        </xdr:from>
        <xdr:to>
          <xdr:col>29</xdr:col>
          <xdr:colOff>190500</xdr:colOff>
          <xdr:row>125</xdr:row>
          <xdr:rowOff>292100</xdr:rowOff>
        </xdr:to>
        <xdr:sp macro="" textlink="">
          <xdr:nvSpPr>
            <xdr:cNvPr id="11898" name="Option Button 634" hidden="1">
              <a:extLst>
                <a:ext uri="{63B3BB69-23CF-44E3-9099-C40C66FF867C}">
                  <a14:compatExt spid="_x0000_s11898"/>
                </a:ext>
                <a:ext uri="{FF2B5EF4-FFF2-40B4-BE49-F238E27FC236}">
                  <a16:creationId xmlns:a16="http://schemas.microsoft.com/office/drawing/2014/main" id="{00000000-0008-0000-0200-00007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125</xdr:row>
          <xdr:rowOff>203200</xdr:rowOff>
        </xdr:from>
        <xdr:to>
          <xdr:col>27</xdr:col>
          <xdr:colOff>120650</xdr:colOff>
          <xdr:row>126</xdr:row>
          <xdr:rowOff>0</xdr:rowOff>
        </xdr:to>
        <xdr:sp macro="" textlink="">
          <xdr:nvSpPr>
            <xdr:cNvPr id="11899" name="Option Button 635" hidden="1">
              <a:extLst>
                <a:ext uri="{63B3BB69-23CF-44E3-9099-C40C66FF867C}">
                  <a14:compatExt spid="_x0000_s11899"/>
                </a:ext>
                <a:ext uri="{FF2B5EF4-FFF2-40B4-BE49-F238E27FC236}">
                  <a16:creationId xmlns:a16="http://schemas.microsoft.com/office/drawing/2014/main" id="{00000000-0008-0000-0200-00007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127</xdr:row>
          <xdr:rowOff>44450</xdr:rowOff>
        </xdr:from>
        <xdr:to>
          <xdr:col>27</xdr:col>
          <xdr:colOff>120650</xdr:colOff>
          <xdr:row>127</xdr:row>
          <xdr:rowOff>311150</xdr:rowOff>
        </xdr:to>
        <xdr:sp macro="" textlink="">
          <xdr:nvSpPr>
            <xdr:cNvPr id="11901" name="Option Button 637" hidden="1">
              <a:extLst>
                <a:ext uri="{63B3BB69-23CF-44E3-9099-C40C66FF867C}">
                  <a14:compatExt spid="_x0000_s11901"/>
                </a:ext>
                <a:ext uri="{FF2B5EF4-FFF2-40B4-BE49-F238E27FC236}">
                  <a16:creationId xmlns:a16="http://schemas.microsoft.com/office/drawing/2014/main" id="{00000000-0008-0000-0200-00007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127</xdr:row>
          <xdr:rowOff>50800</xdr:rowOff>
        </xdr:from>
        <xdr:to>
          <xdr:col>29</xdr:col>
          <xdr:colOff>184150</xdr:colOff>
          <xdr:row>127</xdr:row>
          <xdr:rowOff>317500</xdr:rowOff>
        </xdr:to>
        <xdr:sp macro="" textlink="">
          <xdr:nvSpPr>
            <xdr:cNvPr id="11902" name="Option Button 638" hidden="1">
              <a:extLst>
                <a:ext uri="{63B3BB69-23CF-44E3-9099-C40C66FF867C}">
                  <a14:compatExt spid="_x0000_s11902"/>
                </a:ext>
                <a:ext uri="{FF2B5EF4-FFF2-40B4-BE49-F238E27FC236}">
                  <a16:creationId xmlns:a16="http://schemas.microsoft.com/office/drawing/2014/main" id="{00000000-0008-0000-0200-00007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127</xdr:row>
          <xdr:rowOff>222250</xdr:rowOff>
        </xdr:from>
        <xdr:to>
          <xdr:col>27</xdr:col>
          <xdr:colOff>120650</xdr:colOff>
          <xdr:row>128</xdr:row>
          <xdr:rowOff>19050</xdr:rowOff>
        </xdr:to>
        <xdr:sp macro="" textlink="">
          <xdr:nvSpPr>
            <xdr:cNvPr id="11903" name="Option Button 639" hidden="1">
              <a:extLst>
                <a:ext uri="{63B3BB69-23CF-44E3-9099-C40C66FF867C}">
                  <a14:compatExt spid="_x0000_s11903"/>
                </a:ext>
                <a:ext uri="{FF2B5EF4-FFF2-40B4-BE49-F238E27FC236}">
                  <a16:creationId xmlns:a16="http://schemas.microsoft.com/office/drawing/2014/main" id="{00000000-0008-0000-0200-00007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129</xdr:row>
          <xdr:rowOff>317500</xdr:rowOff>
        </xdr:from>
        <xdr:to>
          <xdr:col>27</xdr:col>
          <xdr:colOff>107950</xdr:colOff>
          <xdr:row>131</xdr:row>
          <xdr:rowOff>44450</xdr:rowOff>
        </xdr:to>
        <xdr:sp macro="" textlink="">
          <xdr:nvSpPr>
            <xdr:cNvPr id="11905" name="Option Button 641" hidden="1">
              <a:extLst>
                <a:ext uri="{63B3BB69-23CF-44E3-9099-C40C66FF867C}">
                  <a14:compatExt spid="_x0000_s11905"/>
                </a:ext>
                <a:ext uri="{FF2B5EF4-FFF2-40B4-BE49-F238E27FC236}">
                  <a16:creationId xmlns:a16="http://schemas.microsoft.com/office/drawing/2014/main" id="{00000000-0008-0000-0200-00008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129</xdr:row>
          <xdr:rowOff>323850</xdr:rowOff>
        </xdr:from>
        <xdr:to>
          <xdr:col>29</xdr:col>
          <xdr:colOff>184150</xdr:colOff>
          <xdr:row>131</xdr:row>
          <xdr:rowOff>44450</xdr:rowOff>
        </xdr:to>
        <xdr:sp macro="" textlink="">
          <xdr:nvSpPr>
            <xdr:cNvPr id="11906" name="Option Button 642" hidden="1">
              <a:extLst>
                <a:ext uri="{63B3BB69-23CF-44E3-9099-C40C66FF867C}">
                  <a14:compatExt spid="_x0000_s11906"/>
                </a:ext>
                <a:ext uri="{FF2B5EF4-FFF2-40B4-BE49-F238E27FC236}">
                  <a16:creationId xmlns:a16="http://schemas.microsoft.com/office/drawing/2014/main" id="{00000000-0008-0000-0200-00008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130</xdr:row>
          <xdr:rowOff>25400</xdr:rowOff>
        </xdr:from>
        <xdr:to>
          <xdr:col>27</xdr:col>
          <xdr:colOff>107950</xdr:colOff>
          <xdr:row>131</xdr:row>
          <xdr:rowOff>209550</xdr:rowOff>
        </xdr:to>
        <xdr:sp macro="" textlink="">
          <xdr:nvSpPr>
            <xdr:cNvPr id="11907" name="Option Button 643" hidden="1">
              <a:extLst>
                <a:ext uri="{63B3BB69-23CF-44E3-9099-C40C66FF867C}">
                  <a14:compatExt spid="_x0000_s11907"/>
                </a:ext>
                <a:ext uri="{FF2B5EF4-FFF2-40B4-BE49-F238E27FC236}">
                  <a16:creationId xmlns:a16="http://schemas.microsoft.com/office/drawing/2014/main" id="{00000000-0008-0000-0200-00008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133</xdr:row>
          <xdr:rowOff>292100</xdr:rowOff>
        </xdr:from>
        <xdr:to>
          <xdr:col>27</xdr:col>
          <xdr:colOff>107950</xdr:colOff>
          <xdr:row>135</xdr:row>
          <xdr:rowOff>6350</xdr:rowOff>
        </xdr:to>
        <xdr:sp macro="" textlink="">
          <xdr:nvSpPr>
            <xdr:cNvPr id="11909" name="Option Button 645" hidden="1">
              <a:extLst>
                <a:ext uri="{63B3BB69-23CF-44E3-9099-C40C66FF867C}">
                  <a14:compatExt spid="_x0000_s11909"/>
                </a:ext>
                <a:ext uri="{FF2B5EF4-FFF2-40B4-BE49-F238E27FC236}">
                  <a16:creationId xmlns:a16="http://schemas.microsoft.com/office/drawing/2014/main" id="{00000000-0008-0000-0200-00008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133</xdr:row>
          <xdr:rowOff>292100</xdr:rowOff>
        </xdr:from>
        <xdr:to>
          <xdr:col>29</xdr:col>
          <xdr:colOff>184150</xdr:colOff>
          <xdr:row>135</xdr:row>
          <xdr:rowOff>6350</xdr:rowOff>
        </xdr:to>
        <xdr:sp macro="" textlink="">
          <xdr:nvSpPr>
            <xdr:cNvPr id="11910" name="Option Button 646" hidden="1">
              <a:extLst>
                <a:ext uri="{63B3BB69-23CF-44E3-9099-C40C66FF867C}">
                  <a14:compatExt spid="_x0000_s11910"/>
                </a:ext>
                <a:ext uri="{FF2B5EF4-FFF2-40B4-BE49-F238E27FC236}">
                  <a16:creationId xmlns:a16="http://schemas.microsoft.com/office/drawing/2014/main" id="{00000000-0008-0000-0200-00008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133</xdr:row>
          <xdr:rowOff>469900</xdr:rowOff>
        </xdr:from>
        <xdr:to>
          <xdr:col>27</xdr:col>
          <xdr:colOff>107950</xdr:colOff>
          <xdr:row>135</xdr:row>
          <xdr:rowOff>190500</xdr:rowOff>
        </xdr:to>
        <xdr:sp macro="" textlink="">
          <xdr:nvSpPr>
            <xdr:cNvPr id="11911" name="Option Button 647" hidden="1">
              <a:extLst>
                <a:ext uri="{63B3BB69-23CF-44E3-9099-C40C66FF867C}">
                  <a14:compatExt spid="_x0000_s11911"/>
                </a:ext>
                <a:ext uri="{FF2B5EF4-FFF2-40B4-BE49-F238E27FC236}">
                  <a16:creationId xmlns:a16="http://schemas.microsoft.com/office/drawing/2014/main" id="{00000000-0008-0000-0200-00008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136</xdr:row>
          <xdr:rowOff>57150</xdr:rowOff>
        </xdr:from>
        <xdr:to>
          <xdr:col>27</xdr:col>
          <xdr:colOff>120650</xdr:colOff>
          <xdr:row>137</xdr:row>
          <xdr:rowOff>254000</xdr:rowOff>
        </xdr:to>
        <xdr:sp macro="" textlink="">
          <xdr:nvSpPr>
            <xdr:cNvPr id="11913" name="Option Button 649" hidden="1">
              <a:extLst>
                <a:ext uri="{63B3BB69-23CF-44E3-9099-C40C66FF867C}">
                  <a14:compatExt spid="_x0000_s11913"/>
                </a:ext>
                <a:ext uri="{FF2B5EF4-FFF2-40B4-BE49-F238E27FC236}">
                  <a16:creationId xmlns:a16="http://schemas.microsoft.com/office/drawing/2014/main" id="{00000000-0008-0000-0200-00008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137</xdr:row>
          <xdr:rowOff>177800</xdr:rowOff>
        </xdr:from>
        <xdr:to>
          <xdr:col>27</xdr:col>
          <xdr:colOff>114300</xdr:colOff>
          <xdr:row>137</xdr:row>
          <xdr:rowOff>444500</xdr:rowOff>
        </xdr:to>
        <xdr:sp macro="" textlink="">
          <xdr:nvSpPr>
            <xdr:cNvPr id="11914" name="Option Button 650" hidden="1">
              <a:extLst>
                <a:ext uri="{63B3BB69-23CF-44E3-9099-C40C66FF867C}">
                  <a14:compatExt spid="_x0000_s11914"/>
                </a:ext>
                <a:ext uri="{FF2B5EF4-FFF2-40B4-BE49-F238E27FC236}">
                  <a16:creationId xmlns:a16="http://schemas.microsoft.com/office/drawing/2014/main" id="{00000000-0008-0000-0200-00008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136</xdr:row>
          <xdr:rowOff>44450</xdr:rowOff>
        </xdr:from>
        <xdr:to>
          <xdr:col>29</xdr:col>
          <xdr:colOff>146050</xdr:colOff>
          <xdr:row>137</xdr:row>
          <xdr:rowOff>234950</xdr:rowOff>
        </xdr:to>
        <xdr:sp macro="" textlink="">
          <xdr:nvSpPr>
            <xdr:cNvPr id="11915" name="Option Button 651" hidden="1">
              <a:extLst>
                <a:ext uri="{63B3BB69-23CF-44E3-9099-C40C66FF867C}">
                  <a14:compatExt spid="_x0000_s11915"/>
                </a:ext>
                <a:ext uri="{FF2B5EF4-FFF2-40B4-BE49-F238E27FC236}">
                  <a16:creationId xmlns:a16="http://schemas.microsoft.com/office/drawing/2014/main" id="{00000000-0008-0000-0200-00008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156</xdr:row>
          <xdr:rowOff>266700</xdr:rowOff>
        </xdr:from>
        <xdr:to>
          <xdr:col>27</xdr:col>
          <xdr:colOff>107950</xdr:colOff>
          <xdr:row>157</xdr:row>
          <xdr:rowOff>57150</xdr:rowOff>
        </xdr:to>
        <xdr:sp macro="" textlink="">
          <xdr:nvSpPr>
            <xdr:cNvPr id="11931" name="Option Button 667" hidden="1">
              <a:extLst>
                <a:ext uri="{63B3BB69-23CF-44E3-9099-C40C66FF867C}">
                  <a14:compatExt spid="_x0000_s11931"/>
                </a:ext>
                <a:ext uri="{FF2B5EF4-FFF2-40B4-BE49-F238E27FC236}">
                  <a16:creationId xmlns:a16="http://schemas.microsoft.com/office/drawing/2014/main" id="{00000000-0008-0000-0200-00009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156</xdr:row>
          <xdr:rowOff>273050</xdr:rowOff>
        </xdr:from>
        <xdr:to>
          <xdr:col>29</xdr:col>
          <xdr:colOff>184150</xdr:colOff>
          <xdr:row>157</xdr:row>
          <xdr:rowOff>57150</xdr:rowOff>
        </xdr:to>
        <xdr:sp macro="" textlink="">
          <xdr:nvSpPr>
            <xdr:cNvPr id="11932" name="Option Button 668" hidden="1">
              <a:extLst>
                <a:ext uri="{63B3BB69-23CF-44E3-9099-C40C66FF867C}">
                  <a14:compatExt spid="_x0000_s11932"/>
                </a:ext>
                <a:ext uri="{FF2B5EF4-FFF2-40B4-BE49-F238E27FC236}">
                  <a16:creationId xmlns:a16="http://schemas.microsoft.com/office/drawing/2014/main" id="{00000000-0008-0000-0200-00009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156</xdr:row>
          <xdr:rowOff>444500</xdr:rowOff>
        </xdr:from>
        <xdr:to>
          <xdr:col>27</xdr:col>
          <xdr:colOff>120650</xdr:colOff>
          <xdr:row>158</xdr:row>
          <xdr:rowOff>171450</xdr:rowOff>
        </xdr:to>
        <xdr:sp macro="" textlink="">
          <xdr:nvSpPr>
            <xdr:cNvPr id="11933" name="Option Button 669" hidden="1">
              <a:extLst>
                <a:ext uri="{63B3BB69-23CF-44E3-9099-C40C66FF867C}">
                  <a14:compatExt spid="_x0000_s11933"/>
                </a:ext>
                <a:ext uri="{FF2B5EF4-FFF2-40B4-BE49-F238E27FC236}">
                  <a16:creationId xmlns:a16="http://schemas.microsoft.com/office/drawing/2014/main" id="{00000000-0008-0000-0200-00009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175</xdr:row>
          <xdr:rowOff>82550</xdr:rowOff>
        </xdr:from>
        <xdr:to>
          <xdr:col>27</xdr:col>
          <xdr:colOff>107950</xdr:colOff>
          <xdr:row>175</xdr:row>
          <xdr:rowOff>336550</xdr:rowOff>
        </xdr:to>
        <xdr:sp macro="" textlink="">
          <xdr:nvSpPr>
            <xdr:cNvPr id="11955" name="Option Button 691" hidden="1">
              <a:extLst>
                <a:ext uri="{63B3BB69-23CF-44E3-9099-C40C66FF867C}">
                  <a14:compatExt spid="_x0000_s11955"/>
                </a:ext>
                <a:ext uri="{FF2B5EF4-FFF2-40B4-BE49-F238E27FC236}">
                  <a16:creationId xmlns:a16="http://schemas.microsoft.com/office/drawing/2014/main" id="{00000000-0008-0000-0200-0000B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175</xdr:row>
          <xdr:rowOff>88900</xdr:rowOff>
        </xdr:from>
        <xdr:to>
          <xdr:col>29</xdr:col>
          <xdr:colOff>184150</xdr:colOff>
          <xdr:row>175</xdr:row>
          <xdr:rowOff>336550</xdr:rowOff>
        </xdr:to>
        <xdr:sp macro="" textlink="">
          <xdr:nvSpPr>
            <xdr:cNvPr id="11956" name="Option Button 692" hidden="1">
              <a:extLst>
                <a:ext uri="{63B3BB69-23CF-44E3-9099-C40C66FF867C}">
                  <a14:compatExt spid="_x0000_s11956"/>
                </a:ext>
                <a:ext uri="{FF2B5EF4-FFF2-40B4-BE49-F238E27FC236}">
                  <a16:creationId xmlns:a16="http://schemas.microsoft.com/office/drawing/2014/main" id="{00000000-0008-0000-0200-0000B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175</xdr:row>
          <xdr:rowOff>260350</xdr:rowOff>
        </xdr:from>
        <xdr:to>
          <xdr:col>27</xdr:col>
          <xdr:colOff>107950</xdr:colOff>
          <xdr:row>176</xdr:row>
          <xdr:rowOff>57150</xdr:rowOff>
        </xdr:to>
        <xdr:sp macro="" textlink="">
          <xdr:nvSpPr>
            <xdr:cNvPr id="11957" name="Option Button 693" hidden="1">
              <a:extLst>
                <a:ext uri="{63B3BB69-23CF-44E3-9099-C40C66FF867C}">
                  <a14:compatExt spid="_x0000_s11957"/>
                </a:ext>
                <a:ext uri="{FF2B5EF4-FFF2-40B4-BE49-F238E27FC236}">
                  <a16:creationId xmlns:a16="http://schemas.microsoft.com/office/drawing/2014/main" id="{00000000-0008-0000-0200-0000B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179</xdr:row>
          <xdr:rowOff>0</xdr:rowOff>
        </xdr:from>
        <xdr:to>
          <xdr:col>27</xdr:col>
          <xdr:colOff>120650</xdr:colOff>
          <xdr:row>179</xdr:row>
          <xdr:rowOff>260350</xdr:rowOff>
        </xdr:to>
        <xdr:sp macro="" textlink="">
          <xdr:nvSpPr>
            <xdr:cNvPr id="11959" name="Option Button 695" hidden="1">
              <a:extLst>
                <a:ext uri="{63B3BB69-23CF-44E3-9099-C40C66FF867C}">
                  <a14:compatExt spid="_x0000_s11959"/>
                </a:ext>
                <a:ext uri="{FF2B5EF4-FFF2-40B4-BE49-F238E27FC236}">
                  <a16:creationId xmlns:a16="http://schemas.microsoft.com/office/drawing/2014/main" id="{00000000-0008-0000-0200-0000B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179</xdr:row>
          <xdr:rowOff>6350</xdr:rowOff>
        </xdr:from>
        <xdr:to>
          <xdr:col>29</xdr:col>
          <xdr:colOff>184150</xdr:colOff>
          <xdr:row>179</xdr:row>
          <xdr:rowOff>260350</xdr:rowOff>
        </xdr:to>
        <xdr:sp macro="" textlink="">
          <xdr:nvSpPr>
            <xdr:cNvPr id="11960" name="Option Button 696" hidden="1">
              <a:extLst>
                <a:ext uri="{63B3BB69-23CF-44E3-9099-C40C66FF867C}">
                  <a14:compatExt spid="_x0000_s11960"/>
                </a:ext>
                <a:ext uri="{FF2B5EF4-FFF2-40B4-BE49-F238E27FC236}">
                  <a16:creationId xmlns:a16="http://schemas.microsoft.com/office/drawing/2014/main" id="{00000000-0008-0000-0200-0000B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179</xdr:row>
          <xdr:rowOff>177800</xdr:rowOff>
        </xdr:from>
        <xdr:to>
          <xdr:col>27</xdr:col>
          <xdr:colOff>120650</xdr:colOff>
          <xdr:row>179</xdr:row>
          <xdr:rowOff>444500</xdr:rowOff>
        </xdr:to>
        <xdr:sp macro="" textlink="">
          <xdr:nvSpPr>
            <xdr:cNvPr id="11961" name="Option Button 697" hidden="1">
              <a:extLst>
                <a:ext uri="{63B3BB69-23CF-44E3-9099-C40C66FF867C}">
                  <a14:compatExt spid="_x0000_s11961"/>
                </a:ext>
                <a:ext uri="{FF2B5EF4-FFF2-40B4-BE49-F238E27FC236}">
                  <a16:creationId xmlns:a16="http://schemas.microsoft.com/office/drawing/2014/main" id="{00000000-0008-0000-0200-0000B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181</xdr:row>
          <xdr:rowOff>12700</xdr:rowOff>
        </xdr:from>
        <xdr:to>
          <xdr:col>27</xdr:col>
          <xdr:colOff>107950</xdr:colOff>
          <xdr:row>181</xdr:row>
          <xdr:rowOff>273050</xdr:rowOff>
        </xdr:to>
        <xdr:sp macro="" textlink="">
          <xdr:nvSpPr>
            <xdr:cNvPr id="11963" name="Option Button 699" hidden="1">
              <a:extLst>
                <a:ext uri="{63B3BB69-23CF-44E3-9099-C40C66FF867C}">
                  <a14:compatExt spid="_x0000_s11963"/>
                </a:ext>
                <a:ext uri="{FF2B5EF4-FFF2-40B4-BE49-F238E27FC236}">
                  <a16:creationId xmlns:a16="http://schemas.microsoft.com/office/drawing/2014/main" id="{00000000-0008-0000-0200-0000B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181</xdr:row>
          <xdr:rowOff>19050</xdr:rowOff>
        </xdr:from>
        <xdr:to>
          <xdr:col>29</xdr:col>
          <xdr:colOff>184150</xdr:colOff>
          <xdr:row>181</xdr:row>
          <xdr:rowOff>273050</xdr:rowOff>
        </xdr:to>
        <xdr:sp macro="" textlink="">
          <xdr:nvSpPr>
            <xdr:cNvPr id="11964" name="Option Button 700" hidden="1">
              <a:extLst>
                <a:ext uri="{63B3BB69-23CF-44E3-9099-C40C66FF867C}">
                  <a14:compatExt spid="_x0000_s11964"/>
                </a:ext>
                <a:ext uri="{FF2B5EF4-FFF2-40B4-BE49-F238E27FC236}">
                  <a16:creationId xmlns:a16="http://schemas.microsoft.com/office/drawing/2014/main" id="{00000000-0008-0000-0200-0000B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181</xdr:row>
          <xdr:rowOff>190500</xdr:rowOff>
        </xdr:from>
        <xdr:to>
          <xdr:col>27</xdr:col>
          <xdr:colOff>107950</xdr:colOff>
          <xdr:row>181</xdr:row>
          <xdr:rowOff>450850</xdr:rowOff>
        </xdr:to>
        <xdr:sp macro="" textlink="">
          <xdr:nvSpPr>
            <xdr:cNvPr id="11965" name="Option Button 701" hidden="1">
              <a:extLst>
                <a:ext uri="{63B3BB69-23CF-44E3-9099-C40C66FF867C}">
                  <a14:compatExt spid="_x0000_s11965"/>
                </a:ext>
                <a:ext uri="{FF2B5EF4-FFF2-40B4-BE49-F238E27FC236}">
                  <a16:creationId xmlns:a16="http://schemas.microsoft.com/office/drawing/2014/main" id="{00000000-0008-0000-0200-0000B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197</xdr:row>
          <xdr:rowOff>44450</xdr:rowOff>
        </xdr:from>
        <xdr:to>
          <xdr:col>27</xdr:col>
          <xdr:colOff>107950</xdr:colOff>
          <xdr:row>198</xdr:row>
          <xdr:rowOff>234950</xdr:rowOff>
        </xdr:to>
        <xdr:sp macro="" textlink="">
          <xdr:nvSpPr>
            <xdr:cNvPr id="11979" name="Option Button 715" hidden="1">
              <a:extLst>
                <a:ext uri="{63B3BB69-23CF-44E3-9099-C40C66FF867C}">
                  <a14:compatExt spid="_x0000_s11979"/>
                </a:ext>
                <a:ext uri="{FF2B5EF4-FFF2-40B4-BE49-F238E27FC236}">
                  <a16:creationId xmlns:a16="http://schemas.microsoft.com/office/drawing/2014/main" id="{00000000-0008-0000-0200-0000C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197</xdr:row>
          <xdr:rowOff>50800</xdr:rowOff>
        </xdr:from>
        <xdr:to>
          <xdr:col>29</xdr:col>
          <xdr:colOff>184150</xdr:colOff>
          <xdr:row>198</xdr:row>
          <xdr:rowOff>247650</xdr:rowOff>
        </xdr:to>
        <xdr:sp macro="" textlink="">
          <xdr:nvSpPr>
            <xdr:cNvPr id="11980" name="Option Button 716" hidden="1">
              <a:extLst>
                <a:ext uri="{63B3BB69-23CF-44E3-9099-C40C66FF867C}">
                  <a14:compatExt spid="_x0000_s11980"/>
                </a:ext>
                <a:ext uri="{FF2B5EF4-FFF2-40B4-BE49-F238E27FC236}">
                  <a16:creationId xmlns:a16="http://schemas.microsoft.com/office/drawing/2014/main" id="{00000000-0008-0000-0200-0000C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198</xdr:row>
          <xdr:rowOff>152400</xdr:rowOff>
        </xdr:from>
        <xdr:to>
          <xdr:col>27</xdr:col>
          <xdr:colOff>107950</xdr:colOff>
          <xdr:row>198</xdr:row>
          <xdr:rowOff>425450</xdr:rowOff>
        </xdr:to>
        <xdr:sp macro="" textlink="">
          <xdr:nvSpPr>
            <xdr:cNvPr id="11981" name="Option Button 717" hidden="1">
              <a:extLst>
                <a:ext uri="{63B3BB69-23CF-44E3-9099-C40C66FF867C}">
                  <a14:compatExt spid="_x0000_s11981"/>
                </a:ext>
                <a:ext uri="{FF2B5EF4-FFF2-40B4-BE49-F238E27FC236}">
                  <a16:creationId xmlns:a16="http://schemas.microsoft.com/office/drawing/2014/main" id="{00000000-0008-0000-0200-0000C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213</xdr:row>
          <xdr:rowOff>292100</xdr:rowOff>
        </xdr:from>
        <xdr:to>
          <xdr:col>27</xdr:col>
          <xdr:colOff>120650</xdr:colOff>
          <xdr:row>215</xdr:row>
          <xdr:rowOff>6350</xdr:rowOff>
        </xdr:to>
        <xdr:sp macro="" textlink="">
          <xdr:nvSpPr>
            <xdr:cNvPr id="11991" name="Option Button 727" hidden="1">
              <a:extLst>
                <a:ext uri="{63B3BB69-23CF-44E3-9099-C40C66FF867C}">
                  <a14:compatExt spid="_x0000_s11991"/>
                </a:ext>
                <a:ext uri="{FF2B5EF4-FFF2-40B4-BE49-F238E27FC236}">
                  <a16:creationId xmlns:a16="http://schemas.microsoft.com/office/drawing/2014/main" id="{00000000-0008-0000-0200-0000D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213</xdr:row>
          <xdr:rowOff>298450</xdr:rowOff>
        </xdr:from>
        <xdr:to>
          <xdr:col>29</xdr:col>
          <xdr:colOff>190500</xdr:colOff>
          <xdr:row>215</xdr:row>
          <xdr:rowOff>19050</xdr:rowOff>
        </xdr:to>
        <xdr:sp macro="" textlink="">
          <xdr:nvSpPr>
            <xdr:cNvPr id="11992" name="Option Button 728" hidden="1">
              <a:extLst>
                <a:ext uri="{63B3BB69-23CF-44E3-9099-C40C66FF867C}">
                  <a14:compatExt spid="_x0000_s11992"/>
                </a:ext>
                <a:ext uri="{FF2B5EF4-FFF2-40B4-BE49-F238E27FC236}">
                  <a16:creationId xmlns:a16="http://schemas.microsoft.com/office/drawing/2014/main" id="{00000000-0008-0000-0200-0000D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214</xdr:row>
          <xdr:rowOff>0</xdr:rowOff>
        </xdr:from>
        <xdr:to>
          <xdr:col>27</xdr:col>
          <xdr:colOff>120650</xdr:colOff>
          <xdr:row>215</xdr:row>
          <xdr:rowOff>196850</xdr:rowOff>
        </xdr:to>
        <xdr:sp macro="" textlink="">
          <xdr:nvSpPr>
            <xdr:cNvPr id="11993" name="Option Button 729" hidden="1">
              <a:extLst>
                <a:ext uri="{63B3BB69-23CF-44E3-9099-C40C66FF867C}">
                  <a14:compatExt spid="_x0000_s11993"/>
                </a:ext>
                <a:ext uri="{FF2B5EF4-FFF2-40B4-BE49-F238E27FC236}">
                  <a16:creationId xmlns:a16="http://schemas.microsoft.com/office/drawing/2014/main" id="{00000000-0008-0000-0200-0000D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217</xdr:row>
          <xdr:rowOff>31750</xdr:rowOff>
        </xdr:from>
        <xdr:to>
          <xdr:col>27</xdr:col>
          <xdr:colOff>107950</xdr:colOff>
          <xdr:row>217</xdr:row>
          <xdr:rowOff>292100</xdr:rowOff>
        </xdr:to>
        <xdr:sp macro="" textlink="">
          <xdr:nvSpPr>
            <xdr:cNvPr id="11995" name="Option Button 731" hidden="1">
              <a:extLst>
                <a:ext uri="{63B3BB69-23CF-44E3-9099-C40C66FF867C}">
                  <a14:compatExt spid="_x0000_s11995"/>
                </a:ext>
                <a:ext uri="{FF2B5EF4-FFF2-40B4-BE49-F238E27FC236}">
                  <a16:creationId xmlns:a16="http://schemas.microsoft.com/office/drawing/2014/main" id="{00000000-0008-0000-0200-0000D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217</xdr:row>
          <xdr:rowOff>31750</xdr:rowOff>
        </xdr:from>
        <xdr:to>
          <xdr:col>29</xdr:col>
          <xdr:colOff>184150</xdr:colOff>
          <xdr:row>217</xdr:row>
          <xdr:rowOff>298450</xdr:rowOff>
        </xdr:to>
        <xdr:sp macro="" textlink="">
          <xdr:nvSpPr>
            <xdr:cNvPr id="11996" name="Option Button 732" hidden="1">
              <a:extLst>
                <a:ext uri="{63B3BB69-23CF-44E3-9099-C40C66FF867C}">
                  <a14:compatExt spid="_x0000_s11996"/>
                </a:ext>
                <a:ext uri="{FF2B5EF4-FFF2-40B4-BE49-F238E27FC236}">
                  <a16:creationId xmlns:a16="http://schemas.microsoft.com/office/drawing/2014/main" id="{00000000-0008-0000-0200-0000D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217</xdr:row>
          <xdr:rowOff>203200</xdr:rowOff>
        </xdr:from>
        <xdr:to>
          <xdr:col>27</xdr:col>
          <xdr:colOff>114300</xdr:colOff>
          <xdr:row>218</xdr:row>
          <xdr:rowOff>0</xdr:rowOff>
        </xdr:to>
        <xdr:sp macro="" textlink="">
          <xdr:nvSpPr>
            <xdr:cNvPr id="11997" name="Option Button 733" hidden="1">
              <a:extLst>
                <a:ext uri="{63B3BB69-23CF-44E3-9099-C40C66FF867C}">
                  <a14:compatExt spid="_x0000_s11997"/>
                </a:ext>
                <a:ext uri="{FF2B5EF4-FFF2-40B4-BE49-F238E27FC236}">
                  <a16:creationId xmlns:a16="http://schemas.microsoft.com/office/drawing/2014/main" id="{00000000-0008-0000-0200-0000D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238</xdr:row>
          <xdr:rowOff>330200</xdr:rowOff>
        </xdr:from>
        <xdr:to>
          <xdr:col>27</xdr:col>
          <xdr:colOff>107950</xdr:colOff>
          <xdr:row>240</xdr:row>
          <xdr:rowOff>44450</xdr:rowOff>
        </xdr:to>
        <xdr:sp macro="" textlink="">
          <xdr:nvSpPr>
            <xdr:cNvPr id="12007" name="Option Button 743" hidden="1">
              <a:extLst>
                <a:ext uri="{63B3BB69-23CF-44E3-9099-C40C66FF867C}">
                  <a14:compatExt spid="_x0000_s12007"/>
                </a:ext>
                <a:ext uri="{FF2B5EF4-FFF2-40B4-BE49-F238E27FC236}">
                  <a16:creationId xmlns:a16="http://schemas.microsoft.com/office/drawing/2014/main" id="{00000000-0008-0000-0200-0000E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238</xdr:row>
          <xdr:rowOff>330200</xdr:rowOff>
        </xdr:from>
        <xdr:to>
          <xdr:col>29</xdr:col>
          <xdr:colOff>184150</xdr:colOff>
          <xdr:row>240</xdr:row>
          <xdr:rowOff>44450</xdr:rowOff>
        </xdr:to>
        <xdr:sp macro="" textlink="">
          <xdr:nvSpPr>
            <xdr:cNvPr id="12008" name="Option Button 744" hidden="1">
              <a:extLst>
                <a:ext uri="{63B3BB69-23CF-44E3-9099-C40C66FF867C}">
                  <a14:compatExt spid="_x0000_s12008"/>
                </a:ext>
                <a:ext uri="{FF2B5EF4-FFF2-40B4-BE49-F238E27FC236}">
                  <a16:creationId xmlns:a16="http://schemas.microsoft.com/office/drawing/2014/main" id="{00000000-0008-0000-0200-0000E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239</xdr:row>
          <xdr:rowOff>31750</xdr:rowOff>
        </xdr:from>
        <xdr:to>
          <xdr:col>27</xdr:col>
          <xdr:colOff>107950</xdr:colOff>
          <xdr:row>240</xdr:row>
          <xdr:rowOff>234950</xdr:rowOff>
        </xdr:to>
        <xdr:sp macro="" textlink="">
          <xdr:nvSpPr>
            <xdr:cNvPr id="12009" name="Option Button 745" hidden="1">
              <a:extLst>
                <a:ext uri="{63B3BB69-23CF-44E3-9099-C40C66FF867C}">
                  <a14:compatExt spid="_x0000_s12009"/>
                </a:ext>
                <a:ext uri="{FF2B5EF4-FFF2-40B4-BE49-F238E27FC236}">
                  <a16:creationId xmlns:a16="http://schemas.microsoft.com/office/drawing/2014/main" id="{00000000-0008-0000-0200-0000E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248</xdr:row>
          <xdr:rowOff>279400</xdr:rowOff>
        </xdr:from>
        <xdr:to>
          <xdr:col>27</xdr:col>
          <xdr:colOff>107950</xdr:colOff>
          <xdr:row>249</xdr:row>
          <xdr:rowOff>63500</xdr:rowOff>
        </xdr:to>
        <xdr:sp macro="" textlink="">
          <xdr:nvSpPr>
            <xdr:cNvPr id="12011" name="Option Button 747" hidden="1">
              <a:extLst>
                <a:ext uri="{63B3BB69-23CF-44E3-9099-C40C66FF867C}">
                  <a14:compatExt spid="_x0000_s12011"/>
                </a:ext>
                <a:ext uri="{FF2B5EF4-FFF2-40B4-BE49-F238E27FC236}">
                  <a16:creationId xmlns:a16="http://schemas.microsoft.com/office/drawing/2014/main" id="{00000000-0008-0000-0200-0000E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248</xdr:row>
          <xdr:rowOff>279400</xdr:rowOff>
        </xdr:from>
        <xdr:to>
          <xdr:col>29</xdr:col>
          <xdr:colOff>184150</xdr:colOff>
          <xdr:row>250</xdr:row>
          <xdr:rowOff>0</xdr:rowOff>
        </xdr:to>
        <xdr:sp macro="" textlink="">
          <xdr:nvSpPr>
            <xdr:cNvPr id="12012" name="Option Button 748" hidden="1">
              <a:extLst>
                <a:ext uri="{63B3BB69-23CF-44E3-9099-C40C66FF867C}">
                  <a14:compatExt spid="_x0000_s12012"/>
                </a:ext>
                <a:ext uri="{FF2B5EF4-FFF2-40B4-BE49-F238E27FC236}">
                  <a16:creationId xmlns:a16="http://schemas.microsoft.com/office/drawing/2014/main" id="{00000000-0008-0000-0200-0000E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248</xdr:row>
          <xdr:rowOff>450850</xdr:rowOff>
        </xdr:from>
        <xdr:to>
          <xdr:col>27</xdr:col>
          <xdr:colOff>107950</xdr:colOff>
          <xdr:row>250</xdr:row>
          <xdr:rowOff>184150</xdr:rowOff>
        </xdr:to>
        <xdr:sp macro="" textlink="">
          <xdr:nvSpPr>
            <xdr:cNvPr id="12013" name="Option Button 749" hidden="1">
              <a:extLst>
                <a:ext uri="{63B3BB69-23CF-44E3-9099-C40C66FF867C}">
                  <a14:compatExt spid="_x0000_s12013"/>
                </a:ext>
                <a:ext uri="{FF2B5EF4-FFF2-40B4-BE49-F238E27FC236}">
                  <a16:creationId xmlns:a16="http://schemas.microsoft.com/office/drawing/2014/main" id="{00000000-0008-0000-0200-0000E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252</xdr:row>
          <xdr:rowOff>12700</xdr:rowOff>
        </xdr:from>
        <xdr:to>
          <xdr:col>27</xdr:col>
          <xdr:colOff>107950</xdr:colOff>
          <xdr:row>252</xdr:row>
          <xdr:rowOff>273050</xdr:rowOff>
        </xdr:to>
        <xdr:sp macro="" textlink="">
          <xdr:nvSpPr>
            <xdr:cNvPr id="12015" name="Option Button 751" hidden="1">
              <a:extLst>
                <a:ext uri="{63B3BB69-23CF-44E3-9099-C40C66FF867C}">
                  <a14:compatExt spid="_x0000_s12015"/>
                </a:ext>
                <a:ext uri="{FF2B5EF4-FFF2-40B4-BE49-F238E27FC236}">
                  <a16:creationId xmlns:a16="http://schemas.microsoft.com/office/drawing/2014/main" id="{00000000-0008-0000-0200-0000E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252</xdr:row>
          <xdr:rowOff>19050</xdr:rowOff>
        </xdr:from>
        <xdr:to>
          <xdr:col>29</xdr:col>
          <xdr:colOff>184150</xdr:colOff>
          <xdr:row>252</xdr:row>
          <xdr:rowOff>273050</xdr:rowOff>
        </xdr:to>
        <xdr:sp macro="" textlink="">
          <xdr:nvSpPr>
            <xdr:cNvPr id="12016" name="Option Button 752" hidden="1">
              <a:extLst>
                <a:ext uri="{63B3BB69-23CF-44E3-9099-C40C66FF867C}">
                  <a14:compatExt spid="_x0000_s12016"/>
                </a:ext>
                <a:ext uri="{FF2B5EF4-FFF2-40B4-BE49-F238E27FC236}">
                  <a16:creationId xmlns:a16="http://schemas.microsoft.com/office/drawing/2014/main" id="{00000000-0008-0000-0200-0000F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252</xdr:row>
          <xdr:rowOff>190500</xdr:rowOff>
        </xdr:from>
        <xdr:to>
          <xdr:col>27</xdr:col>
          <xdr:colOff>107950</xdr:colOff>
          <xdr:row>252</xdr:row>
          <xdr:rowOff>450850</xdr:rowOff>
        </xdr:to>
        <xdr:sp macro="" textlink="">
          <xdr:nvSpPr>
            <xdr:cNvPr id="12017" name="Option Button 753" hidden="1">
              <a:extLst>
                <a:ext uri="{63B3BB69-23CF-44E3-9099-C40C66FF867C}">
                  <a14:compatExt spid="_x0000_s12017"/>
                </a:ext>
                <a:ext uri="{FF2B5EF4-FFF2-40B4-BE49-F238E27FC236}">
                  <a16:creationId xmlns:a16="http://schemas.microsoft.com/office/drawing/2014/main" id="{00000000-0008-0000-0200-0000F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282</xdr:row>
          <xdr:rowOff>298450</xdr:rowOff>
        </xdr:from>
        <xdr:to>
          <xdr:col>27</xdr:col>
          <xdr:colOff>107950</xdr:colOff>
          <xdr:row>284</xdr:row>
          <xdr:rowOff>6350</xdr:rowOff>
        </xdr:to>
        <xdr:sp macro="" textlink="">
          <xdr:nvSpPr>
            <xdr:cNvPr id="12048" name="Option Button 784" hidden="1">
              <a:extLst>
                <a:ext uri="{63B3BB69-23CF-44E3-9099-C40C66FF867C}">
                  <a14:compatExt spid="_x0000_s12048"/>
                </a:ext>
                <a:ext uri="{FF2B5EF4-FFF2-40B4-BE49-F238E27FC236}">
                  <a16:creationId xmlns:a16="http://schemas.microsoft.com/office/drawing/2014/main" id="{00000000-0008-0000-0200-000010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282</xdr:row>
          <xdr:rowOff>304800</xdr:rowOff>
        </xdr:from>
        <xdr:to>
          <xdr:col>29</xdr:col>
          <xdr:colOff>184150</xdr:colOff>
          <xdr:row>284</xdr:row>
          <xdr:rowOff>19050</xdr:rowOff>
        </xdr:to>
        <xdr:sp macro="" textlink="">
          <xdr:nvSpPr>
            <xdr:cNvPr id="12049" name="Option Button 785" hidden="1">
              <a:extLst>
                <a:ext uri="{63B3BB69-23CF-44E3-9099-C40C66FF867C}">
                  <a14:compatExt spid="_x0000_s12049"/>
                </a:ext>
                <a:ext uri="{FF2B5EF4-FFF2-40B4-BE49-F238E27FC236}">
                  <a16:creationId xmlns:a16="http://schemas.microsoft.com/office/drawing/2014/main" id="{00000000-0008-0000-0200-000011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283</xdr:row>
          <xdr:rowOff>0</xdr:rowOff>
        </xdr:from>
        <xdr:to>
          <xdr:col>27</xdr:col>
          <xdr:colOff>107950</xdr:colOff>
          <xdr:row>284</xdr:row>
          <xdr:rowOff>196850</xdr:rowOff>
        </xdr:to>
        <xdr:sp macro="" textlink="">
          <xdr:nvSpPr>
            <xdr:cNvPr id="12050" name="Option Button 786" hidden="1">
              <a:extLst>
                <a:ext uri="{63B3BB69-23CF-44E3-9099-C40C66FF867C}">
                  <a14:compatExt spid="_x0000_s12050"/>
                </a:ext>
                <a:ext uri="{FF2B5EF4-FFF2-40B4-BE49-F238E27FC236}">
                  <a16:creationId xmlns:a16="http://schemas.microsoft.com/office/drawing/2014/main" id="{00000000-0008-0000-0200-000012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301</xdr:row>
          <xdr:rowOff>279400</xdr:rowOff>
        </xdr:from>
        <xdr:to>
          <xdr:col>27</xdr:col>
          <xdr:colOff>120650</xdr:colOff>
          <xdr:row>302</xdr:row>
          <xdr:rowOff>63500</xdr:rowOff>
        </xdr:to>
        <xdr:sp macro="" textlink="">
          <xdr:nvSpPr>
            <xdr:cNvPr id="12228" name="Option Button 964" hidden="1">
              <a:extLst>
                <a:ext uri="{63B3BB69-23CF-44E3-9099-C40C66FF867C}">
                  <a14:compatExt spid="_x0000_s12228"/>
                </a:ext>
                <a:ext uri="{FF2B5EF4-FFF2-40B4-BE49-F238E27FC236}">
                  <a16:creationId xmlns:a16="http://schemas.microsoft.com/office/drawing/2014/main" id="{00000000-0008-0000-0200-0000C4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301</xdr:row>
          <xdr:rowOff>285750</xdr:rowOff>
        </xdr:from>
        <xdr:to>
          <xdr:col>29</xdr:col>
          <xdr:colOff>190500</xdr:colOff>
          <xdr:row>303</xdr:row>
          <xdr:rowOff>0</xdr:rowOff>
        </xdr:to>
        <xdr:sp macro="" textlink="">
          <xdr:nvSpPr>
            <xdr:cNvPr id="12229" name="Option Button 965" hidden="1">
              <a:extLst>
                <a:ext uri="{63B3BB69-23CF-44E3-9099-C40C66FF867C}">
                  <a14:compatExt spid="_x0000_s12229"/>
                </a:ext>
                <a:ext uri="{FF2B5EF4-FFF2-40B4-BE49-F238E27FC236}">
                  <a16:creationId xmlns:a16="http://schemas.microsoft.com/office/drawing/2014/main" id="{00000000-0008-0000-0200-0000C5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301</xdr:row>
          <xdr:rowOff>457200</xdr:rowOff>
        </xdr:from>
        <xdr:to>
          <xdr:col>27</xdr:col>
          <xdr:colOff>120650</xdr:colOff>
          <xdr:row>303</xdr:row>
          <xdr:rowOff>184150</xdr:rowOff>
        </xdr:to>
        <xdr:sp macro="" textlink="">
          <xdr:nvSpPr>
            <xdr:cNvPr id="12230" name="Option Button 966" hidden="1">
              <a:extLst>
                <a:ext uri="{63B3BB69-23CF-44E3-9099-C40C66FF867C}">
                  <a14:compatExt spid="_x0000_s12230"/>
                </a:ext>
                <a:ext uri="{FF2B5EF4-FFF2-40B4-BE49-F238E27FC236}">
                  <a16:creationId xmlns:a16="http://schemas.microsoft.com/office/drawing/2014/main" id="{00000000-0008-0000-0200-0000C6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306</xdr:row>
          <xdr:rowOff>38100</xdr:rowOff>
        </xdr:from>
        <xdr:to>
          <xdr:col>27</xdr:col>
          <xdr:colOff>120650</xdr:colOff>
          <xdr:row>307</xdr:row>
          <xdr:rowOff>234950</xdr:rowOff>
        </xdr:to>
        <xdr:sp macro="" textlink="">
          <xdr:nvSpPr>
            <xdr:cNvPr id="12249" name="Option Button 985" hidden="1">
              <a:extLst>
                <a:ext uri="{63B3BB69-23CF-44E3-9099-C40C66FF867C}">
                  <a14:compatExt spid="_x0000_s12249"/>
                </a:ext>
                <a:ext uri="{FF2B5EF4-FFF2-40B4-BE49-F238E27FC236}">
                  <a16:creationId xmlns:a16="http://schemas.microsoft.com/office/drawing/2014/main" id="{00000000-0008-0000-0200-0000D9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306</xdr:row>
          <xdr:rowOff>38100</xdr:rowOff>
        </xdr:from>
        <xdr:to>
          <xdr:col>29</xdr:col>
          <xdr:colOff>190500</xdr:colOff>
          <xdr:row>307</xdr:row>
          <xdr:rowOff>234950</xdr:rowOff>
        </xdr:to>
        <xdr:sp macro="" textlink="">
          <xdr:nvSpPr>
            <xdr:cNvPr id="12250" name="Option Button 986" hidden="1">
              <a:extLst>
                <a:ext uri="{63B3BB69-23CF-44E3-9099-C40C66FF867C}">
                  <a14:compatExt spid="_x0000_s12250"/>
                </a:ext>
                <a:ext uri="{FF2B5EF4-FFF2-40B4-BE49-F238E27FC236}">
                  <a16:creationId xmlns:a16="http://schemas.microsoft.com/office/drawing/2014/main" id="{00000000-0008-0000-0200-0000DA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307</xdr:row>
          <xdr:rowOff>146050</xdr:rowOff>
        </xdr:from>
        <xdr:to>
          <xdr:col>27</xdr:col>
          <xdr:colOff>120650</xdr:colOff>
          <xdr:row>307</xdr:row>
          <xdr:rowOff>419100</xdr:rowOff>
        </xdr:to>
        <xdr:sp macro="" textlink="">
          <xdr:nvSpPr>
            <xdr:cNvPr id="12251" name="Option Button 987" hidden="1">
              <a:extLst>
                <a:ext uri="{63B3BB69-23CF-44E3-9099-C40C66FF867C}">
                  <a14:compatExt spid="_x0000_s12251"/>
                </a:ext>
                <a:ext uri="{FF2B5EF4-FFF2-40B4-BE49-F238E27FC236}">
                  <a16:creationId xmlns:a16="http://schemas.microsoft.com/office/drawing/2014/main" id="{00000000-0008-0000-0200-0000DB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139</xdr:row>
          <xdr:rowOff>298450</xdr:rowOff>
        </xdr:from>
        <xdr:to>
          <xdr:col>27</xdr:col>
          <xdr:colOff>107950</xdr:colOff>
          <xdr:row>141</xdr:row>
          <xdr:rowOff>6350</xdr:rowOff>
        </xdr:to>
        <xdr:sp macro="" textlink="">
          <xdr:nvSpPr>
            <xdr:cNvPr id="12267" name="Option Button 1003" hidden="1">
              <a:extLst>
                <a:ext uri="{63B3BB69-23CF-44E3-9099-C40C66FF867C}">
                  <a14:compatExt spid="_x0000_s12267"/>
                </a:ext>
                <a:ext uri="{FF2B5EF4-FFF2-40B4-BE49-F238E27FC236}">
                  <a16:creationId xmlns:a16="http://schemas.microsoft.com/office/drawing/2014/main" id="{00000000-0008-0000-0200-0000EB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139</xdr:row>
          <xdr:rowOff>298450</xdr:rowOff>
        </xdr:from>
        <xdr:to>
          <xdr:col>29</xdr:col>
          <xdr:colOff>184150</xdr:colOff>
          <xdr:row>141</xdr:row>
          <xdr:rowOff>19050</xdr:rowOff>
        </xdr:to>
        <xdr:sp macro="" textlink="">
          <xdr:nvSpPr>
            <xdr:cNvPr id="12268" name="Option Button 1004" hidden="1">
              <a:extLst>
                <a:ext uri="{63B3BB69-23CF-44E3-9099-C40C66FF867C}">
                  <a14:compatExt spid="_x0000_s12268"/>
                </a:ext>
                <a:ext uri="{FF2B5EF4-FFF2-40B4-BE49-F238E27FC236}">
                  <a16:creationId xmlns:a16="http://schemas.microsoft.com/office/drawing/2014/main" id="{00000000-0008-0000-0200-0000EC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140</xdr:row>
          <xdr:rowOff>0</xdr:rowOff>
        </xdr:from>
        <xdr:to>
          <xdr:col>27</xdr:col>
          <xdr:colOff>107950</xdr:colOff>
          <xdr:row>141</xdr:row>
          <xdr:rowOff>196850</xdr:rowOff>
        </xdr:to>
        <xdr:sp macro="" textlink="">
          <xdr:nvSpPr>
            <xdr:cNvPr id="12269" name="Option Button 1005" hidden="1">
              <a:extLst>
                <a:ext uri="{63B3BB69-23CF-44E3-9099-C40C66FF867C}">
                  <a14:compatExt spid="_x0000_s12269"/>
                </a:ext>
                <a:ext uri="{FF2B5EF4-FFF2-40B4-BE49-F238E27FC236}">
                  <a16:creationId xmlns:a16="http://schemas.microsoft.com/office/drawing/2014/main" id="{00000000-0008-0000-0200-0000ED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313</xdr:row>
          <xdr:rowOff>31750</xdr:rowOff>
        </xdr:from>
        <xdr:to>
          <xdr:col>27</xdr:col>
          <xdr:colOff>107950</xdr:colOff>
          <xdr:row>313</xdr:row>
          <xdr:rowOff>292100</xdr:rowOff>
        </xdr:to>
        <xdr:sp macro="" textlink="">
          <xdr:nvSpPr>
            <xdr:cNvPr id="12271" name="Option Button 1007" hidden="1">
              <a:extLst>
                <a:ext uri="{63B3BB69-23CF-44E3-9099-C40C66FF867C}">
                  <a14:compatExt spid="_x0000_s12271"/>
                </a:ext>
                <a:ext uri="{FF2B5EF4-FFF2-40B4-BE49-F238E27FC236}">
                  <a16:creationId xmlns:a16="http://schemas.microsoft.com/office/drawing/2014/main" id="{00000000-0008-0000-0200-0000EF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313</xdr:row>
          <xdr:rowOff>31750</xdr:rowOff>
        </xdr:from>
        <xdr:to>
          <xdr:col>29</xdr:col>
          <xdr:colOff>184150</xdr:colOff>
          <xdr:row>313</xdr:row>
          <xdr:rowOff>298450</xdr:rowOff>
        </xdr:to>
        <xdr:sp macro="" textlink="">
          <xdr:nvSpPr>
            <xdr:cNvPr id="12272" name="Option Button 1008" hidden="1">
              <a:extLst>
                <a:ext uri="{63B3BB69-23CF-44E3-9099-C40C66FF867C}">
                  <a14:compatExt spid="_x0000_s12272"/>
                </a:ext>
                <a:ext uri="{FF2B5EF4-FFF2-40B4-BE49-F238E27FC236}">
                  <a16:creationId xmlns:a16="http://schemas.microsoft.com/office/drawing/2014/main" id="{00000000-0008-0000-0200-0000F0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313</xdr:row>
          <xdr:rowOff>203200</xdr:rowOff>
        </xdr:from>
        <xdr:to>
          <xdr:col>27</xdr:col>
          <xdr:colOff>107950</xdr:colOff>
          <xdr:row>314</xdr:row>
          <xdr:rowOff>0</xdr:rowOff>
        </xdr:to>
        <xdr:sp macro="" textlink="">
          <xdr:nvSpPr>
            <xdr:cNvPr id="12273" name="Option Button 1009" hidden="1">
              <a:extLst>
                <a:ext uri="{63B3BB69-23CF-44E3-9099-C40C66FF867C}">
                  <a14:compatExt spid="_x0000_s12273"/>
                </a:ext>
                <a:ext uri="{FF2B5EF4-FFF2-40B4-BE49-F238E27FC236}">
                  <a16:creationId xmlns:a16="http://schemas.microsoft.com/office/drawing/2014/main" id="{00000000-0008-0000-0200-0000F1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324</xdr:row>
          <xdr:rowOff>31750</xdr:rowOff>
        </xdr:from>
        <xdr:to>
          <xdr:col>27</xdr:col>
          <xdr:colOff>107950</xdr:colOff>
          <xdr:row>324</xdr:row>
          <xdr:rowOff>292100</xdr:rowOff>
        </xdr:to>
        <xdr:sp macro="" textlink="">
          <xdr:nvSpPr>
            <xdr:cNvPr id="12286" name="Option Button 1022" hidden="1">
              <a:extLst>
                <a:ext uri="{63B3BB69-23CF-44E3-9099-C40C66FF867C}">
                  <a14:compatExt spid="_x0000_s12286"/>
                </a:ext>
                <a:ext uri="{FF2B5EF4-FFF2-40B4-BE49-F238E27FC236}">
                  <a16:creationId xmlns:a16="http://schemas.microsoft.com/office/drawing/2014/main" id="{00000000-0008-0000-0200-0000FE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324</xdr:row>
          <xdr:rowOff>31750</xdr:rowOff>
        </xdr:from>
        <xdr:to>
          <xdr:col>29</xdr:col>
          <xdr:colOff>184150</xdr:colOff>
          <xdr:row>324</xdr:row>
          <xdr:rowOff>298450</xdr:rowOff>
        </xdr:to>
        <xdr:sp macro="" textlink="">
          <xdr:nvSpPr>
            <xdr:cNvPr id="12287" name="Option Button 1023" hidden="1">
              <a:extLst>
                <a:ext uri="{63B3BB69-23CF-44E3-9099-C40C66FF867C}">
                  <a14:compatExt spid="_x0000_s12287"/>
                </a:ext>
                <a:ext uri="{FF2B5EF4-FFF2-40B4-BE49-F238E27FC236}">
                  <a16:creationId xmlns:a16="http://schemas.microsoft.com/office/drawing/2014/main" id="{00000000-0008-0000-0200-0000FF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324</xdr:row>
          <xdr:rowOff>203200</xdr:rowOff>
        </xdr:from>
        <xdr:to>
          <xdr:col>27</xdr:col>
          <xdr:colOff>107950</xdr:colOff>
          <xdr:row>325</xdr:row>
          <xdr:rowOff>0</xdr:rowOff>
        </xdr:to>
        <xdr:sp macro="" textlink="">
          <xdr:nvSpPr>
            <xdr:cNvPr id="13312" name="Option Button 1024" hidden="1">
              <a:extLst>
                <a:ext uri="{63B3BB69-23CF-44E3-9099-C40C66FF867C}">
                  <a14:compatExt spid="_x0000_s13312"/>
                </a:ext>
                <a:ext uri="{FF2B5EF4-FFF2-40B4-BE49-F238E27FC236}">
                  <a16:creationId xmlns:a16="http://schemas.microsoft.com/office/drawing/2014/main" id="{00000000-0008-0000-0200-00000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326</xdr:row>
          <xdr:rowOff>25400</xdr:rowOff>
        </xdr:from>
        <xdr:to>
          <xdr:col>27</xdr:col>
          <xdr:colOff>107950</xdr:colOff>
          <xdr:row>326</xdr:row>
          <xdr:rowOff>273050</xdr:rowOff>
        </xdr:to>
        <xdr:sp macro="" textlink="">
          <xdr:nvSpPr>
            <xdr:cNvPr id="13320" name="Option Button 1032"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326</xdr:row>
          <xdr:rowOff>25400</xdr:rowOff>
        </xdr:from>
        <xdr:to>
          <xdr:col>29</xdr:col>
          <xdr:colOff>184150</xdr:colOff>
          <xdr:row>326</xdr:row>
          <xdr:rowOff>292100</xdr:rowOff>
        </xdr:to>
        <xdr:sp macro="" textlink="">
          <xdr:nvSpPr>
            <xdr:cNvPr id="13321" name="Option Button 1033"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326</xdr:row>
          <xdr:rowOff>196850</xdr:rowOff>
        </xdr:from>
        <xdr:to>
          <xdr:col>27</xdr:col>
          <xdr:colOff>107950</xdr:colOff>
          <xdr:row>327</xdr:row>
          <xdr:rowOff>0</xdr:rowOff>
        </xdr:to>
        <xdr:sp macro="" textlink="">
          <xdr:nvSpPr>
            <xdr:cNvPr id="13322" name="Option Button 1034"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343</xdr:row>
          <xdr:rowOff>6350</xdr:rowOff>
        </xdr:from>
        <xdr:to>
          <xdr:col>27</xdr:col>
          <xdr:colOff>107950</xdr:colOff>
          <xdr:row>343</xdr:row>
          <xdr:rowOff>260350</xdr:rowOff>
        </xdr:to>
        <xdr:sp macro="" textlink="">
          <xdr:nvSpPr>
            <xdr:cNvPr id="13344" name="Option Button 1056"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343</xdr:row>
          <xdr:rowOff>6350</xdr:rowOff>
        </xdr:from>
        <xdr:to>
          <xdr:col>29</xdr:col>
          <xdr:colOff>184150</xdr:colOff>
          <xdr:row>343</xdr:row>
          <xdr:rowOff>260350</xdr:rowOff>
        </xdr:to>
        <xdr:sp macro="" textlink="">
          <xdr:nvSpPr>
            <xdr:cNvPr id="13345" name="Option Button 1057"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343</xdr:row>
          <xdr:rowOff>184150</xdr:rowOff>
        </xdr:from>
        <xdr:to>
          <xdr:col>27</xdr:col>
          <xdr:colOff>107950</xdr:colOff>
          <xdr:row>343</xdr:row>
          <xdr:rowOff>450850</xdr:rowOff>
        </xdr:to>
        <xdr:sp macro="" textlink="">
          <xdr:nvSpPr>
            <xdr:cNvPr id="13346" name="Option Button 1058"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362</xdr:row>
          <xdr:rowOff>260350</xdr:rowOff>
        </xdr:from>
        <xdr:to>
          <xdr:col>27</xdr:col>
          <xdr:colOff>120650</xdr:colOff>
          <xdr:row>363</xdr:row>
          <xdr:rowOff>44450</xdr:rowOff>
        </xdr:to>
        <xdr:sp macro="" textlink="">
          <xdr:nvSpPr>
            <xdr:cNvPr id="13362" name="Option Button 1074"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362</xdr:row>
          <xdr:rowOff>260350</xdr:rowOff>
        </xdr:from>
        <xdr:to>
          <xdr:col>29</xdr:col>
          <xdr:colOff>190500</xdr:colOff>
          <xdr:row>363</xdr:row>
          <xdr:rowOff>57150</xdr:rowOff>
        </xdr:to>
        <xdr:sp macro="" textlink="">
          <xdr:nvSpPr>
            <xdr:cNvPr id="13363" name="Option Button 1075"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362</xdr:row>
          <xdr:rowOff>438150</xdr:rowOff>
        </xdr:from>
        <xdr:to>
          <xdr:col>27</xdr:col>
          <xdr:colOff>120650</xdr:colOff>
          <xdr:row>364</xdr:row>
          <xdr:rowOff>165100</xdr:rowOff>
        </xdr:to>
        <xdr:sp macro="" textlink="">
          <xdr:nvSpPr>
            <xdr:cNvPr id="13364" name="Option Button 1076"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366</xdr:row>
          <xdr:rowOff>25400</xdr:rowOff>
        </xdr:from>
        <xdr:to>
          <xdr:col>27</xdr:col>
          <xdr:colOff>120650</xdr:colOff>
          <xdr:row>366</xdr:row>
          <xdr:rowOff>273050</xdr:rowOff>
        </xdr:to>
        <xdr:sp macro="" textlink="">
          <xdr:nvSpPr>
            <xdr:cNvPr id="13369" name="Option Button 1081" hidden="1">
              <a:extLst>
                <a:ext uri="{63B3BB69-23CF-44E3-9099-C40C66FF867C}">
                  <a14:compatExt spid="_x0000_s13369"/>
                </a:ext>
                <a:ext uri="{FF2B5EF4-FFF2-40B4-BE49-F238E27FC236}">
                  <a16:creationId xmlns:a16="http://schemas.microsoft.com/office/drawing/2014/main" id="{00000000-0008-0000-02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366</xdr:row>
          <xdr:rowOff>25400</xdr:rowOff>
        </xdr:from>
        <xdr:to>
          <xdr:col>29</xdr:col>
          <xdr:colOff>190500</xdr:colOff>
          <xdr:row>366</xdr:row>
          <xdr:rowOff>298450</xdr:rowOff>
        </xdr:to>
        <xdr:sp macro="" textlink="">
          <xdr:nvSpPr>
            <xdr:cNvPr id="13370" name="Option Button 1082"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366</xdr:row>
          <xdr:rowOff>203200</xdr:rowOff>
        </xdr:from>
        <xdr:to>
          <xdr:col>27</xdr:col>
          <xdr:colOff>120650</xdr:colOff>
          <xdr:row>367</xdr:row>
          <xdr:rowOff>0</xdr:rowOff>
        </xdr:to>
        <xdr:sp macro="" textlink="">
          <xdr:nvSpPr>
            <xdr:cNvPr id="13371" name="Option Button 1083"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381</xdr:row>
          <xdr:rowOff>44450</xdr:rowOff>
        </xdr:from>
        <xdr:to>
          <xdr:col>27</xdr:col>
          <xdr:colOff>107950</xdr:colOff>
          <xdr:row>381</xdr:row>
          <xdr:rowOff>298450</xdr:rowOff>
        </xdr:to>
        <xdr:sp macro="" textlink="">
          <xdr:nvSpPr>
            <xdr:cNvPr id="13390" name="Option Button 1102"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381</xdr:row>
          <xdr:rowOff>38100</xdr:rowOff>
        </xdr:from>
        <xdr:to>
          <xdr:col>29</xdr:col>
          <xdr:colOff>184150</xdr:colOff>
          <xdr:row>381</xdr:row>
          <xdr:rowOff>311150</xdr:rowOff>
        </xdr:to>
        <xdr:sp macro="" textlink="">
          <xdr:nvSpPr>
            <xdr:cNvPr id="13391" name="Option Button 1103"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381</xdr:row>
          <xdr:rowOff>215900</xdr:rowOff>
        </xdr:from>
        <xdr:to>
          <xdr:col>27</xdr:col>
          <xdr:colOff>107950</xdr:colOff>
          <xdr:row>382</xdr:row>
          <xdr:rowOff>19050</xdr:rowOff>
        </xdr:to>
        <xdr:sp macro="" textlink="">
          <xdr:nvSpPr>
            <xdr:cNvPr id="13392" name="Option Button 1104"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400</xdr:row>
          <xdr:rowOff>292100</xdr:rowOff>
        </xdr:from>
        <xdr:to>
          <xdr:col>27</xdr:col>
          <xdr:colOff>120650</xdr:colOff>
          <xdr:row>402</xdr:row>
          <xdr:rowOff>6350</xdr:rowOff>
        </xdr:to>
        <xdr:sp macro="" textlink="">
          <xdr:nvSpPr>
            <xdr:cNvPr id="13426" name="Option Button 1138" hidden="1">
              <a:extLst>
                <a:ext uri="{63B3BB69-23CF-44E3-9099-C40C66FF867C}">
                  <a14:compatExt spid="_x0000_s13426"/>
                </a:ext>
                <a:ext uri="{FF2B5EF4-FFF2-40B4-BE49-F238E27FC236}">
                  <a16:creationId xmlns:a16="http://schemas.microsoft.com/office/drawing/2014/main" id="{00000000-0008-0000-02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400</xdr:row>
          <xdr:rowOff>285750</xdr:rowOff>
        </xdr:from>
        <xdr:to>
          <xdr:col>29</xdr:col>
          <xdr:colOff>190500</xdr:colOff>
          <xdr:row>402</xdr:row>
          <xdr:rowOff>6350</xdr:rowOff>
        </xdr:to>
        <xdr:sp macro="" textlink="">
          <xdr:nvSpPr>
            <xdr:cNvPr id="13427" name="Option Button 1139" hidden="1">
              <a:extLst>
                <a:ext uri="{63B3BB69-23CF-44E3-9099-C40C66FF867C}">
                  <a14:compatExt spid="_x0000_s13427"/>
                </a:ext>
                <a:ext uri="{FF2B5EF4-FFF2-40B4-BE49-F238E27FC236}">
                  <a16:creationId xmlns:a16="http://schemas.microsoft.com/office/drawing/2014/main" id="{00000000-0008-0000-02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401</xdr:row>
          <xdr:rowOff>0</xdr:rowOff>
        </xdr:from>
        <xdr:to>
          <xdr:col>27</xdr:col>
          <xdr:colOff>120650</xdr:colOff>
          <xdr:row>402</xdr:row>
          <xdr:rowOff>184150</xdr:rowOff>
        </xdr:to>
        <xdr:sp macro="" textlink="">
          <xdr:nvSpPr>
            <xdr:cNvPr id="13428" name="Option Button 1140" hidden="1">
              <a:extLst>
                <a:ext uri="{63B3BB69-23CF-44E3-9099-C40C66FF867C}">
                  <a14:compatExt spid="_x0000_s13428"/>
                </a:ext>
                <a:ext uri="{FF2B5EF4-FFF2-40B4-BE49-F238E27FC236}">
                  <a16:creationId xmlns:a16="http://schemas.microsoft.com/office/drawing/2014/main" id="{00000000-0008-0000-02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404</xdr:row>
          <xdr:rowOff>266700</xdr:rowOff>
        </xdr:from>
        <xdr:to>
          <xdr:col>27</xdr:col>
          <xdr:colOff>120650</xdr:colOff>
          <xdr:row>405</xdr:row>
          <xdr:rowOff>57150</xdr:rowOff>
        </xdr:to>
        <xdr:sp macro="" textlink="">
          <xdr:nvSpPr>
            <xdr:cNvPr id="13439" name="Option Button 1151" hidden="1">
              <a:extLst>
                <a:ext uri="{63B3BB69-23CF-44E3-9099-C40C66FF867C}">
                  <a14:compatExt spid="_x0000_s13439"/>
                </a:ext>
                <a:ext uri="{FF2B5EF4-FFF2-40B4-BE49-F238E27FC236}">
                  <a16:creationId xmlns:a16="http://schemas.microsoft.com/office/drawing/2014/main" id="{00000000-0008-0000-02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404</xdr:row>
          <xdr:rowOff>266700</xdr:rowOff>
        </xdr:from>
        <xdr:to>
          <xdr:col>29</xdr:col>
          <xdr:colOff>190500</xdr:colOff>
          <xdr:row>405</xdr:row>
          <xdr:rowOff>63500</xdr:rowOff>
        </xdr:to>
        <xdr:sp macro="" textlink="">
          <xdr:nvSpPr>
            <xdr:cNvPr id="13440" name="Option Button 1152" hidden="1">
              <a:extLst>
                <a:ext uri="{63B3BB69-23CF-44E3-9099-C40C66FF867C}">
                  <a14:compatExt spid="_x0000_s13440"/>
                </a:ext>
                <a:ext uri="{FF2B5EF4-FFF2-40B4-BE49-F238E27FC236}">
                  <a16:creationId xmlns:a16="http://schemas.microsoft.com/office/drawing/2014/main" id="{00000000-0008-0000-02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404</xdr:row>
          <xdr:rowOff>444500</xdr:rowOff>
        </xdr:from>
        <xdr:to>
          <xdr:col>27</xdr:col>
          <xdr:colOff>120650</xdr:colOff>
          <xdr:row>406</xdr:row>
          <xdr:rowOff>171450</xdr:rowOff>
        </xdr:to>
        <xdr:sp macro="" textlink="">
          <xdr:nvSpPr>
            <xdr:cNvPr id="13441" name="Option Button 1153" hidden="1">
              <a:extLst>
                <a:ext uri="{63B3BB69-23CF-44E3-9099-C40C66FF867C}">
                  <a14:compatExt spid="_x0000_s13441"/>
                </a:ext>
                <a:ext uri="{FF2B5EF4-FFF2-40B4-BE49-F238E27FC236}">
                  <a16:creationId xmlns:a16="http://schemas.microsoft.com/office/drawing/2014/main" id="{00000000-0008-0000-02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419</xdr:row>
          <xdr:rowOff>273050</xdr:rowOff>
        </xdr:from>
        <xdr:to>
          <xdr:col>27</xdr:col>
          <xdr:colOff>82550</xdr:colOff>
          <xdr:row>420</xdr:row>
          <xdr:rowOff>57150</xdr:rowOff>
        </xdr:to>
        <xdr:sp macro="" textlink="">
          <xdr:nvSpPr>
            <xdr:cNvPr id="13512" name="Option Button 1224" hidden="1">
              <a:extLst>
                <a:ext uri="{63B3BB69-23CF-44E3-9099-C40C66FF867C}">
                  <a14:compatExt spid="_x0000_s13512"/>
                </a:ext>
                <a:ext uri="{FF2B5EF4-FFF2-40B4-BE49-F238E27FC236}">
                  <a16:creationId xmlns:a16="http://schemas.microsoft.com/office/drawing/2014/main" id="{00000000-0008-0000-0200-0000C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419</xdr:row>
          <xdr:rowOff>266700</xdr:rowOff>
        </xdr:from>
        <xdr:to>
          <xdr:col>29</xdr:col>
          <xdr:colOff>171450</xdr:colOff>
          <xdr:row>420</xdr:row>
          <xdr:rowOff>63500</xdr:rowOff>
        </xdr:to>
        <xdr:sp macro="" textlink="">
          <xdr:nvSpPr>
            <xdr:cNvPr id="13513" name="Option Button 1225" hidden="1">
              <a:extLst>
                <a:ext uri="{63B3BB69-23CF-44E3-9099-C40C66FF867C}">
                  <a14:compatExt spid="_x0000_s13513"/>
                </a:ext>
                <a:ext uri="{FF2B5EF4-FFF2-40B4-BE49-F238E27FC236}">
                  <a16:creationId xmlns:a16="http://schemas.microsoft.com/office/drawing/2014/main" id="{00000000-0008-0000-0200-0000C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419</xdr:row>
          <xdr:rowOff>444500</xdr:rowOff>
        </xdr:from>
        <xdr:to>
          <xdr:col>27</xdr:col>
          <xdr:colOff>82550</xdr:colOff>
          <xdr:row>421</xdr:row>
          <xdr:rowOff>171450</xdr:rowOff>
        </xdr:to>
        <xdr:sp macro="" textlink="">
          <xdr:nvSpPr>
            <xdr:cNvPr id="13514" name="Option Button 1226" hidden="1">
              <a:extLst>
                <a:ext uri="{63B3BB69-23CF-44E3-9099-C40C66FF867C}">
                  <a14:compatExt spid="_x0000_s13514"/>
                </a:ext>
                <a:ext uri="{FF2B5EF4-FFF2-40B4-BE49-F238E27FC236}">
                  <a16:creationId xmlns:a16="http://schemas.microsoft.com/office/drawing/2014/main" id="{00000000-0008-0000-0200-0000C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423</xdr:row>
          <xdr:rowOff>0</xdr:rowOff>
        </xdr:from>
        <xdr:to>
          <xdr:col>27</xdr:col>
          <xdr:colOff>107950</xdr:colOff>
          <xdr:row>423</xdr:row>
          <xdr:rowOff>247650</xdr:rowOff>
        </xdr:to>
        <xdr:sp macro="" textlink="">
          <xdr:nvSpPr>
            <xdr:cNvPr id="13525" name="Option Button 1237" hidden="1">
              <a:extLst>
                <a:ext uri="{63B3BB69-23CF-44E3-9099-C40C66FF867C}">
                  <a14:compatExt spid="_x0000_s13525"/>
                </a:ext>
                <a:ext uri="{FF2B5EF4-FFF2-40B4-BE49-F238E27FC236}">
                  <a16:creationId xmlns:a16="http://schemas.microsoft.com/office/drawing/2014/main" id="{00000000-0008-0000-0200-0000D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422</xdr:row>
          <xdr:rowOff>63500</xdr:rowOff>
        </xdr:from>
        <xdr:to>
          <xdr:col>29</xdr:col>
          <xdr:colOff>184150</xdr:colOff>
          <xdr:row>423</xdr:row>
          <xdr:rowOff>247650</xdr:rowOff>
        </xdr:to>
        <xdr:sp macro="" textlink="">
          <xdr:nvSpPr>
            <xdr:cNvPr id="13526" name="Option Button 1238" hidden="1">
              <a:extLst>
                <a:ext uri="{63B3BB69-23CF-44E3-9099-C40C66FF867C}">
                  <a14:compatExt spid="_x0000_s13526"/>
                </a:ext>
                <a:ext uri="{FF2B5EF4-FFF2-40B4-BE49-F238E27FC236}">
                  <a16:creationId xmlns:a16="http://schemas.microsoft.com/office/drawing/2014/main" id="{00000000-0008-0000-02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423</xdr:row>
          <xdr:rowOff>177800</xdr:rowOff>
        </xdr:from>
        <xdr:to>
          <xdr:col>27</xdr:col>
          <xdr:colOff>107950</xdr:colOff>
          <xdr:row>423</xdr:row>
          <xdr:rowOff>444500</xdr:rowOff>
        </xdr:to>
        <xdr:sp macro="" textlink="">
          <xdr:nvSpPr>
            <xdr:cNvPr id="13527" name="Option Button 1239" hidden="1">
              <a:extLst>
                <a:ext uri="{63B3BB69-23CF-44E3-9099-C40C66FF867C}">
                  <a14:compatExt spid="_x0000_s13527"/>
                </a:ext>
                <a:ext uri="{FF2B5EF4-FFF2-40B4-BE49-F238E27FC236}">
                  <a16:creationId xmlns:a16="http://schemas.microsoft.com/office/drawing/2014/main" id="{00000000-0008-0000-0200-0000D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425</xdr:row>
          <xdr:rowOff>25400</xdr:rowOff>
        </xdr:from>
        <xdr:to>
          <xdr:col>27</xdr:col>
          <xdr:colOff>120650</xdr:colOff>
          <xdr:row>425</xdr:row>
          <xdr:rowOff>260350</xdr:rowOff>
        </xdr:to>
        <xdr:sp macro="" textlink="">
          <xdr:nvSpPr>
            <xdr:cNvPr id="13529" name="Option Button 1241" hidden="1">
              <a:extLst>
                <a:ext uri="{63B3BB69-23CF-44E3-9099-C40C66FF867C}">
                  <a14:compatExt spid="_x0000_s13529"/>
                </a:ext>
                <a:ext uri="{FF2B5EF4-FFF2-40B4-BE49-F238E27FC236}">
                  <a16:creationId xmlns:a16="http://schemas.microsoft.com/office/drawing/2014/main" id="{00000000-0008-0000-0200-0000D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425</xdr:row>
          <xdr:rowOff>12700</xdr:rowOff>
        </xdr:from>
        <xdr:to>
          <xdr:col>29</xdr:col>
          <xdr:colOff>190500</xdr:colOff>
          <xdr:row>425</xdr:row>
          <xdr:rowOff>273050</xdr:rowOff>
        </xdr:to>
        <xdr:sp macro="" textlink="">
          <xdr:nvSpPr>
            <xdr:cNvPr id="13530" name="Option Button 1242" hidden="1">
              <a:extLst>
                <a:ext uri="{63B3BB69-23CF-44E3-9099-C40C66FF867C}">
                  <a14:compatExt spid="_x0000_s13530"/>
                </a:ext>
                <a:ext uri="{FF2B5EF4-FFF2-40B4-BE49-F238E27FC236}">
                  <a16:creationId xmlns:a16="http://schemas.microsoft.com/office/drawing/2014/main" id="{00000000-0008-0000-0200-0000D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425</xdr:row>
          <xdr:rowOff>203200</xdr:rowOff>
        </xdr:from>
        <xdr:to>
          <xdr:col>27</xdr:col>
          <xdr:colOff>120650</xdr:colOff>
          <xdr:row>426</xdr:row>
          <xdr:rowOff>0</xdr:rowOff>
        </xdr:to>
        <xdr:sp macro="" textlink="">
          <xdr:nvSpPr>
            <xdr:cNvPr id="13531" name="Option Button 1243" hidden="1">
              <a:extLst>
                <a:ext uri="{63B3BB69-23CF-44E3-9099-C40C66FF867C}">
                  <a14:compatExt spid="_x0000_s13531"/>
                </a:ext>
                <a:ext uri="{FF2B5EF4-FFF2-40B4-BE49-F238E27FC236}">
                  <a16:creationId xmlns:a16="http://schemas.microsoft.com/office/drawing/2014/main" id="{00000000-0008-0000-0200-0000D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438</xdr:row>
          <xdr:rowOff>6350</xdr:rowOff>
        </xdr:from>
        <xdr:to>
          <xdr:col>27</xdr:col>
          <xdr:colOff>120650</xdr:colOff>
          <xdr:row>438</xdr:row>
          <xdr:rowOff>254000</xdr:rowOff>
        </xdr:to>
        <xdr:sp macro="" textlink="">
          <xdr:nvSpPr>
            <xdr:cNvPr id="13547" name="Option Button 1259" hidden="1">
              <a:extLst>
                <a:ext uri="{63B3BB69-23CF-44E3-9099-C40C66FF867C}">
                  <a14:compatExt spid="_x0000_s13547"/>
                </a:ext>
                <a:ext uri="{FF2B5EF4-FFF2-40B4-BE49-F238E27FC236}">
                  <a16:creationId xmlns:a16="http://schemas.microsoft.com/office/drawing/2014/main" id="{00000000-0008-0000-0200-0000E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438</xdr:row>
          <xdr:rowOff>0</xdr:rowOff>
        </xdr:from>
        <xdr:to>
          <xdr:col>29</xdr:col>
          <xdr:colOff>190500</xdr:colOff>
          <xdr:row>438</xdr:row>
          <xdr:rowOff>260350</xdr:rowOff>
        </xdr:to>
        <xdr:sp macro="" textlink="">
          <xdr:nvSpPr>
            <xdr:cNvPr id="13548" name="Option Button 1260" hidden="1">
              <a:extLst>
                <a:ext uri="{63B3BB69-23CF-44E3-9099-C40C66FF867C}">
                  <a14:compatExt spid="_x0000_s13548"/>
                </a:ext>
                <a:ext uri="{FF2B5EF4-FFF2-40B4-BE49-F238E27FC236}">
                  <a16:creationId xmlns:a16="http://schemas.microsoft.com/office/drawing/2014/main" id="{00000000-0008-0000-0200-0000E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438</xdr:row>
          <xdr:rowOff>184150</xdr:rowOff>
        </xdr:from>
        <xdr:to>
          <xdr:col>27</xdr:col>
          <xdr:colOff>120650</xdr:colOff>
          <xdr:row>438</xdr:row>
          <xdr:rowOff>444500</xdr:rowOff>
        </xdr:to>
        <xdr:sp macro="" textlink="">
          <xdr:nvSpPr>
            <xdr:cNvPr id="13549" name="Option Button 1261" hidden="1">
              <a:extLst>
                <a:ext uri="{63B3BB69-23CF-44E3-9099-C40C66FF867C}">
                  <a14:compatExt spid="_x0000_s13549"/>
                </a:ext>
                <a:ext uri="{FF2B5EF4-FFF2-40B4-BE49-F238E27FC236}">
                  <a16:creationId xmlns:a16="http://schemas.microsoft.com/office/drawing/2014/main" id="{00000000-0008-0000-0200-0000E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457</xdr:row>
          <xdr:rowOff>19050</xdr:rowOff>
        </xdr:from>
        <xdr:to>
          <xdr:col>27</xdr:col>
          <xdr:colOff>120650</xdr:colOff>
          <xdr:row>457</xdr:row>
          <xdr:rowOff>260350</xdr:rowOff>
        </xdr:to>
        <xdr:sp macro="" textlink="">
          <xdr:nvSpPr>
            <xdr:cNvPr id="13562" name="Option Button 1274" hidden="1">
              <a:extLst>
                <a:ext uri="{63B3BB69-23CF-44E3-9099-C40C66FF867C}">
                  <a14:compatExt spid="_x0000_s13562"/>
                </a:ext>
                <a:ext uri="{FF2B5EF4-FFF2-40B4-BE49-F238E27FC236}">
                  <a16:creationId xmlns:a16="http://schemas.microsoft.com/office/drawing/2014/main" id="{00000000-0008-0000-0200-0000F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457</xdr:row>
          <xdr:rowOff>6350</xdr:rowOff>
        </xdr:from>
        <xdr:to>
          <xdr:col>29</xdr:col>
          <xdr:colOff>190500</xdr:colOff>
          <xdr:row>457</xdr:row>
          <xdr:rowOff>273050</xdr:rowOff>
        </xdr:to>
        <xdr:sp macro="" textlink="">
          <xdr:nvSpPr>
            <xdr:cNvPr id="13563" name="Option Button 1275" hidden="1">
              <a:extLst>
                <a:ext uri="{63B3BB69-23CF-44E3-9099-C40C66FF867C}">
                  <a14:compatExt spid="_x0000_s13563"/>
                </a:ext>
                <a:ext uri="{FF2B5EF4-FFF2-40B4-BE49-F238E27FC236}">
                  <a16:creationId xmlns:a16="http://schemas.microsoft.com/office/drawing/2014/main" id="{00000000-0008-0000-0200-0000F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457</xdr:row>
          <xdr:rowOff>190500</xdr:rowOff>
        </xdr:from>
        <xdr:to>
          <xdr:col>27</xdr:col>
          <xdr:colOff>120650</xdr:colOff>
          <xdr:row>457</xdr:row>
          <xdr:rowOff>450850</xdr:rowOff>
        </xdr:to>
        <xdr:sp macro="" textlink="">
          <xdr:nvSpPr>
            <xdr:cNvPr id="13564" name="Option Button 1276" hidden="1">
              <a:extLst>
                <a:ext uri="{63B3BB69-23CF-44E3-9099-C40C66FF867C}">
                  <a14:compatExt spid="_x0000_s13564"/>
                </a:ext>
                <a:ext uri="{FF2B5EF4-FFF2-40B4-BE49-F238E27FC236}">
                  <a16:creationId xmlns:a16="http://schemas.microsoft.com/office/drawing/2014/main" id="{00000000-0008-0000-0200-0000F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459</xdr:row>
          <xdr:rowOff>304800</xdr:rowOff>
        </xdr:from>
        <xdr:to>
          <xdr:col>27</xdr:col>
          <xdr:colOff>120650</xdr:colOff>
          <xdr:row>461</xdr:row>
          <xdr:rowOff>6350</xdr:rowOff>
        </xdr:to>
        <xdr:sp macro="" textlink="">
          <xdr:nvSpPr>
            <xdr:cNvPr id="13566" name="Option Button 1278" hidden="1">
              <a:extLst>
                <a:ext uri="{63B3BB69-23CF-44E3-9099-C40C66FF867C}">
                  <a14:compatExt spid="_x0000_s13566"/>
                </a:ext>
                <a:ext uri="{FF2B5EF4-FFF2-40B4-BE49-F238E27FC236}">
                  <a16:creationId xmlns:a16="http://schemas.microsoft.com/office/drawing/2014/main" id="{00000000-0008-0000-0200-0000F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459</xdr:row>
          <xdr:rowOff>285750</xdr:rowOff>
        </xdr:from>
        <xdr:to>
          <xdr:col>29</xdr:col>
          <xdr:colOff>190500</xdr:colOff>
          <xdr:row>461</xdr:row>
          <xdr:rowOff>6350</xdr:rowOff>
        </xdr:to>
        <xdr:sp macro="" textlink="">
          <xdr:nvSpPr>
            <xdr:cNvPr id="13567" name="Option Button 1279" hidden="1">
              <a:extLst>
                <a:ext uri="{63B3BB69-23CF-44E3-9099-C40C66FF867C}">
                  <a14:compatExt spid="_x0000_s13567"/>
                </a:ext>
                <a:ext uri="{FF2B5EF4-FFF2-40B4-BE49-F238E27FC236}">
                  <a16:creationId xmlns:a16="http://schemas.microsoft.com/office/drawing/2014/main" id="{00000000-0008-0000-0200-0000F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460</xdr:row>
          <xdr:rowOff>25400</xdr:rowOff>
        </xdr:from>
        <xdr:to>
          <xdr:col>27</xdr:col>
          <xdr:colOff>120650</xdr:colOff>
          <xdr:row>461</xdr:row>
          <xdr:rowOff>209550</xdr:rowOff>
        </xdr:to>
        <xdr:sp macro="" textlink="">
          <xdr:nvSpPr>
            <xdr:cNvPr id="13568" name="Option Button 1280" hidden="1">
              <a:extLst>
                <a:ext uri="{63B3BB69-23CF-44E3-9099-C40C66FF867C}">
                  <a14:compatExt spid="_x0000_s13568"/>
                </a:ext>
                <a:ext uri="{FF2B5EF4-FFF2-40B4-BE49-F238E27FC236}">
                  <a16:creationId xmlns:a16="http://schemas.microsoft.com/office/drawing/2014/main" id="{00000000-0008-0000-0200-00000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463</xdr:row>
          <xdr:rowOff>31750</xdr:rowOff>
        </xdr:from>
        <xdr:to>
          <xdr:col>27</xdr:col>
          <xdr:colOff>120650</xdr:colOff>
          <xdr:row>463</xdr:row>
          <xdr:rowOff>273050</xdr:rowOff>
        </xdr:to>
        <xdr:sp macro="" textlink="">
          <xdr:nvSpPr>
            <xdr:cNvPr id="13570" name="Option Button 1282" hidden="1">
              <a:extLst>
                <a:ext uri="{63B3BB69-23CF-44E3-9099-C40C66FF867C}">
                  <a14:compatExt spid="_x0000_s13570"/>
                </a:ext>
                <a:ext uri="{FF2B5EF4-FFF2-40B4-BE49-F238E27FC236}">
                  <a16:creationId xmlns:a16="http://schemas.microsoft.com/office/drawing/2014/main" id="{00000000-0008-0000-0200-00000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463</xdr:row>
          <xdr:rowOff>12700</xdr:rowOff>
        </xdr:from>
        <xdr:to>
          <xdr:col>29</xdr:col>
          <xdr:colOff>190500</xdr:colOff>
          <xdr:row>463</xdr:row>
          <xdr:rowOff>273050</xdr:rowOff>
        </xdr:to>
        <xdr:sp macro="" textlink="">
          <xdr:nvSpPr>
            <xdr:cNvPr id="13571" name="Option Button 1283" hidden="1">
              <a:extLst>
                <a:ext uri="{63B3BB69-23CF-44E3-9099-C40C66FF867C}">
                  <a14:compatExt spid="_x0000_s13571"/>
                </a:ext>
                <a:ext uri="{FF2B5EF4-FFF2-40B4-BE49-F238E27FC236}">
                  <a16:creationId xmlns:a16="http://schemas.microsoft.com/office/drawing/2014/main" id="{00000000-0008-0000-0200-00000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463</xdr:row>
          <xdr:rowOff>203200</xdr:rowOff>
        </xdr:from>
        <xdr:to>
          <xdr:col>27</xdr:col>
          <xdr:colOff>120650</xdr:colOff>
          <xdr:row>464</xdr:row>
          <xdr:rowOff>0</xdr:rowOff>
        </xdr:to>
        <xdr:sp macro="" textlink="">
          <xdr:nvSpPr>
            <xdr:cNvPr id="13572" name="Option Button 1284" hidden="1">
              <a:extLst>
                <a:ext uri="{63B3BB69-23CF-44E3-9099-C40C66FF867C}">
                  <a14:compatExt spid="_x0000_s13572"/>
                </a:ext>
                <a:ext uri="{FF2B5EF4-FFF2-40B4-BE49-F238E27FC236}">
                  <a16:creationId xmlns:a16="http://schemas.microsoft.com/office/drawing/2014/main" id="{00000000-0008-0000-0200-00000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478</xdr:row>
          <xdr:rowOff>38100</xdr:rowOff>
        </xdr:from>
        <xdr:to>
          <xdr:col>27</xdr:col>
          <xdr:colOff>120650</xdr:colOff>
          <xdr:row>478</xdr:row>
          <xdr:rowOff>292100</xdr:rowOff>
        </xdr:to>
        <xdr:sp macro="" textlink="">
          <xdr:nvSpPr>
            <xdr:cNvPr id="13574" name="Option Button 1286" hidden="1">
              <a:extLst>
                <a:ext uri="{63B3BB69-23CF-44E3-9099-C40C66FF867C}">
                  <a14:compatExt spid="_x0000_s13574"/>
                </a:ext>
                <a:ext uri="{FF2B5EF4-FFF2-40B4-BE49-F238E27FC236}">
                  <a16:creationId xmlns:a16="http://schemas.microsoft.com/office/drawing/2014/main" id="{00000000-0008-0000-0200-00000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478</xdr:row>
          <xdr:rowOff>25400</xdr:rowOff>
        </xdr:from>
        <xdr:to>
          <xdr:col>29</xdr:col>
          <xdr:colOff>190500</xdr:colOff>
          <xdr:row>478</xdr:row>
          <xdr:rowOff>298450</xdr:rowOff>
        </xdr:to>
        <xdr:sp macro="" textlink="">
          <xdr:nvSpPr>
            <xdr:cNvPr id="13575" name="Option Button 1287" hidden="1">
              <a:extLst>
                <a:ext uri="{63B3BB69-23CF-44E3-9099-C40C66FF867C}">
                  <a14:compatExt spid="_x0000_s13575"/>
                </a:ext>
                <a:ext uri="{FF2B5EF4-FFF2-40B4-BE49-F238E27FC236}">
                  <a16:creationId xmlns:a16="http://schemas.microsoft.com/office/drawing/2014/main" id="{00000000-0008-0000-0200-00000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478</xdr:row>
          <xdr:rowOff>215900</xdr:rowOff>
        </xdr:from>
        <xdr:to>
          <xdr:col>27</xdr:col>
          <xdr:colOff>120650</xdr:colOff>
          <xdr:row>479</xdr:row>
          <xdr:rowOff>6350</xdr:rowOff>
        </xdr:to>
        <xdr:sp macro="" textlink="">
          <xdr:nvSpPr>
            <xdr:cNvPr id="13576" name="Option Button 1288" hidden="1">
              <a:extLst>
                <a:ext uri="{63B3BB69-23CF-44E3-9099-C40C66FF867C}">
                  <a14:compatExt spid="_x0000_s13576"/>
                </a:ext>
                <a:ext uri="{FF2B5EF4-FFF2-40B4-BE49-F238E27FC236}">
                  <a16:creationId xmlns:a16="http://schemas.microsoft.com/office/drawing/2014/main" id="{00000000-0008-0000-0200-00000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139700</xdr:colOff>
          <xdr:row>495</xdr:row>
          <xdr:rowOff>31750</xdr:rowOff>
        </xdr:from>
        <xdr:to>
          <xdr:col>27</xdr:col>
          <xdr:colOff>101600</xdr:colOff>
          <xdr:row>495</xdr:row>
          <xdr:rowOff>273050</xdr:rowOff>
        </xdr:to>
        <xdr:sp macro="" textlink="">
          <xdr:nvSpPr>
            <xdr:cNvPr id="13590" name="Option Button 1302" hidden="1">
              <a:extLst>
                <a:ext uri="{63B3BB69-23CF-44E3-9099-C40C66FF867C}">
                  <a14:compatExt spid="_x0000_s13590"/>
                </a:ext>
                <a:ext uri="{FF2B5EF4-FFF2-40B4-BE49-F238E27FC236}">
                  <a16:creationId xmlns:a16="http://schemas.microsoft.com/office/drawing/2014/main" id="{00000000-0008-0000-0200-00001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495</xdr:row>
          <xdr:rowOff>12700</xdr:rowOff>
        </xdr:from>
        <xdr:to>
          <xdr:col>29</xdr:col>
          <xdr:colOff>171450</xdr:colOff>
          <xdr:row>495</xdr:row>
          <xdr:rowOff>292100</xdr:rowOff>
        </xdr:to>
        <xdr:sp macro="" textlink="">
          <xdr:nvSpPr>
            <xdr:cNvPr id="13591" name="Option Button 1303" hidden="1">
              <a:extLst>
                <a:ext uri="{63B3BB69-23CF-44E3-9099-C40C66FF867C}">
                  <a14:compatExt spid="_x0000_s13591"/>
                </a:ext>
                <a:ext uri="{FF2B5EF4-FFF2-40B4-BE49-F238E27FC236}">
                  <a16:creationId xmlns:a16="http://schemas.microsoft.com/office/drawing/2014/main" id="{00000000-0008-0000-0200-00001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139700</xdr:colOff>
          <xdr:row>495</xdr:row>
          <xdr:rowOff>203200</xdr:rowOff>
        </xdr:from>
        <xdr:to>
          <xdr:col>27</xdr:col>
          <xdr:colOff>101600</xdr:colOff>
          <xdr:row>495</xdr:row>
          <xdr:rowOff>450850</xdr:rowOff>
        </xdr:to>
        <xdr:sp macro="" textlink="">
          <xdr:nvSpPr>
            <xdr:cNvPr id="13592" name="Option Button 1304" hidden="1">
              <a:extLst>
                <a:ext uri="{63B3BB69-23CF-44E3-9099-C40C66FF867C}">
                  <a14:compatExt spid="_x0000_s13592"/>
                </a:ext>
                <a:ext uri="{FF2B5EF4-FFF2-40B4-BE49-F238E27FC236}">
                  <a16:creationId xmlns:a16="http://schemas.microsoft.com/office/drawing/2014/main" id="{00000000-0008-0000-0200-00001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476</xdr:row>
          <xdr:rowOff>19050</xdr:rowOff>
        </xdr:from>
        <xdr:to>
          <xdr:col>27</xdr:col>
          <xdr:colOff>120650</xdr:colOff>
          <xdr:row>476</xdr:row>
          <xdr:rowOff>260350</xdr:rowOff>
        </xdr:to>
        <xdr:sp macro="" textlink="">
          <xdr:nvSpPr>
            <xdr:cNvPr id="13598" name="Option Button 1310" hidden="1">
              <a:extLst>
                <a:ext uri="{63B3BB69-23CF-44E3-9099-C40C66FF867C}">
                  <a14:compatExt spid="_x0000_s13598"/>
                </a:ext>
                <a:ext uri="{FF2B5EF4-FFF2-40B4-BE49-F238E27FC236}">
                  <a16:creationId xmlns:a16="http://schemas.microsoft.com/office/drawing/2014/main" id="{00000000-0008-0000-0200-00001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476</xdr:row>
          <xdr:rowOff>6350</xdr:rowOff>
        </xdr:from>
        <xdr:to>
          <xdr:col>29</xdr:col>
          <xdr:colOff>190500</xdr:colOff>
          <xdr:row>476</xdr:row>
          <xdr:rowOff>273050</xdr:rowOff>
        </xdr:to>
        <xdr:sp macro="" textlink="">
          <xdr:nvSpPr>
            <xdr:cNvPr id="13599" name="Option Button 1311" hidden="1">
              <a:extLst>
                <a:ext uri="{63B3BB69-23CF-44E3-9099-C40C66FF867C}">
                  <a14:compatExt spid="_x0000_s13599"/>
                </a:ext>
                <a:ext uri="{FF2B5EF4-FFF2-40B4-BE49-F238E27FC236}">
                  <a16:creationId xmlns:a16="http://schemas.microsoft.com/office/drawing/2014/main" id="{00000000-0008-0000-0200-00001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476</xdr:row>
          <xdr:rowOff>203200</xdr:rowOff>
        </xdr:from>
        <xdr:to>
          <xdr:col>27</xdr:col>
          <xdr:colOff>120650</xdr:colOff>
          <xdr:row>477</xdr:row>
          <xdr:rowOff>0</xdr:rowOff>
        </xdr:to>
        <xdr:sp macro="" textlink="">
          <xdr:nvSpPr>
            <xdr:cNvPr id="13600" name="Option Button 1312" hidden="1">
              <a:extLst>
                <a:ext uri="{63B3BB69-23CF-44E3-9099-C40C66FF867C}">
                  <a14:compatExt spid="_x0000_s13600"/>
                </a:ext>
                <a:ext uri="{FF2B5EF4-FFF2-40B4-BE49-F238E27FC236}">
                  <a16:creationId xmlns:a16="http://schemas.microsoft.com/office/drawing/2014/main" id="{00000000-0008-0000-0200-00002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139700</xdr:colOff>
          <xdr:row>516</xdr:row>
          <xdr:rowOff>279400</xdr:rowOff>
        </xdr:from>
        <xdr:to>
          <xdr:col>27</xdr:col>
          <xdr:colOff>101600</xdr:colOff>
          <xdr:row>517</xdr:row>
          <xdr:rowOff>44450</xdr:rowOff>
        </xdr:to>
        <xdr:sp macro="" textlink="">
          <xdr:nvSpPr>
            <xdr:cNvPr id="13612" name="Option Button 1324" hidden="1">
              <a:extLst>
                <a:ext uri="{63B3BB69-23CF-44E3-9099-C40C66FF867C}">
                  <a14:compatExt spid="_x0000_s13612"/>
                </a:ext>
                <a:ext uri="{FF2B5EF4-FFF2-40B4-BE49-F238E27FC236}">
                  <a16:creationId xmlns:a16="http://schemas.microsoft.com/office/drawing/2014/main" id="{00000000-0008-0000-0200-00002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516</xdr:row>
          <xdr:rowOff>260350</xdr:rowOff>
        </xdr:from>
        <xdr:to>
          <xdr:col>29</xdr:col>
          <xdr:colOff>184150</xdr:colOff>
          <xdr:row>517</xdr:row>
          <xdr:rowOff>57150</xdr:rowOff>
        </xdr:to>
        <xdr:sp macro="" textlink="">
          <xdr:nvSpPr>
            <xdr:cNvPr id="13613" name="Option Button 1325" hidden="1">
              <a:extLst>
                <a:ext uri="{63B3BB69-23CF-44E3-9099-C40C66FF867C}">
                  <a14:compatExt spid="_x0000_s13613"/>
                </a:ext>
                <a:ext uri="{FF2B5EF4-FFF2-40B4-BE49-F238E27FC236}">
                  <a16:creationId xmlns:a16="http://schemas.microsoft.com/office/drawing/2014/main" id="{00000000-0008-0000-0200-00002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139700</xdr:colOff>
          <xdr:row>516</xdr:row>
          <xdr:rowOff>450850</xdr:rowOff>
        </xdr:from>
        <xdr:to>
          <xdr:col>27</xdr:col>
          <xdr:colOff>101600</xdr:colOff>
          <xdr:row>518</xdr:row>
          <xdr:rowOff>184150</xdr:rowOff>
        </xdr:to>
        <xdr:sp macro="" textlink="">
          <xdr:nvSpPr>
            <xdr:cNvPr id="13614" name="Option Button 1326" hidden="1">
              <a:extLst>
                <a:ext uri="{63B3BB69-23CF-44E3-9099-C40C66FF867C}">
                  <a14:compatExt spid="_x0000_s13614"/>
                </a:ext>
                <a:ext uri="{FF2B5EF4-FFF2-40B4-BE49-F238E27FC236}">
                  <a16:creationId xmlns:a16="http://schemas.microsoft.com/office/drawing/2014/main" id="{00000000-0008-0000-0200-00002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520</xdr:row>
          <xdr:rowOff>6350</xdr:rowOff>
        </xdr:from>
        <xdr:to>
          <xdr:col>27</xdr:col>
          <xdr:colOff>38100</xdr:colOff>
          <xdr:row>520</xdr:row>
          <xdr:rowOff>260350</xdr:rowOff>
        </xdr:to>
        <xdr:sp macro="" textlink="">
          <xdr:nvSpPr>
            <xdr:cNvPr id="13628" name="Option Button 1340" hidden="1">
              <a:extLst>
                <a:ext uri="{63B3BB69-23CF-44E3-9099-C40C66FF867C}">
                  <a14:compatExt spid="_x0000_s13628"/>
                </a:ext>
                <a:ext uri="{FF2B5EF4-FFF2-40B4-BE49-F238E27FC236}">
                  <a16:creationId xmlns:a16="http://schemas.microsoft.com/office/drawing/2014/main" id="{00000000-0008-0000-0200-00003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520</xdr:row>
          <xdr:rowOff>0</xdr:rowOff>
        </xdr:from>
        <xdr:to>
          <xdr:col>29</xdr:col>
          <xdr:colOff>88900</xdr:colOff>
          <xdr:row>520</xdr:row>
          <xdr:rowOff>279400</xdr:rowOff>
        </xdr:to>
        <xdr:sp macro="" textlink="">
          <xdr:nvSpPr>
            <xdr:cNvPr id="13629" name="Option Button 1341" hidden="1">
              <a:extLst>
                <a:ext uri="{63B3BB69-23CF-44E3-9099-C40C66FF867C}">
                  <a14:compatExt spid="_x0000_s13629"/>
                </a:ext>
                <a:ext uri="{FF2B5EF4-FFF2-40B4-BE49-F238E27FC236}">
                  <a16:creationId xmlns:a16="http://schemas.microsoft.com/office/drawing/2014/main" id="{00000000-0008-0000-0200-00003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520</xdr:row>
          <xdr:rowOff>190500</xdr:rowOff>
        </xdr:from>
        <xdr:to>
          <xdr:col>27</xdr:col>
          <xdr:colOff>38100</xdr:colOff>
          <xdr:row>520</xdr:row>
          <xdr:rowOff>438150</xdr:rowOff>
        </xdr:to>
        <xdr:sp macro="" textlink="">
          <xdr:nvSpPr>
            <xdr:cNvPr id="13630" name="Option Button 1342" hidden="1">
              <a:extLst>
                <a:ext uri="{63B3BB69-23CF-44E3-9099-C40C66FF867C}">
                  <a14:compatExt spid="_x0000_s13630"/>
                </a:ext>
                <a:ext uri="{FF2B5EF4-FFF2-40B4-BE49-F238E27FC236}">
                  <a16:creationId xmlns:a16="http://schemas.microsoft.com/office/drawing/2014/main" id="{00000000-0008-0000-0200-00003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547</xdr:row>
          <xdr:rowOff>438150</xdr:rowOff>
        </xdr:from>
        <xdr:to>
          <xdr:col>27</xdr:col>
          <xdr:colOff>127000</xdr:colOff>
          <xdr:row>549</xdr:row>
          <xdr:rowOff>133350</xdr:rowOff>
        </xdr:to>
        <xdr:sp macro="" textlink="">
          <xdr:nvSpPr>
            <xdr:cNvPr id="13635" name="Option Button 1347" hidden="1">
              <a:extLst>
                <a:ext uri="{63B3BB69-23CF-44E3-9099-C40C66FF867C}">
                  <a14:compatExt spid="_x0000_s13635"/>
                </a:ext>
                <a:ext uri="{FF2B5EF4-FFF2-40B4-BE49-F238E27FC236}">
                  <a16:creationId xmlns:a16="http://schemas.microsoft.com/office/drawing/2014/main" id="{00000000-0008-0000-0200-00004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547</xdr:row>
          <xdr:rowOff>431800</xdr:rowOff>
        </xdr:from>
        <xdr:to>
          <xdr:col>29</xdr:col>
          <xdr:colOff>190500</xdr:colOff>
          <xdr:row>549</xdr:row>
          <xdr:rowOff>152400</xdr:rowOff>
        </xdr:to>
        <xdr:sp macro="" textlink="">
          <xdr:nvSpPr>
            <xdr:cNvPr id="13636" name="Option Button 1348" hidden="1">
              <a:extLst>
                <a:ext uri="{63B3BB69-23CF-44E3-9099-C40C66FF867C}">
                  <a14:compatExt spid="_x0000_s13636"/>
                </a:ext>
                <a:ext uri="{FF2B5EF4-FFF2-40B4-BE49-F238E27FC236}">
                  <a16:creationId xmlns:a16="http://schemas.microsoft.com/office/drawing/2014/main" id="{00000000-0008-0000-0200-00004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549</xdr:row>
          <xdr:rowOff>69850</xdr:rowOff>
        </xdr:from>
        <xdr:to>
          <xdr:col>27</xdr:col>
          <xdr:colOff>127000</xdr:colOff>
          <xdr:row>549</xdr:row>
          <xdr:rowOff>323850</xdr:rowOff>
        </xdr:to>
        <xdr:sp macro="" textlink="">
          <xdr:nvSpPr>
            <xdr:cNvPr id="13637" name="Option Button 1349" hidden="1">
              <a:extLst>
                <a:ext uri="{63B3BB69-23CF-44E3-9099-C40C66FF867C}">
                  <a14:compatExt spid="_x0000_s13637"/>
                </a:ext>
                <a:ext uri="{FF2B5EF4-FFF2-40B4-BE49-F238E27FC236}">
                  <a16:creationId xmlns:a16="http://schemas.microsoft.com/office/drawing/2014/main" id="{00000000-0008-0000-0200-00004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561</xdr:row>
          <xdr:rowOff>412750</xdr:rowOff>
        </xdr:from>
        <xdr:to>
          <xdr:col>27</xdr:col>
          <xdr:colOff>127000</xdr:colOff>
          <xdr:row>563</xdr:row>
          <xdr:rowOff>120650</xdr:rowOff>
        </xdr:to>
        <xdr:sp macro="" textlink="">
          <xdr:nvSpPr>
            <xdr:cNvPr id="13639" name="Option Button 1351" hidden="1">
              <a:extLst>
                <a:ext uri="{63B3BB69-23CF-44E3-9099-C40C66FF867C}">
                  <a14:compatExt spid="_x0000_s13639"/>
                </a:ext>
                <a:ext uri="{FF2B5EF4-FFF2-40B4-BE49-F238E27FC236}">
                  <a16:creationId xmlns:a16="http://schemas.microsoft.com/office/drawing/2014/main" id="{00000000-0008-0000-0200-00004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82550</xdr:colOff>
          <xdr:row>561</xdr:row>
          <xdr:rowOff>393700</xdr:rowOff>
        </xdr:from>
        <xdr:to>
          <xdr:col>29</xdr:col>
          <xdr:colOff>196850</xdr:colOff>
          <xdr:row>563</xdr:row>
          <xdr:rowOff>120650</xdr:rowOff>
        </xdr:to>
        <xdr:sp macro="" textlink="">
          <xdr:nvSpPr>
            <xdr:cNvPr id="13640" name="Option Button 1352" hidden="1">
              <a:extLst>
                <a:ext uri="{63B3BB69-23CF-44E3-9099-C40C66FF867C}">
                  <a14:compatExt spid="_x0000_s13640"/>
                </a:ext>
                <a:ext uri="{FF2B5EF4-FFF2-40B4-BE49-F238E27FC236}">
                  <a16:creationId xmlns:a16="http://schemas.microsoft.com/office/drawing/2014/main" id="{00000000-0008-0000-0200-00004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563</xdr:row>
          <xdr:rowOff>57150</xdr:rowOff>
        </xdr:from>
        <xdr:to>
          <xdr:col>27</xdr:col>
          <xdr:colOff>127000</xdr:colOff>
          <xdr:row>563</xdr:row>
          <xdr:rowOff>311150</xdr:rowOff>
        </xdr:to>
        <xdr:sp macro="" textlink="">
          <xdr:nvSpPr>
            <xdr:cNvPr id="13641" name="Option Button 1353" hidden="1">
              <a:extLst>
                <a:ext uri="{63B3BB69-23CF-44E3-9099-C40C66FF867C}">
                  <a14:compatExt spid="_x0000_s13641"/>
                </a:ext>
                <a:ext uri="{FF2B5EF4-FFF2-40B4-BE49-F238E27FC236}">
                  <a16:creationId xmlns:a16="http://schemas.microsoft.com/office/drawing/2014/main" id="{00000000-0008-0000-0200-00004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573</xdr:row>
          <xdr:rowOff>6350</xdr:rowOff>
        </xdr:from>
        <xdr:to>
          <xdr:col>27</xdr:col>
          <xdr:colOff>127000</xdr:colOff>
          <xdr:row>573</xdr:row>
          <xdr:rowOff>254000</xdr:rowOff>
        </xdr:to>
        <xdr:sp macro="" textlink="">
          <xdr:nvSpPr>
            <xdr:cNvPr id="13643" name="Option Button 1355" hidden="1">
              <a:extLst>
                <a:ext uri="{63B3BB69-23CF-44E3-9099-C40C66FF867C}">
                  <a14:compatExt spid="_x0000_s13643"/>
                </a:ext>
                <a:ext uri="{FF2B5EF4-FFF2-40B4-BE49-F238E27FC236}">
                  <a16:creationId xmlns:a16="http://schemas.microsoft.com/office/drawing/2014/main" id="{00000000-0008-0000-0200-00004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82550</xdr:colOff>
          <xdr:row>572</xdr:row>
          <xdr:rowOff>44450</xdr:rowOff>
        </xdr:from>
        <xdr:to>
          <xdr:col>29</xdr:col>
          <xdr:colOff>203200</xdr:colOff>
          <xdr:row>573</xdr:row>
          <xdr:rowOff>266700</xdr:rowOff>
        </xdr:to>
        <xdr:sp macro="" textlink="">
          <xdr:nvSpPr>
            <xdr:cNvPr id="13644" name="Option Button 1356" hidden="1">
              <a:extLst>
                <a:ext uri="{63B3BB69-23CF-44E3-9099-C40C66FF867C}">
                  <a14:compatExt spid="_x0000_s13644"/>
                </a:ext>
                <a:ext uri="{FF2B5EF4-FFF2-40B4-BE49-F238E27FC236}">
                  <a16:creationId xmlns:a16="http://schemas.microsoft.com/office/drawing/2014/main" id="{00000000-0008-0000-0200-00004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573</xdr:row>
          <xdr:rowOff>190500</xdr:rowOff>
        </xdr:from>
        <xdr:to>
          <xdr:col>27</xdr:col>
          <xdr:colOff>127000</xdr:colOff>
          <xdr:row>573</xdr:row>
          <xdr:rowOff>444500</xdr:rowOff>
        </xdr:to>
        <xdr:sp macro="" textlink="">
          <xdr:nvSpPr>
            <xdr:cNvPr id="13645" name="Option Button 1357" hidden="1">
              <a:extLst>
                <a:ext uri="{63B3BB69-23CF-44E3-9099-C40C66FF867C}">
                  <a14:compatExt spid="_x0000_s13645"/>
                </a:ext>
                <a:ext uri="{FF2B5EF4-FFF2-40B4-BE49-F238E27FC236}">
                  <a16:creationId xmlns:a16="http://schemas.microsoft.com/office/drawing/2014/main" id="{00000000-0008-0000-0200-00004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177800</xdr:colOff>
          <xdr:row>579</xdr:row>
          <xdr:rowOff>25400</xdr:rowOff>
        </xdr:from>
        <xdr:to>
          <xdr:col>27</xdr:col>
          <xdr:colOff>139700</xdr:colOff>
          <xdr:row>579</xdr:row>
          <xdr:rowOff>273050</xdr:rowOff>
        </xdr:to>
        <xdr:sp macro="" textlink="">
          <xdr:nvSpPr>
            <xdr:cNvPr id="13647" name="Option Button 1359" hidden="1">
              <a:extLst>
                <a:ext uri="{63B3BB69-23CF-44E3-9099-C40C66FF867C}">
                  <a14:compatExt spid="_x0000_s13647"/>
                </a:ext>
                <a:ext uri="{FF2B5EF4-FFF2-40B4-BE49-F238E27FC236}">
                  <a16:creationId xmlns:a16="http://schemas.microsoft.com/office/drawing/2014/main" id="{00000000-0008-0000-0200-00004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82550</xdr:colOff>
          <xdr:row>579</xdr:row>
          <xdr:rowOff>6350</xdr:rowOff>
        </xdr:from>
        <xdr:to>
          <xdr:col>29</xdr:col>
          <xdr:colOff>203200</xdr:colOff>
          <xdr:row>579</xdr:row>
          <xdr:rowOff>273050</xdr:rowOff>
        </xdr:to>
        <xdr:sp macro="" textlink="">
          <xdr:nvSpPr>
            <xdr:cNvPr id="13648" name="Option Button 1360" hidden="1">
              <a:extLst>
                <a:ext uri="{63B3BB69-23CF-44E3-9099-C40C66FF867C}">
                  <a14:compatExt spid="_x0000_s13648"/>
                </a:ext>
                <a:ext uri="{FF2B5EF4-FFF2-40B4-BE49-F238E27FC236}">
                  <a16:creationId xmlns:a16="http://schemas.microsoft.com/office/drawing/2014/main" id="{00000000-0008-0000-0200-00005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177800</xdr:colOff>
          <xdr:row>579</xdr:row>
          <xdr:rowOff>209550</xdr:rowOff>
        </xdr:from>
        <xdr:to>
          <xdr:col>27</xdr:col>
          <xdr:colOff>139700</xdr:colOff>
          <xdr:row>580</xdr:row>
          <xdr:rowOff>0</xdr:rowOff>
        </xdr:to>
        <xdr:sp macro="" textlink="">
          <xdr:nvSpPr>
            <xdr:cNvPr id="13649" name="Option Button 1361" hidden="1">
              <a:extLst>
                <a:ext uri="{63B3BB69-23CF-44E3-9099-C40C66FF867C}">
                  <a14:compatExt spid="_x0000_s13649"/>
                </a:ext>
                <a:ext uri="{FF2B5EF4-FFF2-40B4-BE49-F238E27FC236}">
                  <a16:creationId xmlns:a16="http://schemas.microsoft.com/office/drawing/2014/main" id="{00000000-0008-0000-0200-00005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590</xdr:row>
          <xdr:rowOff>6350</xdr:rowOff>
        </xdr:from>
        <xdr:to>
          <xdr:col>27</xdr:col>
          <xdr:colOff>107950</xdr:colOff>
          <xdr:row>590</xdr:row>
          <xdr:rowOff>260350</xdr:rowOff>
        </xdr:to>
        <xdr:sp macro="" textlink="">
          <xdr:nvSpPr>
            <xdr:cNvPr id="13793" name="Option Button 1505" hidden="1">
              <a:extLst>
                <a:ext uri="{63B3BB69-23CF-44E3-9099-C40C66FF867C}">
                  <a14:compatExt spid="_x0000_s13793"/>
                </a:ext>
                <a:ext uri="{FF2B5EF4-FFF2-40B4-BE49-F238E27FC236}">
                  <a16:creationId xmlns:a16="http://schemas.microsoft.com/office/drawing/2014/main" id="{00000000-0008-0000-0200-0000E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589</xdr:row>
          <xdr:rowOff>63500</xdr:rowOff>
        </xdr:from>
        <xdr:to>
          <xdr:col>29</xdr:col>
          <xdr:colOff>184150</xdr:colOff>
          <xdr:row>590</xdr:row>
          <xdr:rowOff>260350</xdr:rowOff>
        </xdr:to>
        <xdr:sp macro="" textlink="">
          <xdr:nvSpPr>
            <xdr:cNvPr id="13794" name="Option Button 1506" hidden="1">
              <a:extLst>
                <a:ext uri="{63B3BB69-23CF-44E3-9099-C40C66FF867C}">
                  <a14:compatExt spid="_x0000_s13794"/>
                </a:ext>
                <a:ext uri="{FF2B5EF4-FFF2-40B4-BE49-F238E27FC236}">
                  <a16:creationId xmlns:a16="http://schemas.microsoft.com/office/drawing/2014/main" id="{00000000-0008-0000-0200-0000E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590</xdr:row>
          <xdr:rowOff>190500</xdr:rowOff>
        </xdr:from>
        <xdr:to>
          <xdr:col>27</xdr:col>
          <xdr:colOff>107950</xdr:colOff>
          <xdr:row>590</xdr:row>
          <xdr:rowOff>450850</xdr:rowOff>
        </xdr:to>
        <xdr:sp macro="" textlink="">
          <xdr:nvSpPr>
            <xdr:cNvPr id="13795" name="Option Button 1507" hidden="1">
              <a:extLst>
                <a:ext uri="{63B3BB69-23CF-44E3-9099-C40C66FF867C}">
                  <a14:compatExt spid="_x0000_s13795"/>
                </a:ext>
                <a:ext uri="{FF2B5EF4-FFF2-40B4-BE49-F238E27FC236}">
                  <a16:creationId xmlns:a16="http://schemas.microsoft.com/office/drawing/2014/main" id="{00000000-0008-0000-0200-0000E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592</xdr:row>
          <xdr:rowOff>6350</xdr:rowOff>
        </xdr:from>
        <xdr:to>
          <xdr:col>27</xdr:col>
          <xdr:colOff>31750</xdr:colOff>
          <xdr:row>592</xdr:row>
          <xdr:rowOff>260350</xdr:rowOff>
        </xdr:to>
        <xdr:sp macro="" textlink="">
          <xdr:nvSpPr>
            <xdr:cNvPr id="13797" name="Option Button 1509" hidden="1">
              <a:extLst>
                <a:ext uri="{63B3BB69-23CF-44E3-9099-C40C66FF867C}">
                  <a14:compatExt spid="_x0000_s13797"/>
                </a:ext>
                <a:ext uri="{FF2B5EF4-FFF2-40B4-BE49-F238E27FC236}">
                  <a16:creationId xmlns:a16="http://schemas.microsoft.com/office/drawing/2014/main" id="{00000000-0008-0000-0200-0000E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591</xdr:row>
          <xdr:rowOff>69850</xdr:rowOff>
        </xdr:from>
        <xdr:to>
          <xdr:col>29</xdr:col>
          <xdr:colOff>95250</xdr:colOff>
          <xdr:row>592</xdr:row>
          <xdr:rowOff>273050</xdr:rowOff>
        </xdr:to>
        <xdr:sp macro="" textlink="">
          <xdr:nvSpPr>
            <xdr:cNvPr id="13798" name="Option Button 1510" hidden="1">
              <a:extLst>
                <a:ext uri="{63B3BB69-23CF-44E3-9099-C40C66FF867C}">
                  <a14:compatExt spid="_x0000_s13798"/>
                </a:ext>
                <a:ext uri="{FF2B5EF4-FFF2-40B4-BE49-F238E27FC236}">
                  <a16:creationId xmlns:a16="http://schemas.microsoft.com/office/drawing/2014/main" id="{00000000-0008-0000-0200-0000E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592</xdr:row>
          <xdr:rowOff>184150</xdr:rowOff>
        </xdr:from>
        <xdr:to>
          <xdr:col>27</xdr:col>
          <xdr:colOff>31750</xdr:colOff>
          <xdr:row>592</xdr:row>
          <xdr:rowOff>450850</xdr:rowOff>
        </xdr:to>
        <xdr:sp macro="" textlink="">
          <xdr:nvSpPr>
            <xdr:cNvPr id="13799" name="Option Button 1511" hidden="1">
              <a:extLst>
                <a:ext uri="{63B3BB69-23CF-44E3-9099-C40C66FF867C}">
                  <a14:compatExt spid="_x0000_s13799"/>
                </a:ext>
                <a:ext uri="{FF2B5EF4-FFF2-40B4-BE49-F238E27FC236}">
                  <a16:creationId xmlns:a16="http://schemas.microsoft.com/office/drawing/2014/main" id="{00000000-0008-0000-0200-0000E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612</xdr:row>
          <xdr:rowOff>57150</xdr:rowOff>
        </xdr:from>
        <xdr:to>
          <xdr:col>27</xdr:col>
          <xdr:colOff>6350</xdr:colOff>
          <xdr:row>613</xdr:row>
          <xdr:rowOff>247650</xdr:rowOff>
        </xdr:to>
        <xdr:sp macro="" textlink="">
          <xdr:nvSpPr>
            <xdr:cNvPr id="13801" name="Option Button 1513" hidden="1">
              <a:extLst>
                <a:ext uri="{63B3BB69-23CF-44E3-9099-C40C66FF867C}">
                  <a14:compatExt spid="_x0000_s13801"/>
                </a:ext>
                <a:ext uri="{FF2B5EF4-FFF2-40B4-BE49-F238E27FC236}">
                  <a16:creationId xmlns:a16="http://schemas.microsoft.com/office/drawing/2014/main" id="{00000000-0008-0000-0200-0000E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612</xdr:row>
          <xdr:rowOff>38100</xdr:rowOff>
        </xdr:from>
        <xdr:to>
          <xdr:col>29</xdr:col>
          <xdr:colOff>69850</xdr:colOff>
          <xdr:row>613</xdr:row>
          <xdr:rowOff>234950</xdr:rowOff>
        </xdr:to>
        <xdr:sp macro="" textlink="">
          <xdr:nvSpPr>
            <xdr:cNvPr id="13802" name="Option Button 1514" hidden="1">
              <a:extLst>
                <a:ext uri="{63B3BB69-23CF-44E3-9099-C40C66FF867C}">
                  <a14:compatExt spid="_x0000_s13802"/>
                </a:ext>
                <a:ext uri="{FF2B5EF4-FFF2-40B4-BE49-F238E27FC236}">
                  <a16:creationId xmlns:a16="http://schemas.microsoft.com/office/drawing/2014/main" id="{00000000-0008-0000-0200-0000E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613</xdr:row>
          <xdr:rowOff>158750</xdr:rowOff>
        </xdr:from>
        <xdr:to>
          <xdr:col>27</xdr:col>
          <xdr:colOff>6350</xdr:colOff>
          <xdr:row>613</xdr:row>
          <xdr:rowOff>438150</xdr:rowOff>
        </xdr:to>
        <xdr:sp macro="" textlink="">
          <xdr:nvSpPr>
            <xdr:cNvPr id="13803" name="Option Button 1515" hidden="1">
              <a:extLst>
                <a:ext uri="{63B3BB69-23CF-44E3-9099-C40C66FF867C}">
                  <a14:compatExt spid="_x0000_s13803"/>
                </a:ext>
                <a:ext uri="{FF2B5EF4-FFF2-40B4-BE49-F238E27FC236}">
                  <a16:creationId xmlns:a16="http://schemas.microsoft.com/office/drawing/2014/main" id="{00000000-0008-0000-0200-0000E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619</xdr:row>
          <xdr:rowOff>19050</xdr:rowOff>
        </xdr:from>
        <xdr:to>
          <xdr:col>27</xdr:col>
          <xdr:colOff>6350</xdr:colOff>
          <xdr:row>619</xdr:row>
          <xdr:rowOff>273050</xdr:rowOff>
        </xdr:to>
        <xdr:sp macro="" textlink="">
          <xdr:nvSpPr>
            <xdr:cNvPr id="13805" name="Option Button 1517" hidden="1">
              <a:extLst>
                <a:ext uri="{63B3BB69-23CF-44E3-9099-C40C66FF867C}">
                  <a14:compatExt spid="_x0000_s13805"/>
                </a:ext>
                <a:ext uri="{FF2B5EF4-FFF2-40B4-BE49-F238E27FC236}">
                  <a16:creationId xmlns:a16="http://schemas.microsoft.com/office/drawing/2014/main" id="{00000000-0008-0000-0200-0000E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619</xdr:row>
          <xdr:rowOff>0</xdr:rowOff>
        </xdr:from>
        <xdr:to>
          <xdr:col>29</xdr:col>
          <xdr:colOff>69850</xdr:colOff>
          <xdr:row>619</xdr:row>
          <xdr:rowOff>273050</xdr:rowOff>
        </xdr:to>
        <xdr:sp macro="" textlink="">
          <xdr:nvSpPr>
            <xdr:cNvPr id="13806" name="Option Button 1518" hidden="1">
              <a:extLst>
                <a:ext uri="{63B3BB69-23CF-44E3-9099-C40C66FF867C}">
                  <a14:compatExt spid="_x0000_s13806"/>
                </a:ext>
                <a:ext uri="{FF2B5EF4-FFF2-40B4-BE49-F238E27FC236}">
                  <a16:creationId xmlns:a16="http://schemas.microsoft.com/office/drawing/2014/main" id="{00000000-0008-0000-0200-0000E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619</xdr:row>
          <xdr:rowOff>196850</xdr:rowOff>
        </xdr:from>
        <xdr:to>
          <xdr:col>27</xdr:col>
          <xdr:colOff>6350</xdr:colOff>
          <xdr:row>620</xdr:row>
          <xdr:rowOff>6350</xdr:rowOff>
        </xdr:to>
        <xdr:sp macro="" textlink="">
          <xdr:nvSpPr>
            <xdr:cNvPr id="13807" name="Option Button 1519" hidden="1">
              <a:extLst>
                <a:ext uri="{63B3BB69-23CF-44E3-9099-C40C66FF867C}">
                  <a14:compatExt spid="_x0000_s13807"/>
                </a:ext>
                <a:ext uri="{FF2B5EF4-FFF2-40B4-BE49-F238E27FC236}">
                  <a16:creationId xmlns:a16="http://schemas.microsoft.com/office/drawing/2014/main" id="{00000000-0008-0000-0200-0000E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630</xdr:row>
          <xdr:rowOff>279400</xdr:rowOff>
        </xdr:from>
        <xdr:to>
          <xdr:col>27</xdr:col>
          <xdr:colOff>6350</xdr:colOff>
          <xdr:row>632</xdr:row>
          <xdr:rowOff>0</xdr:rowOff>
        </xdr:to>
        <xdr:sp macro="" textlink="">
          <xdr:nvSpPr>
            <xdr:cNvPr id="13809" name="Option Button 1521" hidden="1">
              <a:extLst>
                <a:ext uri="{63B3BB69-23CF-44E3-9099-C40C66FF867C}">
                  <a14:compatExt spid="_x0000_s13809"/>
                </a:ext>
                <a:ext uri="{FF2B5EF4-FFF2-40B4-BE49-F238E27FC236}">
                  <a16:creationId xmlns:a16="http://schemas.microsoft.com/office/drawing/2014/main" id="{00000000-0008-0000-0200-0000F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630</xdr:row>
          <xdr:rowOff>260350</xdr:rowOff>
        </xdr:from>
        <xdr:to>
          <xdr:col>29</xdr:col>
          <xdr:colOff>69850</xdr:colOff>
          <xdr:row>632</xdr:row>
          <xdr:rowOff>0</xdr:rowOff>
        </xdr:to>
        <xdr:sp macro="" textlink="">
          <xdr:nvSpPr>
            <xdr:cNvPr id="13810" name="Option Button 1522" hidden="1">
              <a:extLst>
                <a:ext uri="{63B3BB69-23CF-44E3-9099-C40C66FF867C}">
                  <a14:compatExt spid="_x0000_s13810"/>
                </a:ext>
                <a:ext uri="{FF2B5EF4-FFF2-40B4-BE49-F238E27FC236}">
                  <a16:creationId xmlns:a16="http://schemas.microsoft.com/office/drawing/2014/main" id="{00000000-0008-0000-0200-0000F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630</xdr:row>
          <xdr:rowOff>457200</xdr:rowOff>
        </xdr:from>
        <xdr:to>
          <xdr:col>27</xdr:col>
          <xdr:colOff>6350</xdr:colOff>
          <xdr:row>632</xdr:row>
          <xdr:rowOff>190500</xdr:rowOff>
        </xdr:to>
        <xdr:sp macro="" textlink="">
          <xdr:nvSpPr>
            <xdr:cNvPr id="13811" name="Option Button 1523" hidden="1">
              <a:extLst>
                <a:ext uri="{63B3BB69-23CF-44E3-9099-C40C66FF867C}">
                  <a14:compatExt spid="_x0000_s13811"/>
                </a:ext>
                <a:ext uri="{FF2B5EF4-FFF2-40B4-BE49-F238E27FC236}">
                  <a16:creationId xmlns:a16="http://schemas.microsoft.com/office/drawing/2014/main" id="{00000000-0008-0000-0200-0000F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633</xdr:row>
          <xdr:rowOff>63500</xdr:rowOff>
        </xdr:from>
        <xdr:to>
          <xdr:col>27</xdr:col>
          <xdr:colOff>6350</xdr:colOff>
          <xdr:row>634</xdr:row>
          <xdr:rowOff>247650</xdr:rowOff>
        </xdr:to>
        <xdr:sp macro="" textlink="">
          <xdr:nvSpPr>
            <xdr:cNvPr id="13813" name="Option Button 1525" hidden="1">
              <a:extLst>
                <a:ext uri="{63B3BB69-23CF-44E3-9099-C40C66FF867C}">
                  <a14:compatExt spid="_x0000_s13813"/>
                </a:ext>
                <a:ext uri="{FF2B5EF4-FFF2-40B4-BE49-F238E27FC236}">
                  <a16:creationId xmlns:a16="http://schemas.microsoft.com/office/drawing/2014/main" id="{00000000-0008-0000-0200-0000F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633</xdr:row>
          <xdr:rowOff>44450</xdr:rowOff>
        </xdr:from>
        <xdr:to>
          <xdr:col>29</xdr:col>
          <xdr:colOff>69850</xdr:colOff>
          <xdr:row>634</xdr:row>
          <xdr:rowOff>247650</xdr:rowOff>
        </xdr:to>
        <xdr:sp macro="" textlink="">
          <xdr:nvSpPr>
            <xdr:cNvPr id="13814" name="Option Button 1526" hidden="1">
              <a:extLst>
                <a:ext uri="{63B3BB69-23CF-44E3-9099-C40C66FF867C}">
                  <a14:compatExt spid="_x0000_s13814"/>
                </a:ext>
                <a:ext uri="{FF2B5EF4-FFF2-40B4-BE49-F238E27FC236}">
                  <a16:creationId xmlns:a16="http://schemas.microsoft.com/office/drawing/2014/main" id="{00000000-0008-0000-0200-0000F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634</xdr:row>
          <xdr:rowOff>171450</xdr:rowOff>
        </xdr:from>
        <xdr:to>
          <xdr:col>27</xdr:col>
          <xdr:colOff>6350</xdr:colOff>
          <xdr:row>634</xdr:row>
          <xdr:rowOff>438150</xdr:rowOff>
        </xdr:to>
        <xdr:sp macro="" textlink="">
          <xdr:nvSpPr>
            <xdr:cNvPr id="13815" name="Option Button 1527" hidden="1">
              <a:extLst>
                <a:ext uri="{63B3BB69-23CF-44E3-9099-C40C66FF867C}">
                  <a14:compatExt spid="_x0000_s13815"/>
                </a:ext>
                <a:ext uri="{FF2B5EF4-FFF2-40B4-BE49-F238E27FC236}">
                  <a16:creationId xmlns:a16="http://schemas.microsoft.com/office/drawing/2014/main" id="{00000000-0008-0000-0200-0000F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651</xdr:row>
          <xdr:rowOff>260350</xdr:rowOff>
        </xdr:from>
        <xdr:to>
          <xdr:col>27</xdr:col>
          <xdr:colOff>6350</xdr:colOff>
          <xdr:row>652</xdr:row>
          <xdr:rowOff>57150</xdr:rowOff>
        </xdr:to>
        <xdr:sp macro="" textlink="">
          <xdr:nvSpPr>
            <xdr:cNvPr id="13817" name="Option Button 1529" hidden="1">
              <a:extLst>
                <a:ext uri="{63B3BB69-23CF-44E3-9099-C40C66FF867C}">
                  <a14:compatExt spid="_x0000_s13817"/>
                </a:ext>
                <a:ext uri="{FF2B5EF4-FFF2-40B4-BE49-F238E27FC236}">
                  <a16:creationId xmlns:a16="http://schemas.microsoft.com/office/drawing/2014/main" id="{00000000-0008-0000-0200-0000F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651</xdr:row>
          <xdr:rowOff>241300</xdr:rowOff>
        </xdr:from>
        <xdr:to>
          <xdr:col>29</xdr:col>
          <xdr:colOff>69850</xdr:colOff>
          <xdr:row>652</xdr:row>
          <xdr:rowOff>57150</xdr:rowOff>
        </xdr:to>
        <xdr:sp macro="" textlink="">
          <xdr:nvSpPr>
            <xdr:cNvPr id="13818" name="Option Button 1530" hidden="1">
              <a:extLst>
                <a:ext uri="{63B3BB69-23CF-44E3-9099-C40C66FF867C}">
                  <a14:compatExt spid="_x0000_s13818"/>
                </a:ext>
                <a:ext uri="{FF2B5EF4-FFF2-40B4-BE49-F238E27FC236}">
                  <a16:creationId xmlns:a16="http://schemas.microsoft.com/office/drawing/2014/main" id="{00000000-0008-0000-0200-0000F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651</xdr:row>
          <xdr:rowOff>438150</xdr:rowOff>
        </xdr:from>
        <xdr:to>
          <xdr:col>27</xdr:col>
          <xdr:colOff>6350</xdr:colOff>
          <xdr:row>653</xdr:row>
          <xdr:rowOff>171450</xdr:rowOff>
        </xdr:to>
        <xdr:sp macro="" textlink="">
          <xdr:nvSpPr>
            <xdr:cNvPr id="13819" name="Option Button 1531" hidden="1">
              <a:extLst>
                <a:ext uri="{63B3BB69-23CF-44E3-9099-C40C66FF867C}">
                  <a14:compatExt spid="_x0000_s13819"/>
                </a:ext>
                <a:ext uri="{FF2B5EF4-FFF2-40B4-BE49-F238E27FC236}">
                  <a16:creationId xmlns:a16="http://schemas.microsoft.com/office/drawing/2014/main" id="{00000000-0008-0000-0200-0000F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690</xdr:row>
          <xdr:rowOff>25400</xdr:rowOff>
        </xdr:from>
        <xdr:to>
          <xdr:col>26</xdr:col>
          <xdr:colOff>279400</xdr:colOff>
          <xdr:row>691</xdr:row>
          <xdr:rowOff>209550</xdr:rowOff>
        </xdr:to>
        <xdr:sp macro="" textlink="">
          <xdr:nvSpPr>
            <xdr:cNvPr id="13833" name="Option Button 1545" hidden="1">
              <a:extLst>
                <a:ext uri="{63B3BB69-23CF-44E3-9099-C40C66FF867C}">
                  <a14:compatExt spid="_x0000_s13833"/>
                </a:ext>
                <a:ext uri="{FF2B5EF4-FFF2-40B4-BE49-F238E27FC236}">
                  <a16:creationId xmlns:a16="http://schemas.microsoft.com/office/drawing/2014/main" id="{00000000-0008-0000-0200-00000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689</xdr:row>
          <xdr:rowOff>457200</xdr:rowOff>
        </xdr:from>
        <xdr:to>
          <xdr:col>29</xdr:col>
          <xdr:colOff>57150</xdr:colOff>
          <xdr:row>691</xdr:row>
          <xdr:rowOff>209550</xdr:rowOff>
        </xdr:to>
        <xdr:sp macro="" textlink="">
          <xdr:nvSpPr>
            <xdr:cNvPr id="13834" name="Option Button 1546" hidden="1">
              <a:extLst>
                <a:ext uri="{63B3BB69-23CF-44E3-9099-C40C66FF867C}">
                  <a14:compatExt spid="_x0000_s13834"/>
                </a:ext>
                <a:ext uri="{FF2B5EF4-FFF2-40B4-BE49-F238E27FC236}">
                  <a16:creationId xmlns:a16="http://schemas.microsoft.com/office/drawing/2014/main" id="{00000000-0008-0000-0200-00000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691</xdr:row>
          <xdr:rowOff>127000</xdr:rowOff>
        </xdr:from>
        <xdr:to>
          <xdr:col>26</xdr:col>
          <xdr:colOff>279400</xdr:colOff>
          <xdr:row>691</xdr:row>
          <xdr:rowOff>387350</xdr:rowOff>
        </xdr:to>
        <xdr:sp macro="" textlink="">
          <xdr:nvSpPr>
            <xdr:cNvPr id="13835" name="Option Button 1547" hidden="1">
              <a:extLst>
                <a:ext uri="{63B3BB69-23CF-44E3-9099-C40C66FF867C}">
                  <a14:compatExt spid="_x0000_s13835"/>
                </a:ext>
                <a:ext uri="{FF2B5EF4-FFF2-40B4-BE49-F238E27FC236}">
                  <a16:creationId xmlns:a16="http://schemas.microsoft.com/office/drawing/2014/main" id="{00000000-0008-0000-0200-00000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45</xdr:row>
          <xdr:rowOff>292100</xdr:rowOff>
        </xdr:from>
        <xdr:to>
          <xdr:col>27</xdr:col>
          <xdr:colOff>107950</xdr:colOff>
          <xdr:row>47</xdr:row>
          <xdr:rowOff>0</xdr:rowOff>
        </xdr:to>
        <xdr:sp macro="" textlink="">
          <xdr:nvSpPr>
            <xdr:cNvPr id="13893" name="Option Button 1605" hidden="1">
              <a:extLst>
                <a:ext uri="{63B3BB69-23CF-44E3-9099-C40C66FF867C}">
                  <a14:compatExt spid="_x0000_s13893"/>
                </a:ext>
                <a:ext uri="{FF2B5EF4-FFF2-40B4-BE49-F238E27FC236}">
                  <a16:creationId xmlns:a16="http://schemas.microsoft.com/office/drawing/2014/main" id="{00000000-0008-0000-0200-00004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45</xdr:row>
          <xdr:rowOff>298450</xdr:rowOff>
        </xdr:from>
        <xdr:to>
          <xdr:col>29</xdr:col>
          <xdr:colOff>184150</xdr:colOff>
          <xdr:row>47</xdr:row>
          <xdr:rowOff>6350</xdr:rowOff>
        </xdr:to>
        <xdr:sp macro="" textlink="">
          <xdr:nvSpPr>
            <xdr:cNvPr id="13894" name="Option Button 1606" hidden="1">
              <a:extLst>
                <a:ext uri="{63B3BB69-23CF-44E3-9099-C40C66FF867C}">
                  <a14:compatExt spid="_x0000_s13894"/>
                </a:ext>
                <a:ext uri="{FF2B5EF4-FFF2-40B4-BE49-F238E27FC236}">
                  <a16:creationId xmlns:a16="http://schemas.microsoft.com/office/drawing/2014/main" id="{00000000-0008-0000-0200-00004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0</xdr:rowOff>
        </xdr:from>
        <xdr:to>
          <xdr:col>27</xdr:col>
          <xdr:colOff>107950</xdr:colOff>
          <xdr:row>47</xdr:row>
          <xdr:rowOff>190500</xdr:rowOff>
        </xdr:to>
        <xdr:sp macro="" textlink="">
          <xdr:nvSpPr>
            <xdr:cNvPr id="13895" name="Option Button 1607" hidden="1">
              <a:extLst>
                <a:ext uri="{63B3BB69-23CF-44E3-9099-C40C66FF867C}">
                  <a14:compatExt spid="_x0000_s13895"/>
                </a:ext>
                <a:ext uri="{FF2B5EF4-FFF2-40B4-BE49-F238E27FC236}">
                  <a16:creationId xmlns:a16="http://schemas.microsoft.com/office/drawing/2014/main" id="{00000000-0008-0000-0200-00004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668</xdr:row>
          <xdr:rowOff>38100</xdr:rowOff>
        </xdr:from>
        <xdr:to>
          <xdr:col>27</xdr:col>
          <xdr:colOff>25400</xdr:colOff>
          <xdr:row>668</xdr:row>
          <xdr:rowOff>298450</xdr:rowOff>
        </xdr:to>
        <xdr:sp macro="" textlink="">
          <xdr:nvSpPr>
            <xdr:cNvPr id="13897" name="Option Button 1609" hidden="1">
              <a:extLst>
                <a:ext uri="{63B3BB69-23CF-44E3-9099-C40C66FF867C}">
                  <a14:compatExt spid="_x0000_s13897"/>
                </a:ext>
                <a:ext uri="{FF2B5EF4-FFF2-40B4-BE49-F238E27FC236}">
                  <a16:creationId xmlns:a16="http://schemas.microsoft.com/office/drawing/2014/main" id="{00000000-0008-0000-0200-00004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668</xdr:row>
          <xdr:rowOff>19050</xdr:rowOff>
        </xdr:from>
        <xdr:to>
          <xdr:col>29</xdr:col>
          <xdr:colOff>101600</xdr:colOff>
          <xdr:row>668</xdr:row>
          <xdr:rowOff>292100</xdr:rowOff>
        </xdr:to>
        <xdr:sp macro="" textlink="">
          <xdr:nvSpPr>
            <xdr:cNvPr id="13898" name="Option Button 1610" hidden="1">
              <a:extLst>
                <a:ext uri="{63B3BB69-23CF-44E3-9099-C40C66FF867C}">
                  <a14:compatExt spid="_x0000_s13898"/>
                </a:ext>
                <a:ext uri="{FF2B5EF4-FFF2-40B4-BE49-F238E27FC236}">
                  <a16:creationId xmlns:a16="http://schemas.microsoft.com/office/drawing/2014/main" id="{00000000-0008-0000-0200-00004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668</xdr:row>
          <xdr:rowOff>215900</xdr:rowOff>
        </xdr:from>
        <xdr:to>
          <xdr:col>27</xdr:col>
          <xdr:colOff>25400</xdr:colOff>
          <xdr:row>669</xdr:row>
          <xdr:rowOff>25400</xdr:rowOff>
        </xdr:to>
        <xdr:sp macro="" textlink="">
          <xdr:nvSpPr>
            <xdr:cNvPr id="13899" name="Option Button 1611" hidden="1">
              <a:extLst>
                <a:ext uri="{63B3BB69-23CF-44E3-9099-C40C66FF867C}">
                  <a14:compatExt spid="_x0000_s13899"/>
                </a:ext>
                <a:ext uri="{FF2B5EF4-FFF2-40B4-BE49-F238E27FC236}">
                  <a16:creationId xmlns:a16="http://schemas.microsoft.com/office/drawing/2014/main" id="{00000000-0008-0000-0200-00004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263</xdr:row>
          <xdr:rowOff>292100</xdr:rowOff>
        </xdr:from>
        <xdr:to>
          <xdr:col>27</xdr:col>
          <xdr:colOff>120650</xdr:colOff>
          <xdr:row>265</xdr:row>
          <xdr:rowOff>6350</xdr:rowOff>
        </xdr:to>
        <xdr:sp macro="" textlink="">
          <xdr:nvSpPr>
            <xdr:cNvPr id="13900" name="Option Button 1612" hidden="1">
              <a:extLst>
                <a:ext uri="{63B3BB69-23CF-44E3-9099-C40C66FF867C}">
                  <a14:compatExt spid="_x0000_s13900"/>
                </a:ext>
                <a:ext uri="{FF2B5EF4-FFF2-40B4-BE49-F238E27FC236}">
                  <a16:creationId xmlns:a16="http://schemas.microsoft.com/office/drawing/2014/main" id="{00000000-0008-0000-0200-00004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263</xdr:row>
          <xdr:rowOff>298450</xdr:rowOff>
        </xdr:from>
        <xdr:to>
          <xdr:col>29</xdr:col>
          <xdr:colOff>196850</xdr:colOff>
          <xdr:row>265</xdr:row>
          <xdr:rowOff>6350</xdr:rowOff>
        </xdr:to>
        <xdr:sp macro="" textlink="">
          <xdr:nvSpPr>
            <xdr:cNvPr id="13901" name="Option Button 1613" hidden="1">
              <a:extLst>
                <a:ext uri="{63B3BB69-23CF-44E3-9099-C40C66FF867C}">
                  <a14:compatExt spid="_x0000_s13901"/>
                </a:ext>
                <a:ext uri="{FF2B5EF4-FFF2-40B4-BE49-F238E27FC236}">
                  <a16:creationId xmlns:a16="http://schemas.microsoft.com/office/drawing/2014/main" id="{00000000-0008-0000-0200-00004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158750</xdr:colOff>
          <xdr:row>264</xdr:row>
          <xdr:rowOff>0</xdr:rowOff>
        </xdr:from>
        <xdr:to>
          <xdr:col>27</xdr:col>
          <xdr:colOff>120650</xdr:colOff>
          <xdr:row>265</xdr:row>
          <xdr:rowOff>184150</xdr:rowOff>
        </xdr:to>
        <xdr:sp macro="" textlink="">
          <xdr:nvSpPr>
            <xdr:cNvPr id="13902" name="Option Button 1614" hidden="1">
              <a:extLst>
                <a:ext uri="{63B3BB69-23CF-44E3-9099-C40C66FF867C}">
                  <a14:compatExt spid="_x0000_s13902"/>
                </a:ext>
                <a:ext uri="{FF2B5EF4-FFF2-40B4-BE49-F238E27FC236}">
                  <a16:creationId xmlns:a16="http://schemas.microsoft.com/office/drawing/2014/main" id="{00000000-0008-0000-0200-00004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530</xdr:row>
          <xdr:rowOff>241300</xdr:rowOff>
        </xdr:from>
        <xdr:to>
          <xdr:col>27</xdr:col>
          <xdr:colOff>114300</xdr:colOff>
          <xdr:row>531</xdr:row>
          <xdr:rowOff>6350</xdr:rowOff>
        </xdr:to>
        <xdr:sp macro="" textlink="">
          <xdr:nvSpPr>
            <xdr:cNvPr id="13907" name="Option Button 1619" hidden="1">
              <a:extLst>
                <a:ext uri="{63B3BB69-23CF-44E3-9099-C40C66FF867C}">
                  <a14:compatExt spid="_x0000_s13907"/>
                </a:ext>
                <a:ext uri="{FF2B5EF4-FFF2-40B4-BE49-F238E27FC236}">
                  <a16:creationId xmlns:a16="http://schemas.microsoft.com/office/drawing/2014/main" id="{00000000-0008-0000-0200-00005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530</xdr:row>
          <xdr:rowOff>222250</xdr:rowOff>
        </xdr:from>
        <xdr:to>
          <xdr:col>29</xdr:col>
          <xdr:colOff>196850</xdr:colOff>
          <xdr:row>531</xdr:row>
          <xdr:rowOff>19050</xdr:rowOff>
        </xdr:to>
        <xdr:sp macro="" textlink="">
          <xdr:nvSpPr>
            <xdr:cNvPr id="13908" name="Option Button 1620" hidden="1">
              <a:extLst>
                <a:ext uri="{63B3BB69-23CF-44E3-9099-C40C66FF867C}">
                  <a14:compatExt spid="_x0000_s13908"/>
                </a:ext>
                <a:ext uri="{FF2B5EF4-FFF2-40B4-BE49-F238E27FC236}">
                  <a16:creationId xmlns:a16="http://schemas.microsoft.com/office/drawing/2014/main" id="{00000000-0008-0000-0200-00005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530</xdr:row>
          <xdr:rowOff>412750</xdr:rowOff>
        </xdr:from>
        <xdr:to>
          <xdr:col>27</xdr:col>
          <xdr:colOff>114300</xdr:colOff>
          <xdr:row>532</xdr:row>
          <xdr:rowOff>146050</xdr:rowOff>
        </xdr:to>
        <xdr:sp macro="" textlink="">
          <xdr:nvSpPr>
            <xdr:cNvPr id="13909" name="Option Button 1621" hidden="1">
              <a:extLst>
                <a:ext uri="{63B3BB69-23CF-44E3-9099-C40C66FF867C}">
                  <a14:compatExt spid="_x0000_s13909"/>
                </a:ext>
                <a:ext uri="{FF2B5EF4-FFF2-40B4-BE49-F238E27FC236}">
                  <a16:creationId xmlns:a16="http://schemas.microsoft.com/office/drawing/2014/main" id="{00000000-0008-0000-0200-00005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57150</xdr:colOff>
          <xdr:row>669</xdr:row>
          <xdr:rowOff>57150</xdr:rowOff>
        </xdr:from>
        <xdr:to>
          <xdr:col>53</xdr:col>
          <xdr:colOff>260350</xdr:colOff>
          <xdr:row>670</xdr:row>
          <xdr:rowOff>260350</xdr:rowOff>
        </xdr:to>
        <xdr:sp macro="" textlink="">
          <xdr:nvSpPr>
            <xdr:cNvPr id="13913" name="Option Button 1625" hidden="1">
              <a:extLst>
                <a:ext uri="{63B3BB69-23CF-44E3-9099-C40C66FF867C}">
                  <a14:compatExt spid="_x0000_s13913"/>
                </a:ext>
                <a:ext uri="{FF2B5EF4-FFF2-40B4-BE49-F238E27FC236}">
                  <a16:creationId xmlns:a16="http://schemas.microsoft.com/office/drawing/2014/main" id="{00000000-0008-0000-0200-00005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十分にできている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165100</xdr:colOff>
          <xdr:row>669</xdr:row>
          <xdr:rowOff>57150</xdr:rowOff>
        </xdr:from>
        <xdr:to>
          <xdr:col>58</xdr:col>
          <xdr:colOff>12700</xdr:colOff>
          <xdr:row>670</xdr:row>
          <xdr:rowOff>260350</xdr:rowOff>
        </xdr:to>
        <xdr:sp macro="" textlink="">
          <xdr:nvSpPr>
            <xdr:cNvPr id="13914" name="Option Button 1626" hidden="1">
              <a:extLst>
                <a:ext uri="{63B3BB69-23CF-44E3-9099-C40C66FF867C}">
                  <a14:compatExt spid="_x0000_s13914"/>
                </a:ext>
                <a:ext uri="{FF2B5EF4-FFF2-40B4-BE49-F238E27FC236}">
                  <a16:creationId xmlns:a16="http://schemas.microsoft.com/office/drawing/2014/main" id="{00000000-0008-0000-0200-00005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おおむねできている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57150</xdr:colOff>
          <xdr:row>670</xdr:row>
          <xdr:rowOff>203200</xdr:rowOff>
        </xdr:from>
        <xdr:to>
          <xdr:col>53</xdr:col>
          <xdr:colOff>247650</xdr:colOff>
          <xdr:row>671</xdr:row>
          <xdr:rowOff>19050</xdr:rowOff>
        </xdr:to>
        <xdr:sp macro="" textlink="">
          <xdr:nvSpPr>
            <xdr:cNvPr id="13915" name="Option Button 1627" hidden="1">
              <a:extLst>
                <a:ext uri="{63B3BB69-23CF-44E3-9099-C40C66FF867C}">
                  <a14:compatExt spid="_x0000_s13915"/>
                </a:ext>
                <a:ext uri="{FF2B5EF4-FFF2-40B4-BE49-F238E27FC236}">
                  <a16:creationId xmlns:a16="http://schemas.microsoft.com/office/drawing/2014/main" id="{00000000-0008-0000-0200-00005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改善取組みが必要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13</xdr:row>
          <xdr:rowOff>139700</xdr:rowOff>
        </xdr:from>
        <xdr:to>
          <xdr:col>29</xdr:col>
          <xdr:colOff>279400</xdr:colOff>
          <xdr:row>15</xdr:row>
          <xdr:rowOff>349250</xdr:rowOff>
        </xdr:to>
        <xdr:sp macro="" textlink="">
          <xdr:nvSpPr>
            <xdr:cNvPr id="13916" name="Group Box 1628" hidden="1">
              <a:extLst>
                <a:ext uri="{63B3BB69-23CF-44E3-9099-C40C66FF867C}">
                  <a14:compatExt spid="_x0000_s13916"/>
                </a:ext>
                <a:ext uri="{FF2B5EF4-FFF2-40B4-BE49-F238E27FC236}">
                  <a16:creationId xmlns:a16="http://schemas.microsoft.com/office/drawing/2014/main" id="{00000000-0008-0000-0200-00005C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209550</xdr:colOff>
          <xdr:row>7</xdr:row>
          <xdr:rowOff>311150</xdr:rowOff>
        </xdr:from>
        <xdr:to>
          <xdr:col>58</xdr:col>
          <xdr:colOff>241300</xdr:colOff>
          <xdr:row>11</xdr:row>
          <xdr:rowOff>171450</xdr:rowOff>
        </xdr:to>
        <xdr:sp macro="" textlink="">
          <xdr:nvSpPr>
            <xdr:cNvPr id="13917" name="Group Box 1629" hidden="1">
              <a:extLst>
                <a:ext uri="{63B3BB69-23CF-44E3-9099-C40C66FF867C}">
                  <a14:compatExt spid="_x0000_s13917"/>
                </a:ext>
                <a:ext uri="{FF2B5EF4-FFF2-40B4-BE49-F238E27FC236}">
                  <a16:creationId xmlns:a16="http://schemas.microsoft.com/office/drawing/2014/main" id="{00000000-0008-0000-0200-00005D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279400</xdr:colOff>
          <xdr:row>26</xdr:row>
          <xdr:rowOff>209550</xdr:rowOff>
        </xdr:from>
        <xdr:to>
          <xdr:col>30</xdr:col>
          <xdr:colOff>254000</xdr:colOff>
          <xdr:row>30</xdr:row>
          <xdr:rowOff>184150</xdr:rowOff>
        </xdr:to>
        <xdr:sp macro="" textlink="">
          <xdr:nvSpPr>
            <xdr:cNvPr id="13918" name="Group Box 1630" hidden="1">
              <a:extLst>
                <a:ext uri="{63B3BB69-23CF-44E3-9099-C40C66FF867C}">
                  <a14:compatExt spid="_x0000_s13918"/>
                </a:ext>
                <a:ext uri="{FF2B5EF4-FFF2-40B4-BE49-F238E27FC236}">
                  <a16:creationId xmlns:a16="http://schemas.microsoft.com/office/drawing/2014/main" id="{00000000-0008-0000-0200-00005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254000</xdr:colOff>
          <xdr:row>34</xdr:row>
          <xdr:rowOff>0</xdr:rowOff>
        </xdr:from>
        <xdr:to>
          <xdr:col>30</xdr:col>
          <xdr:colOff>184150</xdr:colOff>
          <xdr:row>35</xdr:row>
          <xdr:rowOff>25400</xdr:rowOff>
        </xdr:to>
        <xdr:sp macro="" textlink="">
          <xdr:nvSpPr>
            <xdr:cNvPr id="13920" name="Group Box 1632" hidden="1">
              <a:extLst>
                <a:ext uri="{63B3BB69-23CF-44E3-9099-C40C66FF867C}">
                  <a14:compatExt spid="_x0000_s13920"/>
                </a:ext>
                <a:ext uri="{FF2B5EF4-FFF2-40B4-BE49-F238E27FC236}">
                  <a16:creationId xmlns:a16="http://schemas.microsoft.com/office/drawing/2014/main" id="{00000000-0008-0000-0200-000060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228600</xdr:colOff>
          <xdr:row>26</xdr:row>
          <xdr:rowOff>285750</xdr:rowOff>
        </xdr:from>
        <xdr:to>
          <xdr:col>58</xdr:col>
          <xdr:colOff>381000</xdr:colOff>
          <xdr:row>30</xdr:row>
          <xdr:rowOff>101600</xdr:rowOff>
        </xdr:to>
        <xdr:sp macro="" textlink="">
          <xdr:nvSpPr>
            <xdr:cNvPr id="13921" name="Group Box 1633" hidden="1">
              <a:extLst>
                <a:ext uri="{63B3BB69-23CF-44E3-9099-C40C66FF867C}">
                  <a14:compatExt spid="_x0000_s13921"/>
                </a:ext>
                <a:ext uri="{FF2B5EF4-FFF2-40B4-BE49-F238E27FC236}">
                  <a16:creationId xmlns:a16="http://schemas.microsoft.com/office/drawing/2014/main" id="{00000000-0008-0000-0200-000061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45</xdr:row>
          <xdr:rowOff>25400</xdr:rowOff>
        </xdr:from>
        <xdr:to>
          <xdr:col>30</xdr:col>
          <xdr:colOff>228600</xdr:colOff>
          <xdr:row>47</xdr:row>
          <xdr:rowOff>349250</xdr:rowOff>
        </xdr:to>
        <xdr:sp macro="" textlink="">
          <xdr:nvSpPr>
            <xdr:cNvPr id="13922" name="Group Box 1634" hidden="1">
              <a:extLst>
                <a:ext uri="{63B3BB69-23CF-44E3-9099-C40C66FF867C}">
                  <a14:compatExt spid="_x0000_s13922"/>
                </a:ext>
                <a:ext uri="{FF2B5EF4-FFF2-40B4-BE49-F238E27FC236}">
                  <a16:creationId xmlns:a16="http://schemas.microsoft.com/office/drawing/2014/main" id="{00000000-0008-0000-0200-000062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298450</xdr:colOff>
          <xdr:row>48</xdr:row>
          <xdr:rowOff>57150</xdr:rowOff>
        </xdr:from>
        <xdr:to>
          <xdr:col>30</xdr:col>
          <xdr:colOff>266700</xdr:colOff>
          <xdr:row>51</xdr:row>
          <xdr:rowOff>317500</xdr:rowOff>
        </xdr:to>
        <xdr:sp macro="" textlink="">
          <xdr:nvSpPr>
            <xdr:cNvPr id="13923" name="Group Box 1635" hidden="1">
              <a:extLst>
                <a:ext uri="{63B3BB69-23CF-44E3-9099-C40C66FF867C}">
                  <a14:compatExt spid="_x0000_s13923"/>
                </a:ext>
                <a:ext uri="{FF2B5EF4-FFF2-40B4-BE49-F238E27FC236}">
                  <a16:creationId xmlns:a16="http://schemas.microsoft.com/office/drawing/2014/main" id="{00000000-0008-0000-0200-000063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279400</xdr:colOff>
          <xdr:row>52</xdr:row>
          <xdr:rowOff>12700</xdr:rowOff>
        </xdr:from>
        <xdr:to>
          <xdr:col>30</xdr:col>
          <xdr:colOff>228600</xdr:colOff>
          <xdr:row>54</xdr:row>
          <xdr:rowOff>25400</xdr:rowOff>
        </xdr:to>
        <xdr:sp macro="" textlink="">
          <xdr:nvSpPr>
            <xdr:cNvPr id="13924" name="Group Box 1636" hidden="1">
              <a:extLst>
                <a:ext uri="{63B3BB69-23CF-44E3-9099-C40C66FF867C}">
                  <a14:compatExt spid="_x0000_s13924"/>
                </a:ext>
                <a:ext uri="{FF2B5EF4-FFF2-40B4-BE49-F238E27FC236}">
                  <a16:creationId xmlns:a16="http://schemas.microsoft.com/office/drawing/2014/main" id="{00000000-0008-0000-0200-000064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241300</xdr:colOff>
          <xdr:row>45</xdr:row>
          <xdr:rowOff>361950</xdr:rowOff>
        </xdr:from>
        <xdr:to>
          <xdr:col>58</xdr:col>
          <xdr:colOff>425450</xdr:colOff>
          <xdr:row>49</xdr:row>
          <xdr:rowOff>139700</xdr:rowOff>
        </xdr:to>
        <xdr:sp macro="" textlink="">
          <xdr:nvSpPr>
            <xdr:cNvPr id="13925" name="Group Box 1637" hidden="1">
              <a:extLst>
                <a:ext uri="{63B3BB69-23CF-44E3-9099-C40C66FF867C}">
                  <a14:compatExt spid="_x0000_s13925"/>
                </a:ext>
                <a:ext uri="{FF2B5EF4-FFF2-40B4-BE49-F238E27FC236}">
                  <a16:creationId xmlns:a16="http://schemas.microsoft.com/office/drawing/2014/main" id="{00000000-0008-0000-0200-000065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254000</xdr:colOff>
          <xdr:row>66</xdr:row>
          <xdr:rowOff>69850</xdr:rowOff>
        </xdr:from>
        <xdr:to>
          <xdr:col>29</xdr:col>
          <xdr:colOff>209550</xdr:colOff>
          <xdr:row>68</xdr:row>
          <xdr:rowOff>298450</xdr:rowOff>
        </xdr:to>
        <xdr:sp macro="" textlink="">
          <xdr:nvSpPr>
            <xdr:cNvPr id="13926" name="Group Box 1638" hidden="1">
              <a:extLst>
                <a:ext uri="{63B3BB69-23CF-44E3-9099-C40C66FF867C}">
                  <a14:compatExt spid="_x0000_s13926"/>
                </a:ext>
                <a:ext uri="{FF2B5EF4-FFF2-40B4-BE49-F238E27FC236}">
                  <a16:creationId xmlns:a16="http://schemas.microsoft.com/office/drawing/2014/main" id="{00000000-0008-0000-0200-000066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222250</xdr:colOff>
          <xdr:row>64</xdr:row>
          <xdr:rowOff>311150</xdr:rowOff>
        </xdr:from>
        <xdr:to>
          <xdr:col>58</xdr:col>
          <xdr:colOff>311150</xdr:colOff>
          <xdr:row>68</xdr:row>
          <xdr:rowOff>152400</xdr:rowOff>
        </xdr:to>
        <xdr:sp macro="" textlink="">
          <xdr:nvSpPr>
            <xdr:cNvPr id="13927" name="Group Box 1639" hidden="1">
              <a:extLst>
                <a:ext uri="{63B3BB69-23CF-44E3-9099-C40C66FF867C}">
                  <a14:compatExt spid="_x0000_s13927"/>
                </a:ext>
                <a:ext uri="{FF2B5EF4-FFF2-40B4-BE49-F238E27FC236}">
                  <a16:creationId xmlns:a16="http://schemas.microsoft.com/office/drawing/2014/main" id="{00000000-0008-0000-0200-00006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83</xdr:row>
          <xdr:rowOff>279400</xdr:rowOff>
        </xdr:from>
        <xdr:to>
          <xdr:col>30</xdr:col>
          <xdr:colOff>25400</xdr:colOff>
          <xdr:row>87</xdr:row>
          <xdr:rowOff>196850</xdr:rowOff>
        </xdr:to>
        <xdr:sp macro="" textlink="">
          <xdr:nvSpPr>
            <xdr:cNvPr id="13928" name="Group Box 1640" hidden="1">
              <a:extLst>
                <a:ext uri="{63B3BB69-23CF-44E3-9099-C40C66FF867C}">
                  <a14:compatExt spid="_x0000_s13928"/>
                </a:ext>
                <a:ext uri="{FF2B5EF4-FFF2-40B4-BE49-F238E27FC236}">
                  <a16:creationId xmlns:a16="http://schemas.microsoft.com/office/drawing/2014/main" id="{00000000-0008-0000-0200-000068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196850</xdr:colOff>
          <xdr:row>87</xdr:row>
          <xdr:rowOff>463550</xdr:rowOff>
        </xdr:from>
        <xdr:to>
          <xdr:col>30</xdr:col>
          <xdr:colOff>228600</xdr:colOff>
          <xdr:row>90</xdr:row>
          <xdr:rowOff>57150</xdr:rowOff>
        </xdr:to>
        <xdr:sp macro="" textlink="">
          <xdr:nvSpPr>
            <xdr:cNvPr id="13929" name="Group Box 1641" hidden="1">
              <a:extLst>
                <a:ext uri="{63B3BB69-23CF-44E3-9099-C40C66FF867C}">
                  <a14:compatExt spid="_x0000_s13929"/>
                </a:ext>
                <a:ext uri="{FF2B5EF4-FFF2-40B4-BE49-F238E27FC236}">
                  <a16:creationId xmlns:a16="http://schemas.microsoft.com/office/drawing/2014/main" id="{00000000-0008-0000-0200-000069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222250</xdr:colOff>
          <xdr:row>83</xdr:row>
          <xdr:rowOff>349250</xdr:rowOff>
        </xdr:from>
        <xdr:to>
          <xdr:col>58</xdr:col>
          <xdr:colOff>209550</xdr:colOff>
          <xdr:row>87</xdr:row>
          <xdr:rowOff>152400</xdr:rowOff>
        </xdr:to>
        <xdr:sp macro="" textlink="">
          <xdr:nvSpPr>
            <xdr:cNvPr id="13930" name="Group Box 1642" hidden="1">
              <a:extLst>
                <a:ext uri="{63B3BB69-23CF-44E3-9099-C40C66FF867C}">
                  <a14:compatExt spid="_x0000_s13930"/>
                </a:ext>
                <a:ext uri="{FF2B5EF4-FFF2-40B4-BE49-F238E27FC236}">
                  <a16:creationId xmlns:a16="http://schemas.microsoft.com/office/drawing/2014/main" id="{00000000-0008-0000-0200-00006A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102</xdr:row>
          <xdr:rowOff>95250</xdr:rowOff>
        </xdr:from>
        <xdr:to>
          <xdr:col>30</xdr:col>
          <xdr:colOff>196850</xdr:colOff>
          <xdr:row>104</xdr:row>
          <xdr:rowOff>285750</xdr:rowOff>
        </xdr:to>
        <xdr:sp macro="" textlink="">
          <xdr:nvSpPr>
            <xdr:cNvPr id="13931" name="Group Box 1643" hidden="1">
              <a:extLst>
                <a:ext uri="{63B3BB69-23CF-44E3-9099-C40C66FF867C}">
                  <a14:compatExt spid="_x0000_s13931"/>
                </a:ext>
                <a:ext uri="{FF2B5EF4-FFF2-40B4-BE49-F238E27FC236}">
                  <a16:creationId xmlns:a16="http://schemas.microsoft.com/office/drawing/2014/main" id="{00000000-0008-0000-0200-00006B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279400</xdr:colOff>
          <xdr:row>106</xdr:row>
          <xdr:rowOff>438150</xdr:rowOff>
        </xdr:from>
        <xdr:to>
          <xdr:col>31</xdr:col>
          <xdr:colOff>127000</xdr:colOff>
          <xdr:row>110</xdr:row>
          <xdr:rowOff>158750</xdr:rowOff>
        </xdr:to>
        <xdr:sp macro="" textlink="">
          <xdr:nvSpPr>
            <xdr:cNvPr id="13932" name="Group Box 1644" hidden="1">
              <a:extLst>
                <a:ext uri="{63B3BB69-23CF-44E3-9099-C40C66FF867C}">
                  <a14:compatExt spid="_x0000_s13932"/>
                </a:ext>
                <a:ext uri="{FF2B5EF4-FFF2-40B4-BE49-F238E27FC236}">
                  <a16:creationId xmlns:a16="http://schemas.microsoft.com/office/drawing/2014/main" id="{00000000-0008-0000-0200-00006C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111</xdr:row>
          <xdr:rowOff>12700</xdr:rowOff>
        </xdr:from>
        <xdr:to>
          <xdr:col>31</xdr:col>
          <xdr:colOff>171450</xdr:colOff>
          <xdr:row>114</xdr:row>
          <xdr:rowOff>25400</xdr:rowOff>
        </xdr:to>
        <xdr:sp macro="" textlink="">
          <xdr:nvSpPr>
            <xdr:cNvPr id="13933" name="Group Box 1645" hidden="1">
              <a:extLst>
                <a:ext uri="{63B3BB69-23CF-44E3-9099-C40C66FF867C}">
                  <a14:compatExt spid="_x0000_s13933"/>
                </a:ext>
                <a:ext uri="{FF2B5EF4-FFF2-40B4-BE49-F238E27FC236}">
                  <a16:creationId xmlns:a16="http://schemas.microsoft.com/office/drawing/2014/main" id="{00000000-0008-0000-0200-00006D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114</xdr:row>
          <xdr:rowOff>228600</xdr:rowOff>
        </xdr:from>
        <xdr:to>
          <xdr:col>31</xdr:col>
          <xdr:colOff>114300</xdr:colOff>
          <xdr:row>116</xdr:row>
          <xdr:rowOff>381000</xdr:rowOff>
        </xdr:to>
        <xdr:sp macro="" textlink="">
          <xdr:nvSpPr>
            <xdr:cNvPr id="13934" name="Group Box 1646" hidden="1">
              <a:extLst>
                <a:ext uri="{63B3BB69-23CF-44E3-9099-C40C66FF867C}">
                  <a14:compatExt spid="_x0000_s13934"/>
                </a:ext>
                <a:ext uri="{FF2B5EF4-FFF2-40B4-BE49-F238E27FC236}">
                  <a16:creationId xmlns:a16="http://schemas.microsoft.com/office/drawing/2014/main" id="{00000000-0008-0000-0200-00006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12700</xdr:colOff>
          <xdr:row>102</xdr:row>
          <xdr:rowOff>355600</xdr:rowOff>
        </xdr:from>
        <xdr:to>
          <xdr:col>58</xdr:col>
          <xdr:colOff>450850</xdr:colOff>
          <xdr:row>106</xdr:row>
          <xdr:rowOff>101600</xdr:rowOff>
        </xdr:to>
        <xdr:sp macro="" textlink="">
          <xdr:nvSpPr>
            <xdr:cNvPr id="13935" name="Group Box 1647" hidden="1">
              <a:extLst>
                <a:ext uri="{63B3BB69-23CF-44E3-9099-C40C66FF867C}">
                  <a14:compatExt spid="_x0000_s13935"/>
                </a:ext>
                <a:ext uri="{FF2B5EF4-FFF2-40B4-BE49-F238E27FC236}">
                  <a16:creationId xmlns:a16="http://schemas.microsoft.com/office/drawing/2014/main" id="{00000000-0008-0000-0200-00006F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241300</xdr:colOff>
          <xdr:row>123</xdr:row>
          <xdr:rowOff>381000</xdr:rowOff>
        </xdr:from>
        <xdr:to>
          <xdr:col>31</xdr:col>
          <xdr:colOff>25400</xdr:colOff>
          <xdr:row>126</xdr:row>
          <xdr:rowOff>31750</xdr:rowOff>
        </xdr:to>
        <xdr:sp macro="" textlink="">
          <xdr:nvSpPr>
            <xdr:cNvPr id="13936" name="Group Box 1648" hidden="1">
              <a:extLst>
                <a:ext uri="{63B3BB69-23CF-44E3-9099-C40C66FF867C}">
                  <a14:compatExt spid="_x0000_s13936"/>
                </a:ext>
                <a:ext uri="{FF2B5EF4-FFF2-40B4-BE49-F238E27FC236}">
                  <a16:creationId xmlns:a16="http://schemas.microsoft.com/office/drawing/2014/main" id="{00000000-0008-0000-0200-000070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126</xdr:row>
          <xdr:rowOff>57150</xdr:rowOff>
        </xdr:from>
        <xdr:to>
          <xdr:col>31</xdr:col>
          <xdr:colOff>82550</xdr:colOff>
          <xdr:row>129</xdr:row>
          <xdr:rowOff>44450</xdr:rowOff>
        </xdr:to>
        <xdr:sp macro="" textlink="">
          <xdr:nvSpPr>
            <xdr:cNvPr id="13937" name="Group Box 1649" hidden="1">
              <a:extLst>
                <a:ext uri="{63B3BB69-23CF-44E3-9099-C40C66FF867C}">
                  <a14:compatExt spid="_x0000_s13937"/>
                </a:ext>
                <a:ext uri="{FF2B5EF4-FFF2-40B4-BE49-F238E27FC236}">
                  <a16:creationId xmlns:a16="http://schemas.microsoft.com/office/drawing/2014/main" id="{00000000-0008-0000-0200-000071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129</xdr:row>
          <xdr:rowOff>184150</xdr:rowOff>
        </xdr:from>
        <xdr:to>
          <xdr:col>30</xdr:col>
          <xdr:colOff>241300</xdr:colOff>
          <xdr:row>131</xdr:row>
          <xdr:rowOff>323850</xdr:rowOff>
        </xdr:to>
        <xdr:sp macro="" textlink="">
          <xdr:nvSpPr>
            <xdr:cNvPr id="13938" name="Group Box 1650" hidden="1">
              <a:extLst>
                <a:ext uri="{63B3BB69-23CF-44E3-9099-C40C66FF867C}">
                  <a14:compatExt spid="_x0000_s13938"/>
                </a:ext>
                <a:ext uri="{FF2B5EF4-FFF2-40B4-BE49-F238E27FC236}">
                  <a16:creationId xmlns:a16="http://schemas.microsoft.com/office/drawing/2014/main" id="{00000000-0008-0000-0200-000072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133</xdr:row>
          <xdr:rowOff>152400</xdr:rowOff>
        </xdr:from>
        <xdr:to>
          <xdr:col>30</xdr:col>
          <xdr:colOff>95250</xdr:colOff>
          <xdr:row>135</xdr:row>
          <xdr:rowOff>406400</xdr:rowOff>
        </xdr:to>
        <xdr:sp macro="" textlink="">
          <xdr:nvSpPr>
            <xdr:cNvPr id="13939" name="Group Box 1651" hidden="1">
              <a:extLst>
                <a:ext uri="{63B3BB69-23CF-44E3-9099-C40C66FF867C}">
                  <a14:compatExt spid="_x0000_s13939"/>
                </a:ext>
                <a:ext uri="{FF2B5EF4-FFF2-40B4-BE49-F238E27FC236}">
                  <a16:creationId xmlns:a16="http://schemas.microsoft.com/office/drawing/2014/main" id="{00000000-0008-0000-0200-000073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136</xdr:row>
          <xdr:rowOff>12700</xdr:rowOff>
        </xdr:from>
        <xdr:to>
          <xdr:col>30</xdr:col>
          <xdr:colOff>196850</xdr:colOff>
          <xdr:row>139</xdr:row>
          <xdr:rowOff>12700</xdr:rowOff>
        </xdr:to>
        <xdr:sp macro="" textlink="">
          <xdr:nvSpPr>
            <xdr:cNvPr id="13940" name="Group Box 1652" hidden="1">
              <a:extLst>
                <a:ext uri="{63B3BB69-23CF-44E3-9099-C40C66FF867C}">
                  <a14:compatExt spid="_x0000_s13940"/>
                </a:ext>
                <a:ext uri="{FF2B5EF4-FFF2-40B4-BE49-F238E27FC236}">
                  <a16:creationId xmlns:a16="http://schemas.microsoft.com/office/drawing/2014/main" id="{00000000-0008-0000-0200-000074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279400</xdr:colOff>
          <xdr:row>139</xdr:row>
          <xdr:rowOff>152400</xdr:rowOff>
        </xdr:from>
        <xdr:to>
          <xdr:col>30</xdr:col>
          <xdr:colOff>222250</xdr:colOff>
          <xdr:row>141</xdr:row>
          <xdr:rowOff>349250</xdr:rowOff>
        </xdr:to>
        <xdr:sp macro="" textlink="">
          <xdr:nvSpPr>
            <xdr:cNvPr id="13941" name="Group Box 1653" hidden="1">
              <a:extLst>
                <a:ext uri="{63B3BB69-23CF-44E3-9099-C40C66FF867C}">
                  <a14:compatExt spid="_x0000_s13941"/>
                </a:ext>
                <a:ext uri="{FF2B5EF4-FFF2-40B4-BE49-F238E27FC236}">
                  <a16:creationId xmlns:a16="http://schemas.microsoft.com/office/drawing/2014/main" id="{00000000-0008-0000-0200-000075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266700</xdr:colOff>
          <xdr:row>125</xdr:row>
          <xdr:rowOff>406400</xdr:rowOff>
        </xdr:from>
        <xdr:to>
          <xdr:col>58</xdr:col>
          <xdr:colOff>336550</xdr:colOff>
          <xdr:row>129</xdr:row>
          <xdr:rowOff>25400</xdr:rowOff>
        </xdr:to>
        <xdr:sp macro="" textlink="">
          <xdr:nvSpPr>
            <xdr:cNvPr id="13942" name="Group Box 1654" hidden="1">
              <a:extLst>
                <a:ext uri="{63B3BB69-23CF-44E3-9099-C40C66FF867C}">
                  <a14:compatExt spid="_x0000_s13942"/>
                </a:ext>
                <a:ext uri="{FF2B5EF4-FFF2-40B4-BE49-F238E27FC236}">
                  <a16:creationId xmlns:a16="http://schemas.microsoft.com/office/drawing/2014/main" id="{00000000-0008-0000-0200-000076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155</xdr:row>
          <xdr:rowOff>31750</xdr:rowOff>
        </xdr:from>
        <xdr:to>
          <xdr:col>30</xdr:col>
          <xdr:colOff>285750</xdr:colOff>
          <xdr:row>159</xdr:row>
          <xdr:rowOff>0</xdr:rowOff>
        </xdr:to>
        <xdr:sp macro="" textlink="">
          <xdr:nvSpPr>
            <xdr:cNvPr id="13943" name="Group Box 1655" hidden="1">
              <a:extLst>
                <a:ext uri="{63B3BB69-23CF-44E3-9099-C40C66FF867C}">
                  <a14:compatExt spid="_x0000_s13943"/>
                </a:ext>
                <a:ext uri="{FF2B5EF4-FFF2-40B4-BE49-F238E27FC236}">
                  <a16:creationId xmlns:a16="http://schemas.microsoft.com/office/drawing/2014/main" id="{00000000-0008-0000-0200-00007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241300</xdr:colOff>
          <xdr:row>150</xdr:row>
          <xdr:rowOff>298450</xdr:rowOff>
        </xdr:from>
        <xdr:to>
          <xdr:col>58</xdr:col>
          <xdr:colOff>406400</xdr:colOff>
          <xdr:row>154</xdr:row>
          <xdr:rowOff>152400</xdr:rowOff>
        </xdr:to>
        <xdr:sp macro="" textlink="">
          <xdr:nvSpPr>
            <xdr:cNvPr id="13944" name="Group Box 1656" hidden="1">
              <a:extLst>
                <a:ext uri="{63B3BB69-23CF-44E3-9099-C40C66FF867C}">
                  <a14:compatExt spid="_x0000_s13944"/>
                </a:ext>
                <a:ext uri="{FF2B5EF4-FFF2-40B4-BE49-F238E27FC236}">
                  <a16:creationId xmlns:a16="http://schemas.microsoft.com/office/drawing/2014/main" id="{00000000-0008-0000-0200-000078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173</xdr:row>
          <xdr:rowOff>393700</xdr:rowOff>
        </xdr:from>
        <xdr:to>
          <xdr:col>31</xdr:col>
          <xdr:colOff>44450</xdr:colOff>
          <xdr:row>177</xdr:row>
          <xdr:rowOff>158750</xdr:rowOff>
        </xdr:to>
        <xdr:sp macro="" textlink="">
          <xdr:nvSpPr>
            <xdr:cNvPr id="13945" name="Group Box 1657" hidden="1">
              <a:extLst>
                <a:ext uri="{63B3BB69-23CF-44E3-9099-C40C66FF867C}">
                  <a14:compatExt spid="_x0000_s13945"/>
                </a:ext>
                <a:ext uri="{FF2B5EF4-FFF2-40B4-BE49-F238E27FC236}">
                  <a16:creationId xmlns:a16="http://schemas.microsoft.com/office/drawing/2014/main" id="{00000000-0008-0000-0200-000079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177</xdr:row>
          <xdr:rowOff>438150</xdr:rowOff>
        </xdr:from>
        <xdr:to>
          <xdr:col>30</xdr:col>
          <xdr:colOff>209550</xdr:colOff>
          <xdr:row>179</xdr:row>
          <xdr:rowOff>450850</xdr:rowOff>
        </xdr:to>
        <xdr:sp macro="" textlink="">
          <xdr:nvSpPr>
            <xdr:cNvPr id="13946" name="Group Box 1658" hidden="1">
              <a:extLst>
                <a:ext uri="{63B3BB69-23CF-44E3-9099-C40C66FF867C}">
                  <a14:compatExt spid="_x0000_s13946"/>
                </a:ext>
                <a:ext uri="{FF2B5EF4-FFF2-40B4-BE49-F238E27FC236}">
                  <a16:creationId xmlns:a16="http://schemas.microsoft.com/office/drawing/2014/main" id="{00000000-0008-0000-0200-00007A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279400</xdr:colOff>
          <xdr:row>180</xdr:row>
          <xdr:rowOff>25400</xdr:rowOff>
        </xdr:from>
        <xdr:to>
          <xdr:col>30</xdr:col>
          <xdr:colOff>101600</xdr:colOff>
          <xdr:row>183</xdr:row>
          <xdr:rowOff>38100</xdr:rowOff>
        </xdr:to>
        <xdr:sp macro="" textlink="">
          <xdr:nvSpPr>
            <xdr:cNvPr id="13948" name="Group Box 1660" hidden="1">
              <a:extLst>
                <a:ext uri="{63B3BB69-23CF-44E3-9099-C40C66FF867C}">
                  <a14:compatExt spid="_x0000_s13948"/>
                </a:ext>
                <a:ext uri="{FF2B5EF4-FFF2-40B4-BE49-F238E27FC236}">
                  <a16:creationId xmlns:a16="http://schemas.microsoft.com/office/drawing/2014/main" id="{00000000-0008-0000-0200-00007C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241300</xdr:colOff>
          <xdr:row>173</xdr:row>
          <xdr:rowOff>298450</xdr:rowOff>
        </xdr:from>
        <xdr:to>
          <xdr:col>58</xdr:col>
          <xdr:colOff>323850</xdr:colOff>
          <xdr:row>177</xdr:row>
          <xdr:rowOff>139700</xdr:rowOff>
        </xdr:to>
        <xdr:sp macro="" textlink="">
          <xdr:nvSpPr>
            <xdr:cNvPr id="13949" name="Group Box 1661" hidden="1">
              <a:extLst>
                <a:ext uri="{63B3BB69-23CF-44E3-9099-C40C66FF867C}">
                  <a14:compatExt spid="_x0000_s13949"/>
                </a:ext>
                <a:ext uri="{FF2B5EF4-FFF2-40B4-BE49-F238E27FC236}">
                  <a16:creationId xmlns:a16="http://schemas.microsoft.com/office/drawing/2014/main" id="{00000000-0008-0000-0200-00007D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196</xdr:row>
          <xdr:rowOff>241300</xdr:rowOff>
        </xdr:from>
        <xdr:to>
          <xdr:col>30</xdr:col>
          <xdr:colOff>158750</xdr:colOff>
          <xdr:row>200</xdr:row>
          <xdr:rowOff>114300</xdr:rowOff>
        </xdr:to>
        <xdr:sp macro="" textlink="">
          <xdr:nvSpPr>
            <xdr:cNvPr id="13950" name="Group Box 1662" hidden="1">
              <a:extLst>
                <a:ext uri="{63B3BB69-23CF-44E3-9099-C40C66FF867C}">
                  <a14:compatExt spid="_x0000_s13950"/>
                </a:ext>
                <a:ext uri="{FF2B5EF4-FFF2-40B4-BE49-F238E27FC236}">
                  <a16:creationId xmlns:a16="http://schemas.microsoft.com/office/drawing/2014/main" id="{00000000-0008-0000-0200-00007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285750</xdr:colOff>
          <xdr:row>192</xdr:row>
          <xdr:rowOff>311150</xdr:rowOff>
        </xdr:from>
        <xdr:to>
          <xdr:col>58</xdr:col>
          <xdr:colOff>152400</xdr:colOff>
          <xdr:row>196</xdr:row>
          <xdr:rowOff>101600</xdr:rowOff>
        </xdr:to>
        <xdr:sp macro="" textlink="">
          <xdr:nvSpPr>
            <xdr:cNvPr id="13951" name="Group Box 1663" hidden="1">
              <a:extLst>
                <a:ext uri="{63B3BB69-23CF-44E3-9099-C40C66FF867C}">
                  <a14:compatExt spid="_x0000_s13951"/>
                </a:ext>
                <a:ext uri="{FF2B5EF4-FFF2-40B4-BE49-F238E27FC236}">
                  <a16:creationId xmlns:a16="http://schemas.microsoft.com/office/drawing/2014/main" id="{00000000-0008-0000-0200-00007F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213</xdr:row>
          <xdr:rowOff>127000</xdr:rowOff>
        </xdr:from>
        <xdr:to>
          <xdr:col>30</xdr:col>
          <xdr:colOff>209550</xdr:colOff>
          <xdr:row>215</xdr:row>
          <xdr:rowOff>323850</xdr:rowOff>
        </xdr:to>
        <xdr:sp macro="" textlink="">
          <xdr:nvSpPr>
            <xdr:cNvPr id="13952" name="Group Box 1664" hidden="1">
              <a:extLst>
                <a:ext uri="{63B3BB69-23CF-44E3-9099-C40C66FF867C}">
                  <a14:compatExt spid="_x0000_s13952"/>
                </a:ext>
                <a:ext uri="{FF2B5EF4-FFF2-40B4-BE49-F238E27FC236}">
                  <a16:creationId xmlns:a16="http://schemas.microsoft.com/office/drawing/2014/main" id="{00000000-0008-0000-0200-000080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44450</xdr:colOff>
          <xdr:row>216</xdr:row>
          <xdr:rowOff>31750</xdr:rowOff>
        </xdr:from>
        <xdr:to>
          <xdr:col>30</xdr:col>
          <xdr:colOff>196850</xdr:colOff>
          <xdr:row>219</xdr:row>
          <xdr:rowOff>69850</xdr:rowOff>
        </xdr:to>
        <xdr:sp macro="" textlink="">
          <xdr:nvSpPr>
            <xdr:cNvPr id="13953" name="Group Box 1665" hidden="1">
              <a:extLst>
                <a:ext uri="{63B3BB69-23CF-44E3-9099-C40C66FF867C}">
                  <a14:compatExt spid="_x0000_s13953"/>
                </a:ext>
                <a:ext uri="{FF2B5EF4-FFF2-40B4-BE49-F238E27FC236}">
                  <a16:creationId xmlns:a16="http://schemas.microsoft.com/office/drawing/2014/main" id="{00000000-0008-0000-0200-000081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171450</xdr:colOff>
          <xdr:row>213</xdr:row>
          <xdr:rowOff>349250</xdr:rowOff>
        </xdr:from>
        <xdr:to>
          <xdr:col>58</xdr:col>
          <xdr:colOff>635000</xdr:colOff>
          <xdr:row>217</xdr:row>
          <xdr:rowOff>171450</xdr:rowOff>
        </xdr:to>
        <xdr:sp macro="" textlink="">
          <xdr:nvSpPr>
            <xdr:cNvPr id="13954" name="Group Box 1666" hidden="1">
              <a:extLst>
                <a:ext uri="{63B3BB69-23CF-44E3-9099-C40C66FF867C}">
                  <a14:compatExt spid="_x0000_s13954"/>
                </a:ext>
                <a:ext uri="{FF2B5EF4-FFF2-40B4-BE49-F238E27FC236}">
                  <a16:creationId xmlns:a16="http://schemas.microsoft.com/office/drawing/2014/main" id="{00000000-0008-0000-0200-000082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238</xdr:row>
          <xdr:rowOff>114300</xdr:rowOff>
        </xdr:from>
        <xdr:to>
          <xdr:col>29</xdr:col>
          <xdr:colOff>279400</xdr:colOff>
          <xdr:row>240</xdr:row>
          <xdr:rowOff>463550</xdr:rowOff>
        </xdr:to>
        <xdr:sp macro="" textlink="">
          <xdr:nvSpPr>
            <xdr:cNvPr id="13955" name="Group Box 1667" hidden="1">
              <a:extLst>
                <a:ext uri="{63B3BB69-23CF-44E3-9099-C40C66FF867C}">
                  <a14:compatExt spid="_x0000_s13955"/>
                </a:ext>
                <a:ext uri="{FF2B5EF4-FFF2-40B4-BE49-F238E27FC236}">
                  <a16:creationId xmlns:a16="http://schemas.microsoft.com/office/drawing/2014/main" id="{00000000-0008-0000-0200-000083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248</xdr:row>
          <xdr:rowOff>171450</xdr:rowOff>
        </xdr:from>
        <xdr:to>
          <xdr:col>30</xdr:col>
          <xdr:colOff>114300</xdr:colOff>
          <xdr:row>250</xdr:row>
          <xdr:rowOff>279400</xdr:rowOff>
        </xdr:to>
        <xdr:sp macro="" textlink="">
          <xdr:nvSpPr>
            <xdr:cNvPr id="13956" name="Group Box 1668" hidden="1">
              <a:extLst>
                <a:ext uri="{63B3BB69-23CF-44E3-9099-C40C66FF867C}">
                  <a14:compatExt spid="_x0000_s13956"/>
                </a:ext>
                <a:ext uri="{FF2B5EF4-FFF2-40B4-BE49-F238E27FC236}">
                  <a16:creationId xmlns:a16="http://schemas.microsoft.com/office/drawing/2014/main" id="{00000000-0008-0000-0200-000084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250</xdr:row>
          <xdr:rowOff>450850</xdr:rowOff>
        </xdr:from>
        <xdr:to>
          <xdr:col>30</xdr:col>
          <xdr:colOff>127000</xdr:colOff>
          <xdr:row>254</xdr:row>
          <xdr:rowOff>0</xdr:rowOff>
        </xdr:to>
        <xdr:sp macro="" textlink="">
          <xdr:nvSpPr>
            <xdr:cNvPr id="13957" name="Group Box 1669" hidden="1">
              <a:extLst>
                <a:ext uri="{63B3BB69-23CF-44E3-9099-C40C66FF867C}">
                  <a14:compatExt spid="_x0000_s13957"/>
                </a:ext>
                <a:ext uri="{FF2B5EF4-FFF2-40B4-BE49-F238E27FC236}">
                  <a16:creationId xmlns:a16="http://schemas.microsoft.com/office/drawing/2014/main" id="{00000000-0008-0000-0200-000085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228600</xdr:colOff>
          <xdr:row>232</xdr:row>
          <xdr:rowOff>323850</xdr:rowOff>
        </xdr:from>
        <xdr:to>
          <xdr:col>58</xdr:col>
          <xdr:colOff>222250</xdr:colOff>
          <xdr:row>236</xdr:row>
          <xdr:rowOff>101600</xdr:rowOff>
        </xdr:to>
        <xdr:sp macro="" textlink="">
          <xdr:nvSpPr>
            <xdr:cNvPr id="13958" name="Group Box 1670" hidden="1">
              <a:extLst>
                <a:ext uri="{63B3BB69-23CF-44E3-9099-C40C66FF867C}">
                  <a14:compatExt spid="_x0000_s13958"/>
                </a:ext>
                <a:ext uri="{FF2B5EF4-FFF2-40B4-BE49-F238E27FC236}">
                  <a16:creationId xmlns:a16="http://schemas.microsoft.com/office/drawing/2014/main" id="{00000000-0008-0000-0200-000086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44450</xdr:colOff>
          <xdr:row>263</xdr:row>
          <xdr:rowOff>44450</xdr:rowOff>
        </xdr:from>
        <xdr:to>
          <xdr:col>30</xdr:col>
          <xdr:colOff>31750</xdr:colOff>
          <xdr:row>265</xdr:row>
          <xdr:rowOff>393700</xdr:rowOff>
        </xdr:to>
        <xdr:sp macro="" textlink="">
          <xdr:nvSpPr>
            <xdr:cNvPr id="13959" name="Group Box 1671" hidden="1">
              <a:extLst>
                <a:ext uri="{63B3BB69-23CF-44E3-9099-C40C66FF867C}">
                  <a14:compatExt spid="_x0000_s13959"/>
                </a:ext>
                <a:ext uri="{FF2B5EF4-FFF2-40B4-BE49-F238E27FC236}">
                  <a16:creationId xmlns:a16="http://schemas.microsoft.com/office/drawing/2014/main" id="{00000000-0008-0000-0200-00008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228600</xdr:colOff>
          <xdr:row>263</xdr:row>
          <xdr:rowOff>368300</xdr:rowOff>
        </xdr:from>
        <xdr:to>
          <xdr:col>58</xdr:col>
          <xdr:colOff>196850</xdr:colOff>
          <xdr:row>267</xdr:row>
          <xdr:rowOff>95250</xdr:rowOff>
        </xdr:to>
        <xdr:sp macro="" textlink="">
          <xdr:nvSpPr>
            <xdr:cNvPr id="13960" name="Group Box 1672" hidden="1">
              <a:extLst>
                <a:ext uri="{63B3BB69-23CF-44E3-9099-C40C66FF867C}">
                  <a14:compatExt spid="_x0000_s13960"/>
                </a:ext>
                <a:ext uri="{FF2B5EF4-FFF2-40B4-BE49-F238E27FC236}">
                  <a16:creationId xmlns:a16="http://schemas.microsoft.com/office/drawing/2014/main" id="{00000000-0008-0000-0200-000088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282</xdr:row>
          <xdr:rowOff>152400</xdr:rowOff>
        </xdr:from>
        <xdr:to>
          <xdr:col>29</xdr:col>
          <xdr:colOff>209550</xdr:colOff>
          <xdr:row>284</xdr:row>
          <xdr:rowOff>393700</xdr:rowOff>
        </xdr:to>
        <xdr:sp macro="" textlink="">
          <xdr:nvSpPr>
            <xdr:cNvPr id="13961" name="Group Box 1673" hidden="1">
              <a:extLst>
                <a:ext uri="{63B3BB69-23CF-44E3-9099-C40C66FF867C}">
                  <a14:compatExt spid="_x0000_s13961"/>
                </a:ext>
                <a:ext uri="{FF2B5EF4-FFF2-40B4-BE49-F238E27FC236}">
                  <a16:creationId xmlns:a16="http://schemas.microsoft.com/office/drawing/2014/main" id="{00000000-0008-0000-0200-000089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209550</xdr:colOff>
          <xdr:row>282</xdr:row>
          <xdr:rowOff>355600</xdr:rowOff>
        </xdr:from>
        <xdr:to>
          <xdr:col>58</xdr:col>
          <xdr:colOff>311150</xdr:colOff>
          <xdr:row>286</xdr:row>
          <xdr:rowOff>171450</xdr:rowOff>
        </xdr:to>
        <xdr:sp macro="" textlink="">
          <xdr:nvSpPr>
            <xdr:cNvPr id="13962" name="Group Box 1674" hidden="1">
              <a:extLst>
                <a:ext uri="{63B3BB69-23CF-44E3-9099-C40C66FF867C}">
                  <a14:compatExt spid="_x0000_s13962"/>
                </a:ext>
                <a:ext uri="{FF2B5EF4-FFF2-40B4-BE49-F238E27FC236}">
                  <a16:creationId xmlns:a16="http://schemas.microsoft.com/office/drawing/2014/main" id="{00000000-0008-0000-0200-00008A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301</xdr:row>
          <xdr:rowOff>31750</xdr:rowOff>
        </xdr:from>
        <xdr:to>
          <xdr:col>29</xdr:col>
          <xdr:colOff>285750</xdr:colOff>
          <xdr:row>303</xdr:row>
          <xdr:rowOff>406400</xdr:rowOff>
        </xdr:to>
        <xdr:sp macro="" textlink="">
          <xdr:nvSpPr>
            <xdr:cNvPr id="13963" name="Group Box 1675" hidden="1">
              <a:extLst>
                <a:ext uri="{63B3BB69-23CF-44E3-9099-C40C66FF867C}">
                  <a14:compatExt spid="_x0000_s13963"/>
                </a:ext>
                <a:ext uri="{FF2B5EF4-FFF2-40B4-BE49-F238E27FC236}">
                  <a16:creationId xmlns:a16="http://schemas.microsoft.com/office/drawing/2014/main" id="{00000000-0008-0000-0200-00008B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305</xdr:row>
          <xdr:rowOff>336550</xdr:rowOff>
        </xdr:from>
        <xdr:to>
          <xdr:col>30</xdr:col>
          <xdr:colOff>114300</xdr:colOff>
          <xdr:row>307</xdr:row>
          <xdr:rowOff>463550</xdr:rowOff>
        </xdr:to>
        <xdr:sp macro="" textlink="">
          <xdr:nvSpPr>
            <xdr:cNvPr id="13964" name="Group Box 1676" hidden="1">
              <a:extLst>
                <a:ext uri="{63B3BB69-23CF-44E3-9099-C40C66FF867C}">
                  <a14:compatExt spid="_x0000_s13964"/>
                </a:ext>
                <a:ext uri="{FF2B5EF4-FFF2-40B4-BE49-F238E27FC236}">
                  <a16:creationId xmlns:a16="http://schemas.microsoft.com/office/drawing/2014/main" id="{00000000-0008-0000-0200-00008C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44450</xdr:colOff>
          <xdr:row>311</xdr:row>
          <xdr:rowOff>349250</xdr:rowOff>
        </xdr:from>
        <xdr:to>
          <xdr:col>30</xdr:col>
          <xdr:colOff>57150</xdr:colOff>
          <xdr:row>315</xdr:row>
          <xdr:rowOff>101600</xdr:rowOff>
        </xdr:to>
        <xdr:sp macro="" textlink="">
          <xdr:nvSpPr>
            <xdr:cNvPr id="13965" name="Group Box 1677" hidden="1">
              <a:extLst>
                <a:ext uri="{63B3BB69-23CF-44E3-9099-C40C66FF867C}">
                  <a14:compatExt spid="_x0000_s13965"/>
                </a:ext>
                <a:ext uri="{FF2B5EF4-FFF2-40B4-BE49-F238E27FC236}">
                  <a16:creationId xmlns:a16="http://schemas.microsoft.com/office/drawing/2014/main" id="{00000000-0008-0000-0200-00008D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254000</xdr:colOff>
          <xdr:row>301</xdr:row>
          <xdr:rowOff>349250</xdr:rowOff>
        </xdr:from>
        <xdr:to>
          <xdr:col>58</xdr:col>
          <xdr:colOff>476250</xdr:colOff>
          <xdr:row>305</xdr:row>
          <xdr:rowOff>114300</xdr:rowOff>
        </xdr:to>
        <xdr:sp macro="" textlink="">
          <xdr:nvSpPr>
            <xdr:cNvPr id="13966" name="Group Box 1678" hidden="1">
              <a:extLst>
                <a:ext uri="{63B3BB69-23CF-44E3-9099-C40C66FF867C}">
                  <a14:compatExt spid="_x0000_s13966"/>
                </a:ext>
                <a:ext uri="{FF2B5EF4-FFF2-40B4-BE49-F238E27FC236}">
                  <a16:creationId xmlns:a16="http://schemas.microsoft.com/office/drawing/2014/main" id="{00000000-0008-0000-0200-00008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322</xdr:row>
          <xdr:rowOff>368300</xdr:rowOff>
        </xdr:from>
        <xdr:to>
          <xdr:col>30</xdr:col>
          <xdr:colOff>25400</xdr:colOff>
          <xdr:row>325</xdr:row>
          <xdr:rowOff>57150</xdr:rowOff>
        </xdr:to>
        <xdr:sp macro="" textlink="">
          <xdr:nvSpPr>
            <xdr:cNvPr id="13967" name="Group Box 1679" hidden="1">
              <a:extLst>
                <a:ext uri="{63B3BB69-23CF-44E3-9099-C40C66FF867C}">
                  <a14:compatExt spid="_x0000_s13967"/>
                </a:ext>
                <a:ext uri="{FF2B5EF4-FFF2-40B4-BE49-F238E27FC236}">
                  <a16:creationId xmlns:a16="http://schemas.microsoft.com/office/drawing/2014/main" id="{00000000-0008-0000-0200-00008F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324</xdr:row>
          <xdr:rowOff>438150</xdr:rowOff>
        </xdr:from>
        <xdr:to>
          <xdr:col>30</xdr:col>
          <xdr:colOff>171450</xdr:colOff>
          <xdr:row>327</xdr:row>
          <xdr:rowOff>12700</xdr:rowOff>
        </xdr:to>
        <xdr:sp macro="" textlink="">
          <xdr:nvSpPr>
            <xdr:cNvPr id="13968" name="Group Box 1680" hidden="1">
              <a:extLst>
                <a:ext uri="{63B3BB69-23CF-44E3-9099-C40C66FF867C}">
                  <a14:compatExt spid="_x0000_s13968"/>
                </a:ext>
                <a:ext uri="{FF2B5EF4-FFF2-40B4-BE49-F238E27FC236}">
                  <a16:creationId xmlns:a16="http://schemas.microsoft.com/office/drawing/2014/main" id="{00000000-0008-0000-0200-000090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285750</xdr:colOff>
          <xdr:row>324</xdr:row>
          <xdr:rowOff>323850</xdr:rowOff>
        </xdr:from>
        <xdr:to>
          <xdr:col>58</xdr:col>
          <xdr:colOff>463550</xdr:colOff>
          <xdr:row>328</xdr:row>
          <xdr:rowOff>114300</xdr:rowOff>
        </xdr:to>
        <xdr:sp macro="" textlink="">
          <xdr:nvSpPr>
            <xdr:cNvPr id="13969" name="Group Box 1681" hidden="1">
              <a:extLst>
                <a:ext uri="{63B3BB69-23CF-44E3-9099-C40C66FF867C}">
                  <a14:compatExt spid="_x0000_s13969"/>
                </a:ext>
                <a:ext uri="{FF2B5EF4-FFF2-40B4-BE49-F238E27FC236}">
                  <a16:creationId xmlns:a16="http://schemas.microsoft.com/office/drawing/2014/main" id="{00000000-0008-0000-0200-000091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341</xdr:row>
          <xdr:rowOff>298450</xdr:rowOff>
        </xdr:from>
        <xdr:to>
          <xdr:col>29</xdr:col>
          <xdr:colOff>241300</xdr:colOff>
          <xdr:row>345</xdr:row>
          <xdr:rowOff>0</xdr:rowOff>
        </xdr:to>
        <xdr:sp macro="" textlink="">
          <xdr:nvSpPr>
            <xdr:cNvPr id="13970" name="Group Box 1682" hidden="1">
              <a:extLst>
                <a:ext uri="{63B3BB69-23CF-44E3-9099-C40C66FF867C}">
                  <a14:compatExt spid="_x0000_s13970"/>
                </a:ext>
                <a:ext uri="{FF2B5EF4-FFF2-40B4-BE49-F238E27FC236}">
                  <a16:creationId xmlns:a16="http://schemas.microsoft.com/office/drawing/2014/main" id="{00000000-0008-0000-0200-000092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266700</xdr:colOff>
          <xdr:row>343</xdr:row>
          <xdr:rowOff>393700</xdr:rowOff>
        </xdr:from>
        <xdr:to>
          <xdr:col>58</xdr:col>
          <xdr:colOff>196850</xdr:colOff>
          <xdr:row>347</xdr:row>
          <xdr:rowOff>82550</xdr:rowOff>
        </xdr:to>
        <xdr:sp macro="" textlink="">
          <xdr:nvSpPr>
            <xdr:cNvPr id="13971" name="Group Box 1683" hidden="1">
              <a:extLst>
                <a:ext uri="{63B3BB69-23CF-44E3-9099-C40C66FF867C}">
                  <a14:compatExt spid="_x0000_s13971"/>
                </a:ext>
                <a:ext uri="{FF2B5EF4-FFF2-40B4-BE49-F238E27FC236}">
                  <a16:creationId xmlns:a16="http://schemas.microsoft.com/office/drawing/2014/main" id="{00000000-0008-0000-0200-000093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362</xdr:row>
          <xdr:rowOff>139700</xdr:rowOff>
        </xdr:from>
        <xdr:to>
          <xdr:col>29</xdr:col>
          <xdr:colOff>285750</xdr:colOff>
          <xdr:row>364</xdr:row>
          <xdr:rowOff>254000</xdr:rowOff>
        </xdr:to>
        <xdr:sp macro="" textlink="">
          <xdr:nvSpPr>
            <xdr:cNvPr id="13972" name="Group Box 1684" hidden="1">
              <a:extLst>
                <a:ext uri="{63B3BB69-23CF-44E3-9099-C40C66FF867C}">
                  <a14:compatExt spid="_x0000_s13972"/>
                </a:ext>
                <a:ext uri="{FF2B5EF4-FFF2-40B4-BE49-F238E27FC236}">
                  <a16:creationId xmlns:a16="http://schemas.microsoft.com/office/drawing/2014/main" id="{00000000-0008-0000-0200-000094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44450</xdr:colOff>
          <xdr:row>365</xdr:row>
          <xdr:rowOff>12700</xdr:rowOff>
        </xdr:from>
        <xdr:to>
          <xdr:col>30</xdr:col>
          <xdr:colOff>12700</xdr:colOff>
          <xdr:row>368</xdr:row>
          <xdr:rowOff>31750</xdr:rowOff>
        </xdr:to>
        <xdr:sp macro="" textlink="">
          <xdr:nvSpPr>
            <xdr:cNvPr id="13973" name="Group Box 1685" hidden="1">
              <a:extLst>
                <a:ext uri="{63B3BB69-23CF-44E3-9099-C40C66FF867C}">
                  <a14:compatExt spid="_x0000_s13973"/>
                </a:ext>
                <a:ext uri="{FF2B5EF4-FFF2-40B4-BE49-F238E27FC236}">
                  <a16:creationId xmlns:a16="http://schemas.microsoft.com/office/drawing/2014/main" id="{00000000-0008-0000-0200-000095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228600</xdr:colOff>
          <xdr:row>362</xdr:row>
          <xdr:rowOff>368300</xdr:rowOff>
        </xdr:from>
        <xdr:to>
          <xdr:col>58</xdr:col>
          <xdr:colOff>241300</xdr:colOff>
          <xdr:row>366</xdr:row>
          <xdr:rowOff>0</xdr:rowOff>
        </xdr:to>
        <xdr:sp macro="" textlink="">
          <xdr:nvSpPr>
            <xdr:cNvPr id="13974" name="Group Box 1686" hidden="1">
              <a:extLst>
                <a:ext uri="{63B3BB69-23CF-44E3-9099-C40C66FF867C}">
                  <a14:compatExt spid="_x0000_s13974"/>
                </a:ext>
                <a:ext uri="{FF2B5EF4-FFF2-40B4-BE49-F238E27FC236}">
                  <a16:creationId xmlns:a16="http://schemas.microsoft.com/office/drawing/2014/main" id="{00000000-0008-0000-0200-000096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279400</xdr:colOff>
          <xdr:row>379</xdr:row>
          <xdr:rowOff>463550</xdr:rowOff>
        </xdr:from>
        <xdr:to>
          <xdr:col>29</xdr:col>
          <xdr:colOff>209550</xdr:colOff>
          <xdr:row>383</xdr:row>
          <xdr:rowOff>95250</xdr:rowOff>
        </xdr:to>
        <xdr:sp macro="" textlink="">
          <xdr:nvSpPr>
            <xdr:cNvPr id="13975" name="Group Box 1687" hidden="1">
              <a:extLst>
                <a:ext uri="{63B3BB69-23CF-44E3-9099-C40C66FF867C}">
                  <a14:compatExt spid="_x0000_s13975"/>
                </a:ext>
                <a:ext uri="{FF2B5EF4-FFF2-40B4-BE49-F238E27FC236}">
                  <a16:creationId xmlns:a16="http://schemas.microsoft.com/office/drawing/2014/main" id="{00000000-0008-0000-0200-00009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279400</xdr:colOff>
          <xdr:row>381</xdr:row>
          <xdr:rowOff>381000</xdr:rowOff>
        </xdr:from>
        <xdr:to>
          <xdr:col>58</xdr:col>
          <xdr:colOff>241300</xdr:colOff>
          <xdr:row>385</xdr:row>
          <xdr:rowOff>31750</xdr:rowOff>
        </xdr:to>
        <xdr:sp macro="" textlink="">
          <xdr:nvSpPr>
            <xdr:cNvPr id="13976" name="Group Box 1688" hidden="1">
              <a:extLst>
                <a:ext uri="{63B3BB69-23CF-44E3-9099-C40C66FF867C}">
                  <a14:compatExt spid="_x0000_s13976"/>
                </a:ext>
                <a:ext uri="{FF2B5EF4-FFF2-40B4-BE49-F238E27FC236}">
                  <a16:creationId xmlns:a16="http://schemas.microsoft.com/office/drawing/2014/main" id="{00000000-0008-0000-0200-000098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400</xdr:row>
          <xdr:rowOff>152400</xdr:rowOff>
        </xdr:from>
        <xdr:to>
          <xdr:col>29</xdr:col>
          <xdr:colOff>228600</xdr:colOff>
          <xdr:row>402</xdr:row>
          <xdr:rowOff>298450</xdr:rowOff>
        </xdr:to>
        <xdr:sp macro="" textlink="">
          <xdr:nvSpPr>
            <xdr:cNvPr id="13977" name="Group Box 1689" hidden="1">
              <a:extLst>
                <a:ext uri="{63B3BB69-23CF-44E3-9099-C40C66FF867C}">
                  <a14:compatExt spid="_x0000_s13977"/>
                </a:ext>
                <a:ext uri="{FF2B5EF4-FFF2-40B4-BE49-F238E27FC236}">
                  <a16:creationId xmlns:a16="http://schemas.microsoft.com/office/drawing/2014/main" id="{00000000-0008-0000-0200-000099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404</xdr:row>
          <xdr:rowOff>152400</xdr:rowOff>
        </xdr:from>
        <xdr:to>
          <xdr:col>30</xdr:col>
          <xdr:colOff>57150</xdr:colOff>
          <xdr:row>406</xdr:row>
          <xdr:rowOff>298450</xdr:rowOff>
        </xdr:to>
        <xdr:sp macro="" textlink="">
          <xdr:nvSpPr>
            <xdr:cNvPr id="13978" name="Group Box 1690" hidden="1">
              <a:extLst>
                <a:ext uri="{63B3BB69-23CF-44E3-9099-C40C66FF867C}">
                  <a14:compatExt spid="_x0000_s13978"/>
                </a:ext>
                <a:ext uri="{FF2B5EF4-FFF2-40B4-BE49-F238E27FC236}">
                  <a16:creationId xmlns:a16="http://schemas.microsoft.com/office/drawing/2014/main" id="{00000000-0008-0000-0200-00009A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266700</xdr:colOff>
          <xdr:row>400</xdr:row>
          <xdr:rowOff>412750</xdr:rowOff>
        </xdr:from>
        <xdr:to>
          <xdr:col>58</xdr:col>
          <xdr:colOff>158750</xdr:colOff>
          <xdr:row>404</xdr:row>
          <xdr:rowOff>82550</xdr:rowOff>
        </xdr:to>
        <xdr:sp macro="" textlink="">
          <xdr:nvSpPr>
            <xdr:cNvPr id="13979" name="Group Box 1691" hidden="1">
              <a:extLst>
                <a:ext uri="{63B3BB69-23CF-44E3-9099-C40C66FF867C}">
                  <a14:compatExt spid="_x0000_s13979"/>
                </a:ext>
                <a:ext uri="{FF2B5EF4-FFF2-40B4-BE49-F238E27FC236}">
                  <a16:creationId xmlns:a16="http://schemas.microsoft.com/office/drawing/2014/main" id="{00000000-0008-0000-0200-00009B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419</xdr:row>
          <xdr:rowOff>114300</xdr:rowOff>
        </xdr:from>
        <xdr:to>
          <xdr:col>29</xdr:col>
          <xdr:colOff>209550</xdr:colOff>
          <xdr:row>421</xdr:row>
          <xdr:rowOff>298450</xdr:rowOff>
        </xdr:to>
        <xdr:sp macro="" textlink="">
          <xdr:nvSpPr>
            <xdr:cNvPr id="13980" name="Group Box 1692" hidden="1">
              <a:extLst>
                <a:ext uri="{63B3BB69-23CF-44E3-9099-C40C66FF867C}">
                  <a14:compatExt spid="_x0000_s13980"/>
                </a:ext>
                <a:ext uri="{FF2B5EF4-FFF2-40B4-BE49-F238E27FC236}">
                  <a16:creationId xmlns:a16="http://schemas.microsoft.com/office/drawing/2014/main" id="{00000000-0008-0000-0200-00009C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422</xdr:row>
          <xdr:rowOff>31750</xdr:rowOff>
        </xdr:from>
        <xdr:to>
          <xdr:col>30</xdr:col>
          <xdr:colOff>82550</xdr:colOff>
          <xdr:row>424</xdr:row>
          <xdr:rowOff>25400</xdr:rowOff>
        </xdr:to>
        <xdr:sp macro="" textlink="">
          <xdr:nvSpPr>
            <xdr:cNvPr id="13981" name="Group Box 1693" hidden="1">
              <a:extLst>
                <a:ext uri="{63B3BB69-23CF-44E3-9099-C40C66FF867C}">
                  <a14:compatExt spid="_x0000_s13981"/>
                </a:ext>
                <a:ext uri="{FF2B5EF4-FFF2-40B4-BE49-F238E27FC236}">
                  <a16:creationId xmlns:a16="http://schemas.microsoft.com/office/drawing/2014/main" id="{00000000-0008-0000-0200-00009D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254000</xdr:colOff>
          <xdr:row>425</xdr:row>
          <xdr:rowOff>0</xdr:rowOff>
        </xdr:from>
        <xdr:to>
          <xdr:col>30</xdr:col>
          <xdr:colOff>114300</xdr:colOff>
          <xdr:row>427</xdr:row>
          <xdr:rowOff>69850</xdr:rowOff>
        </xdr:to>
        <xdr:sp macro="" textlink="">
          <xdr:nvSpPr>
            <xdr:cNvPr id="13982" name="Group Box 1694" hidden="1">
              <a:extLst>
                <a:ext uri="{63B3BB69-23CF-44E3-9099-C40C66FF867C}">
                  <a14:compatExt spid="_x0000_s13982"/>
                </a:ext>
                <a:ext uri="{FF2B5EF4-FFF2-40B4-BE49-F238E27FC236}">
                  <a16:creationId xmlns:a16="http://schemas.microsoft.com/office/drawing/2014/main" id="{00000000-0008-0000-0200-00009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228600</xdr:colOff>
          <xdr:row>419</xdr:row>
          <xdr:rowOff>368300</xdr:rowOff>
        </xdr:from>
        <xdr:to>
          <xdr:col>58</xdr:col>
          <xdr:colOff>285750</xdr:colOff>
          <xdr:row>423</xdr:row>
          <xdr:rowOff>127000</xdr:rowOff>
        </xdr:to>
        <xdr:sp macro="" textlink="">
          <xdr:nvSpPr>
            <xdr:cNvPr id="13983" name="Group Box 1695" hidden="1">
              <a:extLst>
                <a:ext uri="{63B3BB69-23CF-44E3-9099-C40C66FF867C}">
                  <a14:compatExt spid="_x0000_s13983"/>
                </a:ext>
                <a:ext uri="{FF2B5EF4-FFF2-40B4-BE49-F238E27FC236}">
                  <a16:creationId xmlns:a16="http://schemas.microsoft.com/office/drawing/2014/main" id="{00000000-0008-0000-0200-00009F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436</xdr:row>
          <xdr:rowOff>406400</xdr:rowOff>
        </xdr:from>
        <xdr:to>
          <xdr:col>30</xdr:col>
          <xdr:colOff>57150</xdr:colOff>
          <xdr:row>440</xdr:row>
          <xdr:rowOff>69850</xdr:rowOff>
        </xdr:to>
        <xdr:sp macro="" textlink="">
          <xdr:nvSpPr>
            <xdr:cNvPr id="13984" name="Group Box 1696" hidden="1">
              <a:extLst>
                <a:ext uri="{63B3BB69-23CF-44E3-9099-C40C66FF867C}">
                  <a14:compatExt spid="_x0000_s13984"/>
                </a:ext>
                <a:ext uri="{FF2B5EF4-FFF2-40B4-BE49-F238E27FC236}">
                  <a16:creationId xmlns:a16="http://schemas.microsoft.com/office/drawing/2014/main" id="{00000000-0008-0000-0200-0000A0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279400</xdr:colOff>
          <xdr:row>438</xdr:row>
          <xdr:rowOff>349250</xdr:rowOff>
        </xdr:from>
        <xdr:to>
          <xdr:col>58</xdr:col>
          <xdr:colOff>57150</xdr:colOff>
          <xdr:row>441</xdr:row>
          <xdr:rowOff>57150</xdr:rowOff>
        </xdr:to>
        <xdr:sp macro="" textlink="">
          <xdr:nvSpPr>
            <xdr:cNvPr id="13985" name="Group Box 1697" hidden="1">
              <a:extLst>
                <a:ext uri="{63B3BB69-23CF-44E3-9099-C40C66FF867C}">
                  <a14:compatExt spid="_x0000_s13985"/>
                </a:ext>
                <a:ext uri="{FF2B5EF4-FFF2-40B4-BE49-F238E27FC236}">
                  <a16:creationId xmlns:a16="http://schemas.microsoft.com/office/drawing/2014/main" id="{00000000-0008-0000-0200-0000A1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455</xdr:row>
          <xdr:rowOff>450850</xdr:rowOff>
        </xdr:from>
        <xdr:to>
          <xdr:col>31</xdr:col>
          <xdr:colOff>0</xdr:colOff>
          <xdr:row>458</xdr:row>
          <xdr:rowOff>25400</xdr:rowOff>
        </xdr:to>
        <xdr:sp macro="" textlink="">
          <xdr:nvSpPr>
            <xdr:cNvPr id="13986" name="Group Box 1698" hidden="1">
              <a:extLst>
                <a:ext uri="{63B3BB69-23CF-44E3-9099-C40C66FF867C}">
                  <a14:compatExt spid="_x0000_s13986"/>
                </a:ext>
                <a:ext uri="{FF2B5EF4-FFF2-40B4-BE49-F238E27FC236}">
                  <a16:creationId xmlns:a16="http://schemas.microsoft.com/office/drawing/2014/main" id="{00000000-0008-0000-0200-0000A2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459</xdr:row>
          <xdr:rowOff>254000</xdr:rowOff>
        </xdr:from>
        <xdr:to>
          <xdr:col>30</xdr:col>
          <xdr:colOff>82550</xdr:colOff>
          <xdr:row>461</xdr:row>
          <xdr:rowOff>292100</xdr:rowOff>
        </xdr:to>
        <xdr:sp macro="" textlink="">
          <xdr:nvSpPr>
            <xdr:cNvPr id="13987" name="Group Box 1699" hidden="1">
              <a:extLst>
                <a:ext uri="{63B3BB69-23CF-44E3-9099-C40C66FF867C}">
                  <a14:compatExt spid="_x0000_s13987"/>
                </a:ext>
                <a:ext uri="{FF2B5EF4-FFF2-40B4-BE49-F238E27FC236}">
                  <a16:creationId xmlns:a16="http://schemas.microsoft.com/office/drawing/2014/main" id="{00000000-0008-0000-0200-0000A3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285750</xdr:colOff>
          <xdr:row>457</xdr:row>
          <xdr:rowOff>393700</xdr:rowOff>
        </xdr:from>
        <xdr:to>
          <xdr:col>58</xdr:col>
          <xdr:colOff>101600</xdr:colOff>
          <xdr:row>461</xdr:row>
          <xdr:rowOff>44450</xdr:rowOff>
        </xdr:to>
        <xdr:sp macro="" textlink="">
          <xdr:nvSpPr>
            <xdr:cNvPr id="13989" name="Group Box 1701" hidden="1">
              <a:extLst>
                <a:ext uri="{63B3BB69-23CF-44E3-9099-C40C66FF867C}">
                  <a14:compatExt spid="_x0000_s13989"/>
                </a:ext>
                <a:ext uri="{FF2B5EF4-FFF2-40B4-BE49-F238E27FC236}">
                  <a16:creationId xmlns:a16="http://schemas.microsoft.com/office/drawing/2014/main" id="{00000000-0008-0000-0200-0000A5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478</xdr:row>
          <xdr:rowOff>0</xdr:rowOff>
        </xdr:from>
        <xdr:to>
          <xdr:col>29</xdr:col>
          <xdr:colOff>196850</xdr:colOff>
          <xdr:row>480</xdr:row>
          <xdr:rowOff>0</xdr:rowOff>
        </xdr:to>
        <xdr:sp macro="" textlink="">
          <xdr:nvSpPr>
            <xdr:cNvPr id="13991" name="Group Box 1703" hidden="1">
              <a:extLst>
                <a:ext uri="{63B3BB69-23CF-44E3-9099-C40C66FF867C}">
                  <a14:compatExt spid="_x0000_s13991"/>
                </a:ext>
                <a:ext uri="{FF2B5EF4-FFF2-40B4-BE49-F238E27FC236}">
                  <a16:creationId xmlns:a16="http://schemas.microsoft.com/office/drawing/2014/main" id="{00000000-0008-0000-0200-0000A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254000</xdr:colOff>
          <xdr:row>476</xdr:row>
          <xdr:rowOff>393700</xdr:rowOff>
        </xdr:from>
        <xdr:to>
          <xdr:col>58</xdr:col>
          <xdr:colOff>82550</xdr:colOff>
          <xdr:row>480</xdr:row>
          <xdr:rowOff>69850</xdr:rowOff>
        </xdr:to>
        <xdr:sp macro="" textlink="">
          <xdr:nvSpPr>
            <xdr:cNvPr id="13992" name="Group Box 1704" hidden="1">
              <a:extLst>
                <a:ext uri="{63B3BB69-23CF-44E3-9099-C40C66FF867C}">
                  <a14:compatExt spid="_x0000_s13992"/>
                </a:ext>
                <a:ext uri="{FF2B5EF4-FFF2-40B4-BE49-F238E27FC236}">
                  <a16:creationId xmlns:a16="http://schemas.microsoft.com/office/drawing/2014/main" id="{00000000-0008-0000-0200-0000A8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493</xdr:row>
          <xdr:rowOff>463550</xdr:rowOff>
        </xdr:from>
        <xdr:to>
          <xdr:col>30</xdr:col>
          <xdr:colOff>44450</xdr:colOff>
          <xdr:row>496</xdr:row>
          <xdr:rowOff>44450</xdr:rowOff>
        </xdr:to>
        <xdr:sp macro="" textlink="">
          <xdr:nvSpPr>
            <xdr:cNvPr id="13993" name="Group Box 1705" hidden="1">
              <a:extLst>
                <a:ext uri="{63B3BB69-23CF-44E3-9099-C40C66FF867C}">
                  <a14:compatExt spid="_x0000_s13993"/>
                </a:ext>
                <a:ext uri="{FF2B5EF4-FFF2-40B4-BE49-F238E27FC236}">
                  <a16:creationId xmlns:a16="http://schemas.microsoft.com/office/drawing/2014/main" id="{00000000-0008-0000-0200-0000A9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495</xdr:row>
          <xdr:rowOff>393700</xdr:rowOff>
        </xdr:from>
        <xdr:to>
          <xdr:col>58</xdr:col>
          <xdr:colOff>139700</xdr:colOff>
          <xdr:row>499</xdr:row>
          <xdr:rowOff>82550</xdr:rowOff>
        </xdr:to>
        <xdr:sp macro="" textlink="">
          <xdr:nvSpPr>
            <xdr:cNvPr id="13994" name="Group Box 1706" hidden="1">
              <a:extLst>
                <a:ext uri="{63B3BB69-23CF-44E3-9099-C40C66FF867C}">
                  <a14:compatExt spid="_x0000_s13994"/>
                </a:ext>
                <a:ext uri="{FF2B5EF4-FFF2-40B4-BE49-F238E27FC236}">
                  <a16:creationId xmlns:a16="http://schemas.microsoft.com/office/drawing/2014/main" id="{00000000-0008-0000-0200-0000AA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516</xdr:row>
          <xdr:rowOff>139700</xdr:rowOff>
        </xdr:from>
        <xdr:to>
          <xdr:col>29</xdr:col>
          <xdr:colOff>222250</xdr:colOff>
          <xdr:row>518</xdr:row>
          <xdr:rowOff>279400</xdr:rowOff>
        </xdr:to>
        <xdr:sp macro="" textlink="">
          <xdr:nvSpPr>
            <xdr:cNvPr id="13995" name="Group Box 1707" hidden="1">
              <a:extLst>
                <a:ext uri="{63B3BB69-23CF-44E3-9099-C40C66FF867C}">
                  <a14:compatExt spid="_x0000_s13995"/>
                </a:ext>
                <a:ext uri="{FF2B5EF4-FFF2-40B4-BE49-F238E27FC236}">
                  <a16:creationId xmlns:a16="http://schemas.microsoft.com/office/drawing/2014/main" id="{00000000-0008-0000-0200-0000AB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44450</xdr:colOff>
          <xdr:row>519</xdr:row>
          <xdr:rowOff>31750</xdr:rowOff>
        </xdr:from>
        <xdr:to>
          <xdr:col>30</xdr:col>
          <xdr:colOff>57150</xdr:colOff>
          <xdr:row>521</xdr:row>
          <xdr:rowOff>31750</xdr:rowOff>
        </xdr:to>
        <xdr:sp macro="" textlink="">
          <xdr:nvSpPr>
            <xdr:cNvPr id="13996" name="Group Box 1708" hidden="1">
              <a:extLst>
                <a:ext uri="{63B3BB69-23CF-44E3-9099-C40C66FF867C}">
                  <a14:compatExt spid="_x0000_s13996"/>
                </a:ext>
                <a:ext uri="{FF2B5EF4-FFF2-40B4-BE49-F238E27FC236}">
                  <a16:creationId xmlns:a16="http://schemas.microsoft.com/office/drawing/2014/main" id="{00000000-0008-0000-0200-0000AC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547</xdr:row>
          <xdr:rowOff>349250</xdr:rowOff>
        </xdr:from>
        <xdr:to>
          <xdr:col>29</xdr:col>
          <xdr:colOff>254000</xdr:colOff>
          <xdr:row>551</xdr:row>
          <xdr:rowOff>0</xdr:rowOff>
        </xdr:to>
        <xdr:sp macro="" textlink="">
          <xdr:nvSpPr>
            <xdr:cNvPr id="13998" name="Group Box 1710" hidden="1">
              <a:extLst>
                <a:ext uri="{63B3BB69-23CF-44E3-9099-C40C66FF867C}">
                  <a14:compatExt spid="_x0000_s13998"/>
                </a:ext>
                <a:ext uri="{FF2B5EF4-FFF2-40B4-BE49-F238E27FC236}">
                  <a16:creationId xmlns:a16="http://schemas.microsoft.com/office/drawing/2014/main" id="{00000000-0008-0000-0200-0000A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571</xdr:row>
          <xdr:rowOff>425450</xdr:rowOff>
        </xdr:from>
        <xdr:to>
          <xdr:col>29</xdr:col>
          <xdr:colOff>285750</xdr:colOff>
          <xdr:row>575</xdr:row>
          <xdr:rowOff>12700</xdr:rowOff>
        </xdr:to>
        <xdr:sp macro="" textlink="">
          <xdr:nvSpPr>
            <xdr:cNvPr id="14000" name="Group Box 1712" hidden="1">
              <a:extLst>
                <a:ext uri="{63B3BB69-23CF-44E3-9099-C40C66FF867C}">
                  <a14:compatExt spid="_x0000_s14000"/>
                </a:ext>
                <a:ext uri="{FF2B5EF4-FFF2-40B4-BE49-F238E27FC236}">
                  <a16:creationId xmlns:a16="http://schemas.microsoft.com/office/drawing/2014/main" id="{00000000-0008-0000-0200-0000B0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577</xdr:row>
          <xdr:rowOff>412750</xdr:rowOff>
        </xdr:from>
        <xdr:to>
          <xdr:col>30</xdr:col>
          <xdr:colOff>12700</xdr:colOff>
          <xdr:row>581</xdr:row>
          <xdr:rowOff>0</xdr:rowOff>
        </xdr:to>
        <xdr:sp macro="" textlink="">
          <xdr:nvSpPr>
            <xdr:cNvPr id="14001" name="Group Box 1713" hidden="1">
              <a:extLst>
                <a:ext uri="{63B3BB69-23CF-44E3-9099-C40C66FF867C}">
                  <a14:compatExt spid="_x0000_s14001"/>
                </a:ext>
                <a:ext uri="{FF2B5EF4-FFF2-40B4-BE49-F238E27FC236}">
                  <a16:creationId xmlns:a16="http://schemas.microsoft.com/office/drawing/2014/main" id="{00000000-0008-0000-0200-0000B1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285750</xdr:colOff>
          <xdr:row>516</xdr:row>
          <xdr:rowOff>336550</xdr:rowOff>
        </xdr:from>
        <xdr:to>
          <xdr:col>58</xdr:col>
          <xdr:colOff>228600</xdr:colOff>
          <xdr:row>520</xdr:row>
          <xdr:rowOff>69850</xdr:rowOff>
        </xdr:to>
        <xdr:sp macro="" textlink="">
          <xdr:nvSpPr>
            <xdr:cNvPr id="14002" name="Group Box 1714" hidden="1">
              <a:extLst>
                <a:ext uri="{63B3BB69-23CF-44E3-9099-C40C66FF867C}">
                  <a14:compatExt spid="_x0000_s14002"/>
                </a:ext>
                <a:ext uri="{FF2B5EF4-FFF2-40B4-BE49-F238E27FC236}">
                  <a16:creationId xmlns:a16="http://schemas.microsoft.com/office/drawing/2014/main" id="{00000000-0008-0000-0200-0000B2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591</xdr:row>
          <xdr:rowOff>57150</xdr:rowOff>
        </xdr:from>
        <xdr:to>
          <xdr:col>29</xdr:col>
          <xdr:colOff>184150</xdr:colOff>
          <xdr:row>594</xdr:row>
          <xdr:rowOff>12700</xdr:rowOff>
        </xdr:to>
        <xdr:sp macro="" textlink="">
          <xdr:nvSpPr>
            <xdr:cNvPr id="14004" name="Group Box 1716" hidden="1">
              <a:extLst>
                <a:ext uri="{63B3BB69-23CF-44E3-9099-C40C66FF867C}">
                  <a14:compatExt spid="_x0000_s14004"/>
                </a:ext>
                <a:ext uri="{FF2B5EF4-FFF2-40B4-BE49-F238E27FC236}">
                  <a16:creationId xmlns:a16="http://schemas.microsoft.com/office/drawing/2014/main" id="{00000000-0008-0000-0200-0000B4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266700</xdr:colOff>
          <xdr:row>590</xdr:row>
          <xdr:rowOff>349250</xdr:rowOff>
        </xdr:from>
        <xdr:to>
          <xdr:col>58</xdr:col>
          <xdr:colOff>101600</xdr:colOff>
          <xdr:row>594</xdr:row>
          <xdr:rowOff>44450</xdr:rowOff>
        </xdr:to>
        <xdr:sp macro="" textlink="">
          <xdr:nvSpPr>
            <xdr:cNvPr id="14005" name="Group Box 1717" hidden="1">
              <a:extLst>
                <a:ext uri="{63B3BB69-23CF-44E3-9099-C40C66FF867C}">
                  <a14:compatExt spid="_x0000_s14005"/>
                </a:ext>
                <a:ext uri="{FF2B5EF4-FFF2-40B4-BE49-F238E27FC236}">
                  <a16:creationId xmlns:a16="http://schemas.microsoft.com/office/drawing/2014/main" id="{00000000-0008-0000-0200-0000B5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611</xdr:row>
          <xdr:rowOff>311150</xdr:rowOff>
        </xdr:from>
        <xdr:to>
          <xdr:col>29</xdr:col>
          <xdr:colOff>228600</xdr:colOff>
          <xdr:row>615</xdr:row>
          <xdr:rowOff>69850</xdr:rowOff>
        </xdr:to>
        <xdr:sp macro="" textlink="">
          <xdr:nvSpPr>
            <xdr:cNvPr id="14006" name="Group Box 1718" hidden="1">
              <a:extLst>
                <a:ext uri="{63B3BB69-23CF-44E3-9099-C40C66FF867C}">
                  <a14:compatExt spid="_x0000_s14006"/>
                </a:ext>
                <a:ext uri="{FF2B5EF4-FFF2-40B4-BE49-F238E27FC236}">
                  <a16:creationId xmlns:a16="http://schemas.microsoft.com/office/drawing/2014/main" id="{00000000-0008-0000-0200-0000B6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617</xdr:row>
          <xdr:rowOff>412750</xdr:rowOff>
        </xdr:from>
        <xdr:to>
          <xdr:col>29</xdr:col>
          <xdr:colOff>279400</xdr:colOff>
          <xdr:row>620</xdr:row>
          <xdr:rowOff>44450</xdr:rowOff>
        </xdr:to>
        <xdr:sp macro="" textlink="">
          <xdr:nvSpPr>
            <xdr:cNvPr id="14007" name="Group Box 1719" hidden="1">
              <a:extLst>
                <a:ext uri="{63B3BB69-23CF-44E3-9099-C40C66FF867C}">
                  <a14:compatExt spid="_x0000_s14007"/>
                </a:ext>
                <a:ext uri="{FF2B5EF4-FFF2-40B4-BE49-F238E27FC236}">
                  <a16:creationId xmlns:a16="http://schemas.microsoft.com/office/drawing/2014/main" id="{00000000-0008-0000-0200-0000B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254000</xdr:colOff>
          <xdr:row>609</xdr:row>
          <xdr:rowOff>368300</xdr:rowOff>
        </xdr:from>
        <xdr:to>
          <xdr:col>58</xdr:col>
          <xdr:colOff>69850</xdr:colOff>
          <xdr:row>613</xdr:row>
          <xdr:rowOff>82550</xdr:rowOff>
        </xdr:to>
        <xdr:sp macro="" textlink="">
          <xdr:nvSpPr>
            <xdr:cNvPr id="14008" name="Group Box 1720" hidden="1">
              <a:extLst>
                <a:ext uri="{63B3BB69-23CF-44E3-9099-C40C66FF867C}">
                  <a14:compatExt spid="_x0000_s14008"/>
                </a:ext>
                <a:ext uri="{FF2B5EF4-FFF2-40B4-BE49-F238E27FC236}">
                  <a16:creationId xmlns:a16="http://schemas.microsoft.com/office/drawing/2014/main" id="{00000000-0008-0000-0200-0000B8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630</xdr:row>
          <xdr:rowOff>196850</xdr:rowOff>
        </xdr:from>
        <xdr:to>
          <xdr:col>30</xdr:col>
          <xdr:colOff>12700</xdr:colOff>
          <xdr:row>632</xdr:row>
          <xdr:rowOff>298450</xdr:rowOff>
        </xdr:to>
        <xdr:sp macro="" textlink="">
          <xdr:nvSpPr>
            <xdr:cNvPr id="14009" name="Group Box 1721" hidden="1">
              <a:extLst>
                <a:ext uri="{63B3BB69-23CF-44E3-9099-C40C66FF867C}">
                  <a14:compatExt spid="_x0000_s14009"/>
                </a:ext>
                <a:ext uri="{FF2B5EF4-FFF2-40B4-BE49-F238E27FC236}">
                  <a16:creationId xmlns:a16="http://schemas.microsoft.com/office/drawing/2014/main" id="{00000000-0008-0000-0200-0000B9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633</xdr:row>
          <xdr:rowOff>25400</xdr:rowOff>
        </xdr:from>
        <xdr:to>
          <xdr:col>30</xdr:col>
          <xdr:colOff>82550</xdr:colOff>
          <xdr:row>636</xdr:row>
          <xdr:rowOff>25400</xdr:rowOff>
        </xdr:to>
        <xdr:sp macro="" textlink="">
          <xdr:nvSpPr>
            <xdr:cNvPr id="14010" name="Group Box 1722" hidden="1">
              <a:extLst>
                <a:ext uri="{63B3BB69-23CF-44E3-9099-C40C66FF867C}">
                  <a14:compatExt spid="_x0000_s14010"/>
                </a:ext>
                <a:ext uri="{FF2B5EF4-FFF2-40B4-BE49-F238E27FC236}">
                  <a16:creationId xmlns:a16="http://schemas.microsoft.com/office/drawing/2014/main" id="{00000000-0008-0000-0200-0000BA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25400</xdr:colOff>
          <xdr:row>630</xdr:row>
          <xdr:rowOff>349250</xdr:rowOff>
        </xdr:from>
        <xdr:to>
          <xdr:col>58</xdr:col>
          <xdr:colOff>158750</xdr:colOff>
          <xdr:row>634</xdr:row>
          <xdr:rowOff>152400</xdr:rowOff>
        </xdr:to>
        <xdr:sp macro="" textlink="">
          <xdr:nvSpPr>
            <xdr:cNvPr id="14011" name="Group Box 1723" hidden="1">
              <a:extLst>
                <a:ext uri="{63B3BB69-23CF-44E3-9099-C40C66FF867C}">
                  <a14:compatExt spid="_x0000_s14011"/>
                </a:ext>
                <a:ext uri="{FF2B5EF4-FFF2-40B4-BE49-F238E27FC236}">
                  <a16:creationId xmlns:a16="http://schemas.microsoft.com/office/drawing/2014/main" id="{00000000-0008-0000-0200-0000BB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651</xdr:row>
          <xdr:rowOff>82550</xdr:rowOff>
        </xdr:from>
        <xdr:to>
          <xdr:col>29</xdr:col>
          <xdr:colOff>101600</xdr:colOff>
          <xdr:row>653</xdr:row>
          <xdr:rowOff>298450</xdr:rowOff>
        </xdr:to>
        <xdr:sp macro="" textlink="">
          <xdr:nvSpPr>
            <xdr:cNvPr id="14012" name="Group Box 1724" hidden="1">
              <a:extLst>
                <a:ext uri="{63B3BB69-23CF-44E3-9099-C40C66FF867C}">
                  <a14:compatExt spid="_x0000_s14012"/>
                </a:ext>
                <a:ext uri="{FF2B5EF4-FFF2-40B4-BE49-F238E27FC236}">
                  <a16:creationId xmlns:a16="http://schemas.microsoft.com/office/drawing/2014/main" id="{00000000-0008-0000-0200-0000BC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279400</xdr:colOff>
          <xdr:row>649</xdr:row>
          <xdr:rowOff>349250</xdr:rowOff>
        </xdr:from>
        <xdr:to>
          <xdr:col>58</xdr:col>
          <xdr:colOff>114300</xdr:colOff>
          <xdr:row>653</xdr:row>
          <xdr:rowOff>101600</xdr:rowOff>
        </xdr:to>
        <xdr:sp macro="" textlink="">
          <xdr:nvSpPr>
            <xdr:cNvPr id="14013" name="Group Box 1725" hidden="1">
              <a:extLst>
                <a:ext uri="{63B3BB69-23CF-44E3-9099-C40C66FF867C}">
                  <a14:compatExt spid="_x0000_s14013"/>
                </a:ext>
                <a:ext uri="{FF2B5EF4-FFF2-40B4-BE49-F238E27FC236}">
                  <a16:creationId xmlns:a16="http://schemas.microsoft.com/office/drawing/2014/main" id="{00000000-0008-0000-0200-0000BD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666</xdr:row>
          <xdr:rowOff>381000</xdr:rowOff>
        </xdr:from>
        <xdr:to>
          <xdr:col>30</xdr:col>
          <xdr:colOff>31750</xdr:colOff>
          <xdr:row>670</xdr:row>
          <xdr:rowOff>101600</xdr:rowOff>
        </xdr:to>
        <xdr:sp macro="" textlink="">
          <xdr:nvSpPr>
            <xdr:cNvPr id="14014" name="Group Box 1726" hidden="1">
              <a:extLst>
                <a:ext uri="{63B3BB69-23CF-44E3-9099-C40C66FF867C}">
                  <a14:compatExt spid="_x0000_s14014"/>
                </a:ext>
                <a:ext uri="{FF2B5EF4-FFF2-40B4-BE49-F238E27FC236}">
                  <a16:creationId xmlns:a16="http://schemas.microsoft.com/office/drawing/2014/main" id="{00000000-0008-0000-0200-0000BE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266700</xdr:colOff>
          <xdr:row>668</xdr:row>
          <xdr:rowOff>254000</xdr:rowOff>
        </xdr:from>
        <xdr:to>
          <xdr:col>58</xdr:col>
          <xdr:colOff>222250</xdr:colOff>
          <xdr:row>672</xdr:row>
          <xdr:rowOff>82550</xdr:rowOff>
        </xdr:to>
        <xdr:sp macro="" textlink="">
          <xdr:nvSpPr>
            <xdr:cNvPr id="14015" name="Group Box 1727" hidden="1">
              <a:extLst>
                <a:ext uri="{63B3BB69-23CF-44E3-9099-C40C66FF867C}">
                  <a14:compatExt spid="_x0000_s14015"/>
                </a:ext>
                <a:ext uri="{FF2B5EF4-FFF2-40B4-BE49-F238E27FC236}">
                  <a16:creationId xmlns:a16="http://schemas.microsoft.com/office/drawing/2014/main" id="{00000000-0008-0000-0200-0000BF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689</xdr:row>
          <xdr:rowOff>241300</xdr:rowOff>
        </xdr:from>
        <xdr:to>
          <xdr:col>29</xdr:col>
          <xdr:colOff>279400</xdr:colOff>
          <xdr:row>691</xdr:row>
          <xdr:rowOff>438150</xdr:rowOff>
        </xdr:to>
        <xdr:sp macro="" textlink="">
          <xdr:nvSpPr>
            <xdr:cNvPr id="14016" name="Group Box 1728" hidden="1">
              <a:extLst>
                <a:ext uri="{63B3BB69-23CF-44E3-9099-C40C66FF867C}">
                  <a14:compatExt spid="_x0000_s14016"/>
                </a:ext>
                <a:ext uri="{FF2B5EF4-FFF2-40B4-BE49-F238E27FC236}">
                  <a16:creationId xmlns:a16="http://schemas.microsoft.com/office/drawing/2014/main" id="{00000000-0008-0000-0200-0000C0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209550</xdr:colOff>
          <xdr:row>687</xdr:row>
          <xdr:rowOff>323850</xdr:rowOff>
        </xdr:from>
        <xdr:to>
          <xdr:col>58</xdr:col>
          <xdr:colOff>323850</xdr:colOff>
          <xdr:row>691</xdr:row>
          <xdr:rowOff>139700</xdr:rowOff>
        </xdr:to>
        <xdr:sp macro="" textlink="">
          <xdr:nvSpPr>
            <xdr:cNvPr id="14017" name="Group Box 1729" hidden="1">
              <a:extLst>
                <a:ext uri="{63B3BB69-23CF-44E3-9099-C40C66FF867C}">
                  <a14:compatExt spid="_x0000_s14017"/>
                </a:ext>
                <a:ext uri="{FF2B5EF4-FFF2-40B4-BE49-F238E27FC236}">
                  <a16:creationId xmlns:a16="http://schemas.microsoft.com/office/drawing/2014/main" id="{00000000-0008-0000-0200-0000C1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374650</xdr:rowOff>
        </xdr:from>
        <xdr:to>
          <xdr:col>30</xdr:col>
          <xdr:colOff>190500</xdr:colOff>
          <xdr:row>32</xdr:row>
          <xdr:rowOff>450850</xdr:rowOff>
        </xdr:to>
        <xdr:sp macro="" textlink="">
          <xdr:nvSpPr>
            <xdr:cNvPr id="14018" name="Group Box 1730" hidden="1">
              <a:extLst>
                <a:ext uri="{63B3BB69-23CF-44E3-9099-C40C66FF867C}">
                  <a14:compatExt spid="_x0000_s14018"/>
                </a:ext>
                <a:ext uri="{FF2B5EF4-FFF2-40B4-BE49-F238E27FC236}">
                  <a16:creationId xmlns:a16="http://schemas.microsoft.com/office/drawing/2014/main" id="{00000000-0008-0000-0200-0000C2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461</xdr:row>
          <xdr:rowOff>368300</xdr:rowOff>
        </xdr:from>
        <xdr:to>
          <xdr:col>30</xdr:col>
          <xdr:colOff>127000</xdr:colOff>
          <xdr:row>465</xdr:row>
          <xdr:rowOff>114300</xdr:rowOff>
        </xdr:to>
        <xdr:sp macro="" textlink="">
          <xdr:nvSpPr>
            <xdr:cNvPr id="14019" name="Group Box 1731" hidden="1">
              <a:extLst>
                <a:ext uri="{63B3BB69-23CF-44E3-9099-C40C66FF867C}">
                  <a14:compatExt spid="_x0000_s14019"/>
                </a:ext>
                <a:ext uri="{FF2B5EF4-FFF2-40B4-BE49-F238E27FC236}">
                  <a16:creationId xmlns:a16="http://schemas.microsoft.com/office/drawing/2014/main" id="{00000000-0008-0000-0200-0000C3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475</xdr:row>
          <xdr:rowOff>12700</xdr:rowOff>
        </xdr:from>
        <xdr:to>
          <xdr:col>30</xdr:col>
          <xdr:colOff>190500</xdr:colOff>
          <xdr:row>477</xdr:row>
          <xdr:rowOff>12700</xdr:rowOff>
        </xdr:to>
        <xdr:sp macro="" textlink="">
          <xdr:nvSpPr>
            <xdr:cNvPr id="14020" name="Group Box 1732" hidden="1">
              <a:extLst>
                <a:ext uri="{63B3BB69-23CF-44E3-9099-C40C66FF867C}">
                  <a14:compatExt spid="_x0000_s14020"/>
                </a:ext>
                <a:ext uri="{FF2B5EF4-FFF2-40B4-BE49-F238E27FC236}">
                  <a16:creationId xmlns:a16="http://schemas.microsoft.com/office/drawing/2014/main" id="{00000000-0008-0000-0200-0000C4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530</xdr:row>
          <xdr:rowOff>12700</xdr:rowOff>
        </xdr:from>
        <xdr:to>
          <xdr:col>30</xdr:col>
          <xdr:colOff>114300</xdr:colOff>
          <xdr:row>532</xdr:row>
          <xdr:rowOff>317500</xdr:rowOff>
        </xdr:to>
        <xdr:sp macro="" textlink="">
          <xdr:nvSpPr>
            <xdr:cNvPr id="14021" name="Group Box 1733" hidden="1">
              <a:extLst>
                <a:ext uri="{63B3BB69-23CF-44E3-9099-C40C66FF867C}">
                  <a14:compatExt spid="_x0000_s14021"/>
                </a:ext>
                <a:ext uri="{FF2B5EF4-FFF2-40B4-BE49-F238E27FC236}">
                  <a16:creationId xmlns:a16="http://schemas.microsoft.com/office/drawing/2014/main" id="{00000000-0008-0000-0200-0000C5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561</xdr:row>
          <xdr:rowOff>63500</xdr:rowOff>
        </xdr:from>
        <xdr:to>
          <xdr:col>31</xdr:col>
          <xdr:colOff>139700</xdr:colOff>
          <xdr:row>565</xdr:row>
          <xdr:rowOff>76200</xdr:rowOff>
        </xdr:to>
        <xdr:sp macro="" textlink="">
          <xdr:nvSpPr>
            <xdr:cNvPr id="14022" name="Group Box 1734" hidden="1">
              <a:extLst>
                <a:ext uri="{63B3BB69-23CF-44E3-9099-C40C66FF867C}">
                  <a14:compatExt spid="_x0000_s14022"/>
                </a:ext>
                <a:ext uri="{FF2B5EF4-FFF2-40B4-BE49-F238E27FC236}">
                  <a16:creationId xmlns:a16="http://schemas.microsoft.com/office/drawing/2014/main" id="{00000000-0008-0000-0200-0000C6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292100</xdr:colOff>
          <xdr:row>588</xdr:row>
          <xdr:rowOff>342900</xdr:rowOff>
        </xdr:from>
        <xdr:to>
          <xdr:col>29</xdr:col>
          <xdr:colOff>292100</xdr:colOff>
          <xdr:row>591</xdr:row>
          <xdr:rowOff>25400</xdr:rowOff>
        </xdr:to>
        <xdr:sp macro="" textlink="">
          <xdr:nvSpPr>
            <xdr:cNvPr id="14023" name="Group Box 1735" hidden="1">
              <a:extLst>
                <a:ext uri="{63B3BB69-23CF-44E3-9099-C40C66FF867C}">
                  <a14:compatExt spid="_x0000_s14023"/>
                </a:ext>
                <a:ext uri="{FF2B5EF4-FFF2-40B4-BE49-F238E27FC236}">
                  <a16:creationId xmlns:a16="http://schemas.microsoft.com/office/drawing/2014/main" id="{00000000-0008-0000-0200-0000C7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120650</xdr:colOff>
          <xdr:row>670</xdr:row>
          <xdr:rowOff>266700</xdr:rowOff>
        </xdr:from>
        <xdr:to>
          <xdr:col>27</xdr:col>
          <xdr:colOff>76200</xdr:colOff>
          <xdr:row>672</xdr:row>
          <xdr:rowOff>0</xdr:rowOff>
        </xdr:to>
        <xdr:sp macro="" textlink="">
          <xdr:nvSpPr>
            <xdr:cNvPr id="14024" name="Option Button 1736" hidden="1">
              <a:extLst>
                <a:ext uri="{63B3BB69-23CF-44E3-9099-C40C66FF867C}">
                  <a14:compatExt spid="_x0000_s14024"/>
                </a:ext>
                <a:ext uri="{FF2B5EF4-FFF2-40B4-BE49-F238E27FC236}">
                  <a16:creationId xmlns:a16="http://schemas.microsoft.com/office/drawing/2014/main" id="{00000000-0008-0000-0200-0000C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670</xdr:row>
          <xdr:rowOff>260350</xdr:rowOff>
        </xdr:from>
        <xdr:to>
          <xdr:col>29</xdr:col>
          <xdr:colOff>158750</xdr:colOff>
          <xdr:row>671</xdr:row>
          <xdr:rowOff>69850</xdr:rowOff>
        </xdr:to>
        <xdr:sp macro="" textlink="">
          <xdr:nvSpPr>
            <xdr:cNvPr id="14025" name="Option Button 1737" hidden="1">
              <a:extLst>
                <a:ext uri="{63B3BB69-23CF-44E3-9099-C40C66FF867C}">
                  <a14:compatExt spid="_x0000_s14025"/>
                </a:ext>
                <a:ext uri="{FF2B5EF4-FFF2-40B4-BE49-F238E27FC236}">
                  <a16:creationId xmlns:a16="http://schemas.microsoft.com/office/drawing/2014/main" id="{00000000-0008-0000-0200-0000C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670</xdr:row>
          <xdr:rowOff>133350</xdr:rowOff>
        </xdr:from>
        <xdr:to>
          <xdr:col>30</xdr:col>
          <xdr:colOff>57150</xdr:colOff>
          <xdr:row>673</xdr:row>
          <xdr:rowOff>44450</xdr:rowOff>
        </xdr:to>
        <xdr:sp macro="" textlink="">
          <xdr:nvSpPr>
            <xdr:cNvPr id="14026" name="Group Box 1738" hidden="1">
              <a:extLst>
                <a:ext uri="{63B3BB69-23CF-44E3-9099-C40C66FF867C}">
                  <a14:compatExt spid="_x0000_s14026"/>
                </a:ext>
                <a:ext uri="{FF2B5EF4-FFF2-40B4-BE49-F238E27FC236}">
                  <a16:creationId xmlns:a16="http://schemas.microsoft.com/office/drawing/2014/main" id="{00000000-0008-0000-0200-0000CA3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670</xdr:row>
          <xdr:rowOff>463550</xdr:rowOff>
        </xdr:from>
        <xdr:to>
          <xdr:col>27</xdr:col>
          <xdr:colOff>82550</xdr:colOff>
          <xdr:row>672</xdr:row>
          <xdr:rowOff>196850</xdr:rowOff>
        </xdr:to>
        <xdr:sp macro="" textlink="">
          <xdr:nvSpPr>
            <xdr:cNvPr id="14027" name="Option Button 1739" hidden="1">
              <a:extLst>
                <a:ext uri="{63B3BB69-23CF-44E3-9099-C40C66FF867C}">
                  <a14:compatExt spid="_x0000_s14027"/>
                </a:ext>
                <a:ext uri="{FF2B5EF4-FFF2-40B4-BE49-F238E27FC236}">
                  <a16:creationId xmlns:a16="http://schemas.microsoft.com/office/drawing/2014/main" id="{00000000-0008-0000-0200-0000C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対象外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46.xml"/><Relationship Id="rId299" Type="http://schemas.openxmlformats.org/officeDocument/2006/relationships/ctrlProp" Target="../ctrlProps/ctrlProp328.xml"/><Relationship Id="rId21" Type="http://schemas.openxmlformats.org/officeDocument/2006/relationships/ctrlProp" Target="../ctrlProps/ctrlProp50.xml"/><Relationship Id="rId63" Type="http://schemas.openxmlformats.org/officeDocument/2006/relationships/ctrlProp" Target="../ctrlProps/ctrlProp92.xml"/><Relationship Id="rId159" Type="http://schemas.openxmlformats.org/officeDocument/2006/relationships/ctrlProp" Target="../ctrlProps/ctrlProp188.xml"/><Relationship Id="rId324" Type="http://schemas.openxmlformats.org/officeDocument/2006/relationships/ctrlProp" Target="../ctrlProps/ctrlProp353.xml"/><Relationship Id="rId366" Type="http://schemas.openxmlformats.org/officeDocument/2006/relationships/ctrlProp" Target="../ctrlProps/ctrlProp395.xml"/><Relationship Id="rId170" Type="http://schemas.openxmlformats.org/officeDocument/2006/relationships/ctrlProp" Target="../ctrlProps/ctrlProp199.xml"/><Relationship Id="rId226" Type="http://schemas.openxmlformats.org/officeDocument/2006/relationships/ctrlProp" Target="../ctrlProps/ctrlProp255.xml"/><Relationship Id="rId268" Type="http://schemas.openxmlformats.org/officeDocument/2006/relationships/ctrlProp" Target="../ctrlProps/ctrlProp297.xml"/><Relationship Id="rId32" Type="http://schemas.openxmlformats.org/officeDocument/2006/relationships/ctrlProp" Target="../ctrlProps/ctrlProp61.xml"/><Relationship Id="rId74" Type="http://schemas.openxmlformats.org/officeDocument/2006/relationships/ctrlProp" Target="../ctrlProps/ctrlProp103.xml"/><Relationship Id="rId128" Type="http://schemas.openxmlformats.org/officeDocument/2006/relationships/ctrlProp" Target="../ctrlProps/ctrlProp157.xml"/><Relationship Id="rId335" Type="http://schemas.openxmlformats.org/officeDocument/2006/relationships/ctrlProp" Target="../ctrlProps/ctrlProp364.xml"/><Relationship Id="rId377" Type="http://schemas.openxmlformats.org/officeDocument/2006/relationships/ctrlProp" Target="../ctrlProps/ctrlProp406.xml"/><Relationship Id="rId5" Type="http://schemas.openxmlformats.org/officeDocument/2006/relationships/ctrlProp" Target="../ctrlProps/ctrlProp34.xml"/><Relationship Id="rId181" Type="http://schemas.openxmlformats.org/officeDocument/2006/relationships/ctrlProp" Target="../ctrlProps/ctrlProp210.xml"/><Relationship Id="rId237" Type="http://schemas.openxmlformats.org/officeDocument/2006/relationships/ctrlProp" Target="../ctrlProps/ctrlProp266.xml"/><Relationship Id="rId402" Type="http://schemas.openxmlformats.org/officeDocument/2006/relationships/ctrlProp" Target="../ctrlProps/ctrlProp431.xml"/><Relationship Id="rId279" Type="http://schemas.openxmlformats.org/officeDocument/2006/relationships/ctrlProp" Target="../ctrlProps/ctrlProp308.xml"/><Relationship Id="rId43" Type="http://schemas.openxmlformats.org/officeDocument/2006/relationships/ctrlProp" Target="../ctrlProps/ctrlProp72.xml"/><Relationship Id="rId139" Type="http://schemas.openxmlformats.org/officeDocument/2006/relationships/ctrlProp" Target="../ctrlProps/ctrlProp168.xml"/><Relationship Id="rId290" Type="http://schemas.openxmlformats.org/officeDocument/2006/relationships/ctrlProp" Target="../ctrlProps/ctrlProp319.xml"/><Relationship Id="rId304" Type="http://schemas.openxmlformats.org/officeDocument/2006/relationships/ctrlProp" Target="../ctrlProps/ctrlProp333.xml"/><Relationship Id="rId346" Type="http://schemas.openxmlformats.org/officeDocument/2006/relationships/ctrlProp" Target="../ctrlProps/ctrlProp375.xml"/><Relationship Id="rId388" Type="http://schemas.openxmlformats.org/officeDocument/2006/relationships/ctrlProp" Target="../ctrlProps/ctrlProp417.xml"/><Relationship Id="rId85" Type="http://schemas.openxmlformats.org/officeDocument/2006/relationships/ctrlProp" Target="../ctrlProps/ctrlProp114.xml"/><Relationship Id="rId150" Type="http://schemas.openxmlformats.org/officeDocument/2006/relationships/ctrlProp" Target="../ctrlProps/ctrlProp179.xml"/><Relationship Id="rId192" Type="http://schemas.openxmlformats.org/officeDocument/2006/relationships/ctrlProp" Target="../ctrlProps/ctrlProp221.xml"/><Relationship Id="rId206" Type="http://schemas.openxmlformats.org/officeDocument/2006/relationships/ctrlProp" Target="../ctrlProps/ctrlProp235.xml"/><Relationship Id="rId248" Type="http://schemas.openxmlformats.org/officeDocument/2006/relationships/ctrlProp" Target="../ctrlProps/ctrlProp277.xml"/><Relationship Id="rId12" Type="http://schemas.openxmlformats.org/officeDocument/2006/relationships/ctrlProp" Target="../ctrlProps/ctrlProp41.xml"/><Relationship Id="rId108" Type="http://schemas.openxmlformats.org/officeDocument/2006/relationships/ctrlProp" Target="../ctrlProps/ctrlProp137.xml"/><Relationship Id="rId315" Type="http://schemas.openxmlformats.org/officeDocument/2006/relationships/ctrlProp" Target="../ctrlProps/ctrlProp344.xml"/><Relationship Id="rId357" Type="http://schemas.openxmlformats.org/officeDocument/2006/relationships/ctrlProp" Target="../ctrlProps/ctrlProp386.xml"/><Relationship Id="rId54" Type="http://schemas.openxmlformats.org/officeDocument/2006/relationships/ctrlProp" Target="../ctrlProps/ctrlProp83.xml"/><Relationship Id="rId96" Type="http://schemas.openxmlformats.org/officeDocument/2006/relationships/ctrlProp" Target="../ctrlProps/ctrlProp125.xml"/><Relationship Id="rId161" Type="http://schemas.openxmlformats.org/officeDocument/2006/relationships/ctrlProp" Target="../ctrlProps/ctrlProp190.xml"/><Relationship Id="rId217" Type="http://schemas.openxmlformats.org/officeDocument/2006/relationships/ctrlProp" Target="../ctrlProps/ctrlProp246.xml"/><Relationship Id="rId399" Type="http://schemas.openxmlformats.org/officeDocument/2006/relationships/ctrlProp" Target="../ctrlProps/ctrlProp428.xml"/><Relationship Id="rId259" Type="http://schemas.openxmlformats.org/officeDocument/2006/relationships/ctrlProp" Target="../ctrlProps/ctrlProp288.xml"/><Relationship Id="rId23" Type="http://schemas.openxmlformats.org/officeDocument/2006/relationships/ctrlProp" Target="../ctrlProps/ctrlProp52.xml"/><Relationship Id="rId119" Type="http://schemas.openxmlformats.org/officeDocument/2006/relationships/ctrlProp" Target="../ctrlProps/ctrlProp148.xml"/><Relationship Id="rId270" Type="http://schemas.openxmlformats.org/officeDocument/2006/relationships/ctrlProp" Target="../ctrlProps/ctrlProp299.xml"/><Relationship Id="rId326" Type="http://schemas.openxmlformats.org/officeDocument/2006/relationships/ctrlProp" Target="../ctrlProps/ctrlProp355.xml"/><Relationship Id="rId65" Type="http://schemas.openxmlformats.org/officeDocument/2006/relationships/ctrlProp" Target="../ctrlProps/ctrlProp94.xml"/><Relationship Id="rId130" Type="http://schemas.openxmlformats.org/officeDocument/2006/relationships/ctrlProp" Target="../ctrlProps/ctrlProp159.xml"/><Relationship Id="rId368" Type="http://schemas.openxmlformats.org/officeDocument/2006/relationships/ctrlProp" Target="../ctrlProps/ctrlProp397.xml"/><Relationship Id="rId172" Type="http://schemas.openxmlformats.org/officeDocument/2006/relationships/ctrlProp" Target="../ctrlProps/ctrlProp201.xml"/><Relationship Id="rId228" Type="http://schemas.openxmlformats.org/officeDocument/2006/relationships/ctrlProp" Target="../ctrlProps/ctrlProp257.xml"/><Relationship Id="rId281" Type="http://schemas.openxmlformats.org/officeDocument/2006/relationships/ctrlProp" Target="../ctrlProps/ctrlProp310.xml"/><Relationship Id="rId337" Type="http://schemas.openxmlformats.org/officeDocument/2006/relationships/ctrlProp" Target="../ctrlProps/ctrlProp366.xml"/><Relationship Id="rId34" Type="http://schemas.openxmlformats.org/officeDocument/2006/relationships/ctrlProp" Target="../ctrlProps/ctrlProp63.xml"/><Relationship Id="rId76" Type="http://schemas.openxmlformats.org/officeDocument/2006/relationships/ctrlProp" Target="../ctrlProps/ctrlProp105.xml"/><Relationship Id="rId141" Type="http://schemas.openxmlformats.org/officeDocument/2006/relationships/ctrlProp" Target="../ctrlProps/ctrlProp170.xml"/><Relationship Id="rId379" Type="http://schemas.openxmlformats.org/officeDocument/2006/relationships/ctrlProp" Target="../ctrlProps/ctrlProp408.xml"/><Relationship Id="rId7" Type="http://schemas.openxmlformats.org/officeDocument/2006/relationships/ctrlProp" Target="../ctrlProps/ctrlProp36.xml"/><Relationship Id="rId183" Type="http://schemas.openxmlformats.org/officeDocument/2006/relationships/ctrlProp" Target="../ctrlProps/ctrlProp212.xml"/><Relationship Id="rId239" Type="http://schemas.openxmlformats.org/officeDocument/2006/relationships/ctrlProp" Target="../ctrlProps/ctrlProp268.xml"/><Relationship Id="rId390" Type="http://schemas.openxmlformats.org/officeDocument/2006/relationships/ctrlProp" Target="../ctrlProps/ctrlProp419.xml"/><Relationship Id="rId404" Type="http://schemas.openxmlformats.org/officeDocument/2006/relationships/ctrlProp" Target="../ctrlProps/ctrlProp433.xml"/><Relationship Id="rId250" Type="http://schemas.openxmlformats.org/officeDocument/2006/relationships/ctrlProp" Target="../ctrlProps/ctrlProp279.xml"/><Relationship Id="rId292" Type="http://schemas.openxmlformats.org/officeDocument/2006/relationships/ctrlProp" Target="../ctrlProps/ctrlProp321.xml"/><Relationship Id="rId306" Type="http://schemas.openxmlformats.org/officeDocument/2006/relationships/ctrlProp" Target="../ctrlProps/ctrlProp335.xml"/><Relationship Id="rId45" Type="http://schemas.openxmlformats.org/officeDocument/2006/relationships/ctrlProp" Target="../ctrlProps/ctrlProp74.xml"/><Relationship Id="rId87" Type="http://schemas.openxmlformats.org/officeDocument/2006/relationships/ctrlProp" Target="../ctrlProps/ctrlProp116.xml"/><Relationship Id="rId110" Type="http://schemas.openxmlformats.org/officeDocument/2006/relationships/ctrlProp" Target="../ctrlProps/ctrlProp139.xml"/><Relationship Id="rId348" Type="http://schemas.openxmlformats.org/officeDocument/2006/relationships/ctrlProp" Target="../ctrlProps/ctrlProp377.xml"/><Relationship Id="rId152" Type="http://schemas.openxmlformats.org/officeDocument/2006/relationships/ctrlProp" Target="../ctrlProps/ctrlProp181.xml"/><Relationship Id="rId194" Type="http://schemas.openxmlformats.org/officeDocument/2006/relationships/ctrlProp" Target="../ctrlProps/ctrlProp223.xml"/><Relationship Id="rId208" Type="http://schemas.openxmlformats.org/officeDocument/2006/relationships/ctrlProp" Target="../ctrlProps/ctrlProp237.xml"/><Relationship Id="rId261" Type="http://schemas.openxmlformats.org/officeDocument/2006/relationships/ctrlProp" Target="../ctrlProps/ctrlProp290.xml"/><Relationship Id="rId14" Type="http://schemas.openxmlformats.org/officeDocument/2006/relationships/ctrlProp" Target="../ctrlProps/ctrlProp43.xml"/><Relationship Id="rId56" Type="http://schemas.openxmlformats.org/officeDocument/2006/relationships/ctrlProp" Target="../ctrlProps/ctrlProp85.xml"/><Relationship Id="rId317" Type="http://schemas.openxmlformats.org/officeDocument/2006/relationships/ctrlProp" Target="../ctrlProps/ctrlProp346.xml"/><Relationship Id="rId359" Type="http://schemas.openxmlformats.org/officeDocument/2006/relationships/ctrlProp" Target="../ctrlProps/ctrlProp388.xml"/><Relationship Id="rId98" Type="http://schemas.openxmlformats.org/officeDocument/2006/relationships/ctrlProp" Target="../ctrlProps/ctrlProp127.xml"/><Relationship Id="rId121" Type="http://schemas.openxmlformats.org/officeDocument/2006/relationships/ctrlProp" Target="../ctrlProps/ctrlProp150.xml"/><Relationship Id="rId163" Type="http://schemas.openxmlformats.org/officeDocument/2006/relationships/ctrlProp" Target="../ctrlProps/ctrlProp192.xml"/><Relationship Id="rId219" Type="http://schemas.openxmlformats.org/officeDocument/2006/relationships/ctrlProp" Target="../ctrlProps/ctrlProp248.xml"/><Relationship Id="rId370" Type="http://schemas.openxmlformats.org/officeDocument/2006/relationships/ctrlProp" Target="../ctrlProps/ctrlProp399.xml"/><Relationship Id="rId230" Type="http://schemas.openxmlformats.org/officeDocument/2006/relationships/ctrlProp" Target="../ctrlProps/ctrlProp259.xml"/><Relationship Id="rId25" Type="http://schemas.openxmlformats.org/officeDocument/2006/relationships/ctrlProp" Target="../ctrlProps/ctrlProp54.xml"/><Relationship Id="rId67" Type="http://schemas.openxmlformats.org/officeDocument/2006/relationships/ctrlProp" Target="../ctrlProps/ctrlProp96.xml"/><Relationship Id="rId272" Type="http://schemas.openxmlformats.org/officeDocument/2006/relationships/ctrlProp" Target="../ctrlProps/ctrlProp301.xml"/><Relationship Id="rId328" Type="http://schemas.openxmlformats.org/officeDocument/2006/relationships/ctrlProp" Target="../ctrlProps/ctrlProp357.xml"/><Relationship Id="rId132" Type="http://schemas.openxmlformats.org/officeDocument/2006/relationships/ctrlProp" Target="../ctrlProps/ctrlProp161.xml"/><Relationship Id="rId174" Type="http://schemas.openxmlformats.org/officeDocument/2006/relationships/ctrlProp" Target="../ctrlProps/ctrlProp203.xml"/><Relationship Id="rId381" Type="http://schemas.openxmlformats.org/officeDocument/2006/relationships/ctrlProp" Target="../ctrlProps/ctrlProp410.xml"/><Relationship Id="rId241" Type="http://schemas.openxmlformats.org/officeDocument/2006/relationships/ctrlProp" Target="../ctrlProps/ctrlProp270.xml"/><Relationship Id="rId36" Type="http://schemas.openxmlformats.org/officeDocument/2006/relationships/ctrlProp" Target="../ctrlProps/ctrlProp65.xml"/><Relationship Id="rId283" Type="http://schemas.openxmlformats.org/officeDocument/2006/relationships/ctrlProp" Target="../ctrlProps/ctrlProp312.xml"/><Relationship Id="rId339" Type="http://schemas.openxmlformats.org/officeDocument/2006/relationships/ctrlProp" Target="../ctrlProps/ctrlProp368.xml"/><Relationship Id="rId78" Type="http://schemas.openxmlformats.org/officeDocument/2006/relationships/ctrlProp" Target="../ctrlProps/ctrlProp107.xml"/><Relationship Id="rId101" Type="http://schemas.openxmlformats.org/officeDocument/2006/relationships/ctrlProp" Target="../ctrlProps/ctrlProp130.xml"/><Relationship Id="rId143" Type="http://schemas.openxmlformats.org/officeDocument/2006/relationships/ctrlProp" Target="../ctrlProps/ctrlProp172.xml"/><Relationship Id="rId185" Type="http://schemas.openxmlformats.org/officeDocument/2006/relationships/ctrlProp" Target="../ctrlProps/ctrlProp214.xml"/><Relationship Id="rId350" Type="http://schemas.openxmlformats.org/officeDocument/2006/relationships/ctrlProp" Target="../ctrlProps/ctrlProp379.xml"/><Relationship Id="rId406" Type="http://schemas.openxmlformats.org/officeDocument/2006/relationships/ctrlProp" Target="../ctrlProps/ctrlProp435.xml"/><Relationship Id="rId9" Type="http://schemas.openxmlformats.org/officeDocument/2006/relationships/ctrlProp" Target="../ctrlProps/ctrlProp38.xml"/><Relationship Id="rId210" Type="http://schemas.openxmlformats.org/officeDocument/2006/relationships/ctrlProp" Target="../ctrlProps/ctrlProp239.xml"/><Relationship Id="rId392" Type="http://schemas.openxmlformats.org/officeDocument/2006/relationships/ctrlProp" Target="../ctrlProps/ctrlProp421.xml"/><Relationship Id="rId252" Type="http://schemas.openxmlformats.org/officeDocument/2006/relationships/ctrlProp" Target="../ctrlProps/ctrlProp281.xml"/><Relationship Id="rId294" Type="http://schemas.openxmlformats.org/officeDocument/2006/relationships/ctrlProp" Target="../ctrlProps/ctrlProp323.xml"/><Relationship Id="rId308" Type="http://schemas.openxmlformats.org/officeDocument/2006/relationships/ctrlProp" Target="../ctrlProps/ctrlProp337.xml"/><Relationship Id="rId47" Type="http://schemas.openxmlformats.org/officeDocument/2006/relationships/ctrlProp" Target="../ctrlProps/ctrlProp76.xml"/><Relationship Id="rId89" Type="http://schemas.openxmlformats.org/officeDocument/2006/relationships/ctrlProp" Target="../ctrlProps/ctrlProp118.xml"/><Relationship Id="rId112" Type="http://schemas.openxmlformats.org/officeDocument/2006/relationships/ctrlProp" Target="../ctrlProps/ctrlProp141.xml"/><Relationship Id="rId154" Type="http://schemas.openxmlformats.org/officeDocument/2006/relationships/ctrlProp" Target="../ctrlProps/ctrlProp183.xml"/><Relationship Id="rId361" Type="http://schemas.openxmlformats.org/officeDocument/2006/relationships/ctrlProp" Target="../ctrlProps/ctrlProp390.xml"/><Relationship Id="rId196" Type="http://schemas.openxmlformats.org/officeDocument/2006/relationships/ctrlProp" Target="../ctrlProps/ctrlProp225.xml"/><Relationship Id="rId16" Type="http://schemas.openxmlformats.org/officeDocument/2006/relationships/ctrlProp" Target="../ctrlProps/ctrlProp45.xml"/><Relationship Id="rId221" Type="http://schemas.openxmlformats.org/officeDocument/2006/relationships/ctrlProp" Target="../ctrlProps/ctrlProp250.xml"/><Relationship Id="rId263" Type="http://schemas.openxmlformats.org/officeDocument/2006/relationships/ctrlProp" Target="../ctrlProps/ctrlProp292.xml"/><Relationship Id="rId319" Type="http://schemas.openxmlformats.org/officeDocument/2006/relationships/ctrlProp" Target="../ctrlProps/ctrlProp348.xml"/><Relationship Id="rId58" Type="http://schemas.openxmlformats.org/officeDocument/2006/relationships/ctrlProp" Target="../ctrlProps/ctrlProp87.xml"/><Relationship Id="rId123" Type="http://schemas.openxmlformats.org/officeDocument/2006/relationships/ctrlProp" Target="../ctrlProps/ctrlProp152.xml"/><Relationship Id="rId330" Type="http://schemas.openxmlformats.org/officeDocument/2006/relationships/ctrlProp" Target="../ctrlProps/ctrlProp359.xml"/><Relationship Id="rId165" Type="http://schemas.openxmlformats.org/officeDocument/2006/relationships/ctrlProp" Target="../ctrlProps/ctrlProp194.xml"/><Relationship Id="rId372" Type="http://schemas.openxmlformats.org/officeDocument/2006/relationships/ctrlProp" Target="../ctrlProps/ctrlProp401.xml"/><Relationship Id="rId232" Type="http://schemas.openxmlformats.org/officeDocument/2006/relationships/ctrlProp" Target="../ctrlProps/ctrlProp261.xml"/><Relationship Id="rId274" Type="http://schemas.openxmlformats.org/officeDocument/2006/relationships/ctrlProp" Target="../ctrlProps/ctrlProp303.xml"/><Relationship Id="rId27" Type="http://schemas.openxmlformats.org/officeDocument/2006/relationships/ctrlProp" Target="../ctrlProps/ctrlProp56.xml"/><Relationship Id="rId48" Type="http://schemas.openxmlformats.org/officeDocument/2006/relationships/ctrlProp" Target="../ctrlProps/ctrlProp77.xml"/><Relationship Id="rId69" Type="http://schemas.openxmlformats.org/officeDocument/2006/relationships/ctrlProp" Target="../ctrlProps/ctrlProp98.xml"/><Relationship Id="rId113" Type="http://schemas.openxmlformats.org/officeDocument/2006/relationships/ctrlProp" Target="../ctrlProps/ctrlProp142.xml"/><Relationship Id="rId134" Type="http://schemas.openxmlformats.org/officeDocument/2006/relationships/ctrlProp" Target="../ctrlProps/ctrlProp163.xml"/><Relationship Id="rId320" Type="http://schemas.openxmlformats.org/officeDocument/2006/relationships/ctrlProp" Target="../ctrlProps/ctrlProp349.xml"/><Relationship Id="rId80" Type="http://schemas.openxmlformats.org/officeDocument/2006/relationships/ctrlProp" Target="../ctrlProps/ctrlProp109.xml"/><Relationship Id="rId155" Type="http://schemas.openxmlformats.org/officeDocument/2006/relationships/ctrlProp" Target="../ctrlProps/ctrlProp184.xml"/><Relationship Id="rId176" Type="http://schemas.openxmlformats.org/officeDocument/2006/relationships/ctrlProp" Target="../ctrlProps/ctrlProp205.xml"/><Relationship Id="rId197" Type="http://schemas.openxmlformats.org/officeDocument/2006/relationships/ctrlProp" Target="../ctrlProps/ctrlProp226.xml"/><Relationship Id="rId341" Type="http://schemas.openxmlformats.org/officeDocument/2006/relationships/ctrlProp" Target="../ctrlProps/ctrlProp370.xml"/><Relationship Id="rId362" Type="http://schemas.openxmlformats.org/officeDocument/2006/relationships/ctrlProp" Target="../ctrlProps/ctrlProp391.xml"/><Relationship Id="rId383" Type="http://schemas.openxmlformats.org/officeDocument/2006/relationships/ctrlProp" Target="../ctrlProps/ctrlProp412.xml"/><Relationship Id="rId201" Type="http://schemas.openxmlformats.org/officeDocument/2006/relationships/ctrlProp" Target="../ctrlProps/ctrlProp230.xml"/><Relationship Id="rId222" Type="http://schemas.openxmlformats.org/officeDocument/2006/relationships/ctrlProp" Target="../ctrlProps/ctrlProp251.xml"/><Relationship Id="rId243" Type="http://schemas.openxmlformats.org/officeDocument/2006/relationships/ctrlProp" Target="../ctrlProps/ctrlProp272.xml"/><Relationship Id="rId264" Type="http://schemas.openxmlformats.org/officeDocument/2006/relationships/ctrlProp" Target="../ctrlProps/ctrlProp293.xml"/><Relationship Id="rId285" Type="http://schemas.openxmlformats.org/officeDocument/2006/relationships/ctrlProp" Target="../ctrlProps/ctrlProp314.xml"/><Relationship Id="rId17" Type="http://schemas.openxmlformats.org/officeDocument/2006/relationships/ctrlProp" Target="../ctrlProps/ctrlProp46.xml"/><Relationship Id="rId38" Type="http://schemas.openxmlformats.org/officeDocument/2006/relationships/ctrlProp" Target="../ctrlProps/ctrlProp67.xml"/><Relationship Id="rId59" Type="http://schemas.openxmlformats.org/officeDocument/2006/relationships/ctrlProp" Target="../ctrlProps/ctrlProp88.xml"/><Relationship Id="rId103" Type="http://schemas.openxmlformats.org/officeDocument/2006/relationships/ctrlProp" Target="../ctrlProps/ctrlProp132.xml"/><Relationship Id="rId124" Type="http://schemas.openxmlformats.org/officeDocument/2006/relationships/ctrlProp" Target="../ctrlProps/ctrlProp153.xml"/><Relationship Id="rId310" Type="http://schemas.openxmlformats.org/officeDocument/2006/relationships/ctrlProp" Target="../ctrlProps/ctrlProp339.xml"/><Relationship Id="rId70" Type="http://schemas.openxmlformats.org/officeDocument/2006/relationships/ctrlProp" Target="../ctrlProps/ctrlProp99.xml"/><Relationship Id="rId91" Type="http://schemas.openxmlformats.org/officeDocument/2006/relationships/ctrlProp" Target="../ctrlProps/ctrlProp120.xml"/><Relationship Id="rId145" Type="http://schemas.openxmlformats.org/officeDocument/2006/relationships/ctrlProp" Target="../ctrlProps/ctrlProp174.xml"/><Relationship Id="rId166" Type="http://schemas.openxmlformats.org/officeDocument/2006/relationships/ctrlProp" Target="../ctrlProps/ctrlProp195.xml"/><Relationship Id="rId187" Type="http://schemas.openxmlformats.org/officeDocument/2006/relationships/ctrlProp" Target="../ctrlProps/ctrlProp216.xml"/><Relationship Id="rId331" Type="http://schemas.openxmlformats.org/officeDocument/2006/relationships/ctrlProp" Target="../ctrlProps/ctrlProp360.xml"/><Relationship Id="rId352" Type="http://schemas.openxmlformats.org/officeDocument/2006/relationships/ctrlProp" Target="../ctrlProps/ctrlProp381.xml"/><Relationship Id="rId373" Type="http://schemas.openxmlformats.org/officeDocument/2006/relationships/ctrlProp" Target="../ctrlProps/ctrlProp402.xml"/><Relationship Id="rId394" Type="http://schemas.openxmlformats.org/officeDocument/2006/relationships/ctrlProp" Target="../ctrlProps/ctrlProp423.xml"/><Relationship Id="rId408" Type="http://schemas.openxmlformats.org/officeDocument/2006/relationships/ctrlProp" Target="../ctrlProps/ctrlProp437.xml"/><Relationship Id="rId1" Type="http://schemas.openxmlformats.org/officeDocument/2006/relationships/printerSettings" Target="../printerSettings/printerSettings3.bin"/><Relationship Id="rId212" Type="http://schemas.openxmlformats.org/officeDocument/2006/relationships/ctrlProp" Target="../ctrlProps/ctrlProp241.xml"/><Relationship Id="rId233" Type="http://schemas.openxmlformats.org/officeDocument/2006/relationships/ctrlProp" Target="../ctrlProps/ctrlProp262.xml"/><Relationship Id="rId254" Type="http://schemas.openxmlformats.org/officeDocument/2006/relationships/ctrlProp" Target="../ctrlProps/ctrlProp283.xml"/><Relationship Id="rId28" Type="http://schemas.openxmlformats.org/officeDocument/2006/relationships/ctrlProp" Target="../ctrlProps/ctrlProp57.xml"/><Relationship Id="rId49" Type="http://schemas.openxmlformats.org/officeDocument/2006/relationships/ctrlProp" Target="../ctrlProps/ctrlProp78.xml"/><Relationship Id="rId114" Type="http://schemas.openxmlformats.org/officeDocument/2006/relationships/ctrlProp" Target="../ctrlProps/ctrlProp143.xml"/><Relationship Id="rId275" Type="http://schemas.openxmlformats.org/officeDocument/2006/relationships/ctrlProp" Target="../ctrlProps/ctrlProp304.xml"/><Relationship Id="rId296" Type="http://schemas.openxmlformats.org/officeDocument/2006/relationships/ctrlProp" Target="../ctrlProps/ctrlProp325.xml"/><Relationship Id="rId300" Type="http://schemas.openxmlformats.org/officeDocument/2006/relationships/ctrlProp" Target="../ctrlProps/ctrlProp329.xml"/><Relationship Id="rId60" Type="http://schemas.openxmlformats.org/officeDocument/2006/relationships/ctrlProp" Target="../ctrlProps/ctrlProp89.xml"/><Relationship Id="rId81" Type="http://schemas.openxmlformats.org/officeDocument/2006/relationships/ctrlProp" Target="../ctrlProps/ctrlProp110.xml"/><Relationship Id="rId135" Type="http://schemas.openxmlformats.org/officeDocument/2006/relationships/ctrlProp" Target="../ctrlProps/ctrlProp164.xml"/><Relationship Id="rId156" Type="http://schemas.openxmlformats.org/officeDocument/2006/relationships/ctrlProp" Target="../ctrlProps/ctrlProp185.xml"/><Relationship Id="rId177" Type="http://schemas.openxmlformats.org/officeDocument/2006/relationships/ctrlProp" Target="../ctrlProps/ctrlProp206.xml"/><Relationship Id="rId198" Type="http://schemas.openxmlformats.org/officeDocument/2006/relationships/ctrlProp" Target="../ctrlProps/ctrlProp227.xml"/><Relationship Id="rId321" Type="http://schemas.openxmlformats.org/officeDocument/2006/relationships/ctrlProp" Target="../ctrlProps/ctrlProp350.xml"/><Relationship Id="rId342" Type="http://schemas.openxmlformats.org/officeDocument/2006/relationships/ctrlProp" Target="../ctrlProps/ctrlProp371.xml"/><Relationship Id="rId363" Type="http://schemas.openxmlformats.org/officeDocument/2006/relationships/ctrlProp" Target="../ctrlProps/ctrlProp392.xml"/><Relationship Id="rId384" Type="http://schemas.openxmlformats.org/officeDocument/2006/relationships/ctrlProp" Target="../ctrlProps/ctrlProp413.xml"/><Relationship Id="rId202" Type="http://schemas.openxmlformats.org/officeDocument/2006/relationships/ctrlProp" Target="../ctrlProps/ctrlProp231.xml"/><Relationship Id="rId223" Type="http://schemas.openxmlformats.org/officeDocument/2006/relationships/ctrlProp" Target="../ctrlProps/ctrlProp252.xml"/><Relationship Id="rId244" Type="http://schemas.openxmlformats.org/officeDocument/2006/relationships/ctrlProp" Target="../ctrlProps/ctrlProp273.xml"/><Relationship Id="rId18" Type="http://schemas.openxmlformats.org/officeDocument/2006/relationships/ctrlProp" Target="../ctrlProps/ctrlProp47.xml"/><Relationship Id="rId39" Type="http://schemas.openxmlformats.org/officeDocument/2006/relationships/ctrlProp" Target="../ctrlProps/ctrlProp68.xml"/><Relationship Id="rId265" Type="http://schemas.openxmlformats.org/officeDocument/2006/relationships/ctrlProp" Target="../ctrlProps/ctrlProp294.xml"/><Relationship Id="rId286" Type="http://schemas.openxmlformats.org/officeDocument/2006/relationships/ctrlProp" Target="../ctrlProps/ctrlProp315.xml"/><Relationship Id="rId50" Type="http://schemas.openxmlformats.org/officeDocument/2006/relationships/ctrlProp" Target="../ctrlProps/ctrlProp79.xml"/><Relationship Id="rId104" Type="http://schemas.openxmlformats.org/officeDocument/2006/relationships/ctrlProp" Target="../ctrlProps/ctrlProp133.xml"/><Relationship Id="rId125" Type="http://schemas.openxmlformats.org/officeDocument/2006/relationships/ctrlProp" Target="../ctrlProps/ctrlProp154.xml"/><Relationship Id="rId146" Type="http://schemas.openxmlformats.org/officeDocument/2006/relationships/ctrlProp" Target="../ctrlProps/ctrlProp175.xml"/><Relationship Id="rId167" Type="http://schemas.openxmlformats.org/officeDocument/2006/relationships/ctrlProp" Target="../ctrlProps/ctrlProp196.xml"/><Relationship Id="rId188" Type="http://schemas.openxmlformats.org/officeDocument/2006/relationships/ctrlProp" Target="../ctrlProps/ctrlProp217.xml"/><Relationship Id="rId311" Type="http://schemas.openxmlformats.org/officeDocument/2006/relationships/ctrlProp" Target="../ctrlProps/ctrlProp340.xml"/><Relationship Id="rId332" Type="http://schemas.openxmlformats.org/officeDocument/2006/relationships/ctrlProp" Target="../ctrlProps/ctrlProp361.xml"/><Relationship Id="rId353" Type="http://schemas.openxmlformats.org/officeDocument/2006/relationships/ctrlProp" Target="../ctrlProps/ctrlProp382.xml"/><Relationship Id="rId374" Type="http://schemas.openxmlformats.org/officeDocument/2006/relationships/ctrlProp" Target="../ctrlProps/ctrlProp403.xml"/><Relationship Id="rId395" Type="http://schemas.openxmlformats.org/officeDocument/2006/relationships/ctrlProp" Target="../ctrlProps/ctrlProp424.xml"/><Relationship Id="rId409" Type="http://schemas.openxmlformats.org/officeDocument/2006/relationships/ctrlProp" Target="../ctrlProps/ctrlProp438.xml"/><Relationship Id="rId71" Type="http://schemas.openxmlformats.org/officeDocument/2006/relationships/ctrlProp" Target="../ctrlProps/ctrlProp100.xml"/><Relationship Id="rId92" Type="http://schemas.openxmlformats.org/officeDocument/2006/relationships/ctrlProp" Target="../ctrlProps/ctrlProp121.xml"/><Relationship Id="rId213" Type="http://schemas.openxmlformats.org/officeDocument/2006/relationships/ctrlProp" Target="../ctrlProps/ctrlProp242.xml"/><Relationship Id="rId234" Type="http://schemas.openxmlformats.org/officeDocument/2006/relationships/ctrlProp" Target="../ctrlProps/ctrlProp263.xml"/><Relationship Id="rId2" Type="http://schemas.openxmlformats.org/officeDocument/2006/relationships/drawing" Target="../drawings/drawing2.xml"/><Relationship Id="rId29" Type="http://schemas.openxmlformats.org/officeDocument/2006/relationships/ctrlProp" Target="../ctrlProps/ctrlProp58.xml"/><Relationship Id="rId255" Type="http://schemas.openxmlformats.org/officeDocument/2006/relationships/ctrlProp" Target="../ctrlProps/ctrlProp284.xml"/><Relationship Id="rId276" Type="http://schemas.openxmlformats.org/officeDocument/2006/relationships/ctrlProp" Target="../ctrlProps/ctrlProp305.xml"/><Relationship Id="rId297" Type="http://schemas.openxmlformats.org/officeDocument/2006/relationships/ctrlProp" Target="../ctrlProps/ctrlProp326.xml"/><Relationship Id="rId40" Type="http://schemas.openxmlformats.org/officeDocument/2006/relationships/ctrlProp" Target="../ctrlProps/ctrlProp69.xml"/><Relationship Id="rId115" Type="http://schemas.openxmlformats.org/officeDocument/2006/relationships/ctrlProp" Target="../ctrlProps/ctrlProp144.xml"/><Relationship Id="rId136" Type="http://schemas.openxmlformats.org/officeDocument/2006/relationships/ctrlProp" Target="../ctrlProps/ctrlProp165.xml"/><Relationship Id="rId157" Type="http://schemas.openxmlformats.org/officeDocument/2006/relationships/ctrlProp" Target="../ctrlProps/ctrlProp186.xml"/><Relationship Id="rId178" Type="http://schemas.openxmlformats.org/officeDocument/2006/relationships/ctrlProp" Target="../ctrlProps/ctrlProp207.xml"/><Relationship Id="rId301" Type="http://schemas.openxmlformats.org/officeDocument/2006/relationships/ctrlProp" Target="../ctrlProps/ctrlProp330.xml"/><Relationship Id="rId322" Type="http://schemas.openxmlformats.org/officeDocument/2006/relationships/ctrlProp" Target="../ctrlProps/ctrlProp351.xml"/><Relationship Id="rId343" Type="http://schemas.openxmlformats.org/officeDocument/2006/relationships/ctrlProp" Target="../ctrlProps/ctrlProp372.xml"/><Relationship Id="rId364" Type="http://schemas.openxmlformats.org/officeDocument/2006/relationships/ctrlProp" Target="../ctrlProps/ctrlProp393.xml"/><Relationship Id="rId61" Type="http://schemas.openxmlformats.org/officeDocument/2006/relationships/ctrlProp" Target="../ctrlProps/ctrlProp90.xml"/><Relationship Id="rId82" Type="http://schemas.openxmlformats.org/officeDocument/2006/relationships/ctrlProp" Target="../ctrlProps/ctrlProp111.xml"/><Relationship Id="rId199" Type="http://schemas.openxmlformats.org/officeDocument/2006/relationships/ctrlProp" Target="../ctrlProps/ctrlProp228.xml"/><Relationship Id="rId203" Type="http://schemas.openxmlformats.org/officeDocument/2006/relationships/ctrlProp" Target="../ctrlProps/ctrlProp232.xml"/><Relationship Id="rId385" Type="http://schemas.openxmlformats.org/officeDocument/2006/relationships/ctrlProp" Target="../ctrlProps/ctrlProp414.xml"/><Relationship Id="rId19" Type="http://schemas.openxmlformats.org/officeDocument/2006/relationships/ctrlProp" Target="../ctrlProps/ctrlProp48.xml"/><Relationship Id="rId224" Type="http://schemas.openxmlformats.org/officeDocument/2006/relationships/ctrlProp" Target="../ctrlProps/ctrlProp253.xml"/><Relationship Id="rId245" Type="http://schemas.openxmlformats.org/officeDocument/2006/relationships/ctrlProp" Target="../ctrlProps/ctrlProp274.xml"/><Relationship Id="rId266" Type="http://schemas.openxmlformats.org/officeDocument/2006/relationships/ctrlProp" Target="../ctrlProps/ctrlProp295.xml"/><Relationship Id="rId287" Type="http://schemas.openxmlformats.org/officeDocument/2006/relationships/ctrlProp" Target="../ctrlProps/ctrlProp316.xml"/><Relationship Id="rId410" Type="http://schemas.openxmlformats.org/officeDocument/2006/relationships/ctrlProp" Target="../ctrlProps/ctrlProp439.xml"/><Relationship Id="rId30" Type="http://schemas.openxmlformats.org/officeDocument/2006/relationships/ctrlProp" Target="../ctrlProps/ctrlProp59.xml"/><Relationship Id="rId105" Type="http://schemas.openxmlformats.org/officeDocument/2006/relationships/ctrlProp" Target="../ctrlProps/ctrlProp134.xml"/><Relationship Id="rId126" Type="http://schemas.openxmlformats.org/officeDocument/2006/relationships/ctrlProp" Target="../ctrlProps/ctrlProp155.xml"/><Relationship Id="rId147" Type="http://schemas.openxmlformats.org/officeDocument/2006/relationships/ctrlProp" Target="../ctrlProps/ctrlProp176.xml"/><Relationship Id="rId168" Type="http://schemas.openxmlformats.org/officeDocument/2006/relationships/ctrlProp" Target="../ctrlProps/ctrlProp197.xml"/><Relationship Id="rId312" Type="http://schemas.openxmlformats.org/officeDocument/2006/relationships/ctrlProp" Target="../ctrlProps/ctrlProp341.xml"/><Relationship Id="rId333" Type="http://schemas.openxmlformats.org/officeDocument/2006/relationships/ctrlProp" Target="../ctrlProps/ctrlProp362.xml"/><Relationship Id="rId354" Type="http://schemas.openxmlformats.org/officeDocument/2006/relationships/ctrlProp" Target="../ctrlProps/ctrlProp383.xml"/><Relationship Id="rId51" Type="http://schemas.openxmlformats.org/officeDocument/2006/relationships/ctrlProp" Target="../ctrlProps/ctrlProp80.xml"/><Relationship Id="rId72" Type="http://schemas.openxmlformats.org/officeDocument/2006/relationships/ctrlProp" Target="../ctrlProps/ctrlProp101.xml"/><Relationship Id="rId93" Type="http://schemas.openxmlformats.org/officeDocument/2006/relationships/ctrlProp" Target="../ctrlProps/ctrlProp122.xml"/><Relationship Id="rId189" Type="http://schemas.openxmlformats.org/officeDocument/2006/relationships/ctrlProp" Target="../ctrlProps/ctrlProp218.xml"/><Relationship Id="rId375" Type="http://schemas.openxmlformats.org/officeDocument/2006/relationships/ctrlProp" Target="../ctrlProps/ctrlProp404.xml"/><Relationship Id="rId396" Type="http://schemas.openxmlformats.org/officeDocument/2006/relationships/ctrlProp" Target="../ctrlProps/ctrlProp425.xml"/><Relationship Id="rId3" Type="http://schemas.openxmlformats.org/officeDocument/2006/relationships/vmlDrawing" Target="../drawings/vmlDrawing2.vml"/><Relationship Id="rId214" Type="http://schemas.openxmlformats.org/officeDocument/2006/relationships/ctrlProp" Target="../ctrlProps/ctrlProp243.xml"/><Relationship Id="rId235" Type="http://schemas.openxmlformats.org/officeDocument/2006/relationships/ctrlProp" Target="../ctrlProps/ctrlProp264.xml"/><Relationship Id="rId256" Type="http://schemas.openxmlformats.org/officeDocument/2006/relationships/ctrlProp" Target="../ctrlProps/ctrlProp285.xml"/><Relationship Id="rId277" Type="http://schemas.openxmlformats.org/officeDocument/2006/relationships/ctrlProp" Target="../ctrlProps/ctrlProp306.xml"/><Relationship Id="rId298" Type="http://schemas.openxmlformats.org/officeDocument/2006/relationships/ctrlProp" Target="../ctrlProps/ctrlProp327.xml"/><Relationship Id="rId400" Type="http://schemas.openxmlformats.org/officeDocument/2006/relationships/ctrlProp" Target="../ctrlProps/ctrlProp429.xml"/><Relationship Id="rId116" Type="http://schemas.openxmlformats.org/officeDocument/2006/relationships/ctrlProp" Target="../ctrlProps/ctrlProp145.xml"/><Relationship Id="rId137" Type="http://schemas.openxmlformats.org/officeDocument/2006/relationships/ctrlProp" Target="../ctrlProps/ctrlProp166.xml"/><Relationship Id="rId158" Type="http://schemas.openxmlformats.org/officeDocument/2006/relationships/ctrlProp" Target="../ctrlProps/ctrlProp187.xml"/><Relationship Id="rId302" Type="http://schemas.openxmlformats.org/officeDocument/2006/relationships/ctrlProp" Target="../ctrlProps/ctrlProp331.xml"/><Relationship Id="rId323" Type="http://schemas.openxmlformats.org/officeDocument/2006/relationships/ctrlProp" Target="../ctrlProps/ctrlProp352.xml"/><Relationship Id="rId344" Type="http://schemas.openxmlformats.org/officeDocument/2006/relationships/ctrlProp" Target="../ctrlProps/ctrlProp373.xml"/><Relationship Id="rId20" Type="http://schemas.openxmlformats.org/officeDocument/2006/relationships/ctrlProp" Target="../ctrlProps/ctrlProp49.xml"/><Relationship Id="rId41" Type="http://schemas.openxmlformats.org/officeDocument/2006/relationships/ctrlProp" Target="../ctrlProps/ctrlProp70.xml"/><Relationship Id="rId62" Type="http://schemas.openxmlformats.org/officeDocument/2006/relationships/ctrlProp" Target="../ctrlProps/ctrlProp91.xml"/><Relationship Id="rId83" Type="http://schemas.openxmlformats.org/officeDocument/2006/relationships/ctrlProp" Target="../ctrlProps/ctrlProp112.xml"/><Relationship Id="rId179" Type="http://schemas.openxmlformats.org/officeDocument/2006/relationships/ctrlProp" Target="../ctrlProps/ctrlProp208.xml"/><Relationship Id="rId365" Type="http://schemas.openxmlformats.org/officeDocument/2006/relationships/ctrlProp" Target="../ctrlProps/ctrlProp394.xml"/><Relationship Id="rId386" Type="http://schemas.openxmlformats.org/officeDocument/2006/relationships/ctrlProp" Target="../ctrlProps/ctrlProp415.xml"/><Relationship Id="rId190" Type="http://schemas.openxmlformats.org/officeDocument/2006/relationships/ctrlProp" Target="../ctrlProps/ctrlProp219.xml"/><Relationship Id="rId204" Type="http://schemas.openxmlformats.org/officeDocument/2006/relationships/ctrlProp" Target="../ctrlProps/ctrlProp233.xml"/><Relationship Id="rId225" Type="http://schemas.openxmlformats.org/officeDocument/2006/relationships/ctrlProp" Target="../ctrlProps/ctrlProp254.xml"/><Relationship Id="rId246" Type="http://schemas.openxmlformats.org/officeDocument/2006/relationships/ctrlProp" Target="../ctrlProps/ctrlProp275.xml"/><Relationship Id="rId267" Type="http://schemas.openxmlformats.org/officeDocument/2006/relationships/ctrlProp" Target="../ctrlProps/ctrlProp296.xml"/><Relationship Id="rId288" Type="http://schemas.openxmlformats.org/officeDocument/2006/relationships/ctrlProp" Target="../ctrlProps/ctrlProp317.xml"/><Relationship Id="rId411" Type="http://schemas.openxmlformats.org/officeDocument/2006/relationships/ctrlProp" Target="../ctrlProps/ctrlProp440.xml"/><Relationship Id="rId106" Type="http://schemas.openxmlformats.org/officeDocument/2006/relationships/ctrlProp" Target="../ctrlProps/ctrlProp135.xml"/><Relationship Id="rId127" Type="http://schemas.openxmlformats.org/officeDocument/2006/relationships/ctrlProp" Target="../ctrlProps/ctrlProp156.xml"/><Relationship Id="rId313" Type="http://schemas.openxmlformats.org/officeDocument/2006/relationships/ctrlProp" Target="../ctrlProps/ctrlProp342.xml"/><Relationship Id="rId10" Type="http://schemas.openxmlformats.org/officeDocument/2006/relationships/ctrlProp" Target="../ctrlProps/ctrlProp39.xml"/><Relationship Id="rId31" Type="http://schemas.openxmlformats.org/officeDocument/2006/relationships/ctrlProp" Target="../ctrlProps/ctrlProp60.xml"/><Relationship Id="rId52" Type="http://schemas.openxmlformats.org/officeDocument/2006/relationships/ctrlProp" Target="../ctrlProps/ctrlProp81.xml"/><Relationship Id="rId73" Type="http://schemas.openxmlformats.org/officeDocument/2006/relationships/ctrlProp" Target="../ctrlProps/ctrlProp102.xml"/><Relationship Id="rId94" Type="http://schemas.openxmlformats.org/officeDocument/2006/relationships/ctrlProp" Target="../ctrlProps/ctrlProp123.xml"/><Relationship Id="rId148" Type="http://schemas.openxmlformats.org/officeDocument/2006/relationships/ctrlProp" Target="../ctrlProps/ctrlProp177.xml"/><Relationship Id="rId169" Type="http://schemas.openxmlformats.org/officeDocument/2006/relationships/ctrlProp" Target="../ctrlProps/ctrlProp198.xml"/><Relationship Id="rId334" Type="http://schemas.openxmlformats.org/officeDocument/2006/relationships/ctrlProp" Target="../ctrlProps/ctrlProp363.xml"/><Relationship Id="rId355" Type="http://schemas.openxmlformats.org/officeDocument/2006/relationships/ctrlProp" Target="../ctrlProps/ctrlProp384.xml"/><Relationship Id="rId376" Type="http://schemas.openxmlformats.org/officeDocument/2006/relationships/ctrlProp" Target="../ctrlProps/ctrlProp405.xml"/><Relationship Id="rId397" Type="http://schemas.openxmlformats.org/officeDocument/2006/relationships/ctrlProp" Target="../ctrlProps/ctrlProp426.xml"/><Relationship Id="rId4" Type="http://schemas.openxmlformats.org/officeDocument/2006/relationships/ctrlProp" Target="../ctrlProps/ctrlProp33.xml"/><Relationship Id="rId180" Type="http://schemas.openxmlformats.org/officeDocument/2006/relationships/ctrlProp" Target="../ctrlProps/ctrlProp209.xml"/><Relationship Id="rId215" Type="http://schemas.openxmlformats.org/officeDocument/2006/relationships/ctrlProp" Target="../ctrlProps/ctrlProp244.xml"/><Relationship Id="rId236" Type="http://schemas.openxmlformats.org/officeDocument/2006/relationships/ctrlProp" Target="../ctrlProps/ctrlProp265.xml"/><Relationship Id="rId257" Type="http://schemas.openxmlformats.org/officeDocument/2006/relationships/ctrlProp" Target="../ctrlProps/ctrlProp286.xml"/><Relationship Id="rId278" Type="http://schemas.openxmlformats.org/officeDocument/2006/relationships/ctrlProp" Target="../ctrlProps/ctrlProp307.xml"/><Relationship Id="rId401" Type="http://schemas.openxmlformats.org/officeDocument/2006/relationships/ctrlProp" Target="../ctrlProps/ctrlProp430.xml"/><Relationship Id="rId303" Type="http://schemas.openxmlformats.org/officeDocument/2006/relationships/ctrlProp" Target="../ctrlProps/ctrlProp332.xml"/><Relationship Id="rId42" Type="http://schemas.openxmlformats.org/officeDocument/2006/relationships/ctrlProp" Target="../ctrlProps/ctrlProp71.xml"/><Relationship Id="rId84" Type="http://schemas.openxmlformats.org/officeDocument/2006/relationships/ctrlProp" Target="../ctrlProps/ctrlProp113.xml"/><Relationship Id="rId138" Type="http://schemas.openxmlformats.org/officeDocument/2006/relationships/ctrlProp" Target="../ctrlProps/ctrlProp167.xml"/><Relationship Id="rId345" Type="http://schemas.openxmlformats.org/officeDocument/2006/relationships/ctrlProp" Target="../ctrlProps/ctrlProp374.xml"/><Relationship Id="rId387" Type="http://schemas.openxmlformats.org/officeDocument/2006/relationships/ctrlProp" Target="../ctrlProps/ctrlProp416.xml"/><Relationship Id="rId191" Type="http://schemas.openxmlformats.org/officeDocument/2006/relationships/ctrlProp" Target="../ctrlProps/ctrlProp220.xml"/><Relationship Id="rId205" Type="http://schemas.openxmlformats.org/officeDocument/2006/relationships/ctrlProp" Target="../ctrlProps/ctrlProp234.xml"/><Relationship Id="rId247" Type="http://schemas.openxmlformats.org/officeDocument/2006/relationships/ctrlProp" Target="../ctrlProps/ctrlProp276.xml"/><Relationship Id="rId107" Type="http://schemas.openxmlformats.org/officeDocument/2006/relationships/ctrlProp" Target="../ctrlProps/ctrlProp136.xml"/><Relationship Id="rId289" Type="http://schemas.openxmlformats.org/officeDocument/2006/relationships/ctrlProp" Target="../ctrlProps/ctrlProp318.xml"/><Relationship Id="rId11" Type="http://schemas.openxmlformats.org/officeDocument/2006/relationships/ctrlProp" Target="../ctrlProps/ctrlProp40.xml"/><Relationship Id="rId53" Type="http://schemas.openxmlformats.org/officeDocument/2006/relationships/ctrlProp" Target="../ctrlProps/ctrlProp82.xml"/><Relationship Id="rId149" Type="http://schemas.openxmlformats.org/officeDocument/2006/relationships/ctrlProp" Target="../ctrlProps/ctrlProp178.xml"/><Relationship Id="rId314" Type="http://schemas.openxmlformats.org/officeDocument/2006/relationships/ctrlProp" Target="../ctrlProps/ctrlProp343.xml"/><Relationship Id="rId356" Type="http://schemas.openxmlformats.org/officeDocument/2006/relationships/ctrlProp" Target="../ctrlProps/ctrlProp385.xml"/><Relationship Id="rId398" Type="http://schemas.openxmlformats.org/officeDocument/2006/relationships/ctrlProp" Target="../ctrlProps/ctrlProp427.xml"/><Relationship Id="rId95" Type="http://schemas.openxmlformats.org/officeDocument/2006/relationships/ctrlProp" Target="../ctrlProps/ctrlProp124.xml"/><Relationship Id="rId160" Type="http://schemas.openxmlformats.org/officeDocument/2006/relationships/ctrlProp" Target="../ctrlProps/ctrlProp189.xml"/><Relationship Id="rId216" Type="http://schemas.openxmlformats.org/officeDocument/2006/relationships/ctrlProp" Target="../ctrlProps/ctrlProp245.xml"/><Relationship Id="rId258" Type="http://schemas.openxmlformats.org/officeDocument/2006/relationships/ctrlProp" Target="../ctrlProps/ctrlProp287.xml"/><Relationship Id="rId22" Type="http://schemas.openxmlformats.org/officeDocument/2006/relationships/ctrlProp" Target="../ctrlProps/ctrlProp51.xml"/><Relationship Id="rId64" Type="http://schemas.openxmlformats.org/officeDocument/2006/relationships/ctrlProp" Target="../ctrlProps/ctrlProp93.xml"/><Relationship Id="rId118" Type="http://schemas.openxmlformats.org/officeDocument/2006/relationships/ctrlProp" Target="../ctrlProps/ctrlProp147.xml"/><Relationship Id="rId325" Type="http://schemas.openxmlformats.org/officeDocument/2006/relationships/ctrlProp" Target="../ctrlProps/ctrlProp354.xml"/><Relationship Id="rId367" Type="http://schemas.openxmlformats.org/officeDocument/2006/relationships/ctrlProp" Target="../ctrlProps/ctrlProp396.xml"/><Relationship Id="rId171" Type="http://schemas.openxmlformats.org/officeDocument/2006/relationships/ctrlProp" Target="../ctrlProps/ctrlProp200.xml"/><Relationship Id="rId227" Type="http://schemas.openxmlformats.org/officeDocument/2006/relationships/ctrlProp" Target="../ctrlProps/ctrlProp256.xml"/><Relationship Id="rId269" Type="http://schemas.openxmlformats.org/officeDocument/2006/relationships/ctrlProp" Target="../ctrlProps/ctrlProp298.xml"/><Relationship Id="rId33" Type="http://schemas.openxmlformats.org/officeDocument/2006/relationships/ctrlProp" Target="../ctrlProps/ctrlProp62.xml"/><Relationship Id="rId129" Type="http://schemas.openxmlformats.org/officeDocument/2006/relationships/ctrlProp" Target="../ctrlProps/ctrlProp158.xml"/><Relationship Id="rId280" Type="http://schemas.openxmlformats.org/officeDocument/2006/relationships/ctrlProp" Target="../ctrlProps/ctrlProp309.xml"/><Relationship Id="rId336" Type="http://schemas.openxmlformats.org/officeDocument/2006/relationships/ctrlProp" Target="../ctrlProps/ctrlProp365.xml"/><Relationship Id="rId75" Type="http://schemas.openxmlformats.org/officeDocument/2006/relationships/ctrlProp" Target="../ctrlProps/ctrlProp104.xml"/><Relationship Id="rId140" Type="http://schemas.openxmlformats.org/officeDocument/2006/relationships/ctrlProp" Target="../ctrlProps/ctrlProp169.xml"/><Relationship Id="rId182" Type="http://schemas.openxmlformats.org/officeDocument/2006/relationships/ctrlProp" Target="../ctrlProps/ctrlProp211.xml"/><Relationship Id="rId378" Type="http://schemas.openxmlformats.org/officeDocument/2006/relationships/ctrlProp" Target="../ctrlProps/ctrlProp407.xml"/><Relationship Id="rId403" Type="http://schemas.openxmlformats.org/officeDocument/2006/relationships/ctrlProp" Target="../ctrlProps/ctrlProp432.xml"/><Relationship Id="rId6" Type="http://schemas.openxmlformats.org/officeDocument/2006/relationships/ctrlProp" Target="../ctrlProps/ctrlProp35.xml"/><Relationship Id="rId238" Type="http://schemas.openxmlformats.org/officeDocument/2006/relationships/ctrlProp" Target="../ctrlProps/ctrlProp267.xml"/><Relationship Id="rId291" Type="http://schemas.openxmlformats.org/officeDocument/2006/relationships/ctrlProp" Target="../ctrlProps/ctrlProp320.xml"/><Relationship Id="rId305" Type="http://schemas.openxmlformats.org/officeDocument/2006/relationships/ctrlProp" Target="../ctrlProps/ctrlProp334.xml"/><Relationship Id="rId347" Type="http://schemas.openxmlformats.org/officeDocument/2006/relationships/ctrlProp" Target="../ctrlProps/ctrlProp376.xml"/><Relationship Id="rId44" Type="http://schemas.openxmlformats.org/officeDocument/2006/relationships/ctrlProp" Target="../ctrlProps/ctrlProp73.xml"/><Relationship Id="rId86" Type="http://schemas.openxmlformats.org/officeDocument/2006/relationships/ctrlProp" Target="../ctrlProps/ctrlProp115.xml"/><Relationship Id="rId151" Type="http://schemas.openxmlformats.org/officeDocument/2006/relationships/ctrlProp" Target="../ctrlProps/ctrlProp180.xml"/><Relationship Id="rId389" Type="http://schemas.openxmlformats.org/officeDocument/2006/relationships/ctrlProp" Target="../ctrlProps/ctrlProp418.xml"/><Relationship Id="rId193" Type="http://schemas.openxmlformats.org/officeDocument/2006/relationships/ctrlProp" Target="../ctrlProps/ctrlProp222.xml"/><Relationship Id="rId207" Type="http://schemas.openxmlformats.org/officeDocument/2006/relationships/ctrlProp" Target="../ctrlProps/ctrlProp236.xml"/><Relationship Id="rId249" Type="http://schemas.openxmlformats.org/officeDocument/2006/relationships/ctrlProp" Target="../ctrlProps/ctrlProp278.xml"/><Relationship Id="rId13" Type="http://schemas.openxmlformats.org/officeDocument/2006/relationships/ctrlProp" Target="../ctrlProps/ctrlProp42.xml"/><Relationship Id="rId109" Type="http://schemas.openxmlformats.org/officeDocument/2006/relationships/ctrlProp" Target="../ctrlProps/ctrlProp138.xml"/><Relationship Id="rId260" Type="http://schemas.openxmlformats.org/officeDocument/2006/relationships/ctrlProp" Target="../ctrlProps/ctrlProp289.xml"/><Relationship Id="rId316" Type="http://schemas.openxmlformats.org/officeDocument/2006/relationships/ctrlProp" Target="../ctrlProps/ctrlProp345.xml"/><Relationship Id="rId55" Type="http://schemas.openxmlformats.org/officeDocument/2006/relationships/ctrlProp" Target="../ctrlProps/ctrlProp84.xml"/><Relationship Id="rId97" Type="http://schemas.openxmlformats.org/officeDocument/2006/relationships/ctrlProp" Target="../ctrlProps/ctrlProp126.xml"/><Relationship Id="rId120" Type="http://schemas.openxmlformats.org/officeDocument/2006/relationships/ctrlProp" Target="../ctrlProps/ctrlProp149.xml"/><Relationship Id="rId358" Type="http://schemas.openxmlformats.org/officeDocument/2006/relationships/ctrlProp" Target="../ctrlProps/ctrlProp387.xml"/><Relationship Id="rId162" Type="http://schemas.openxmlformats.org/officeDocument/2006/relationships/ctrlProp" Target="../ctrlProps/ctrlProp191.xml"/><Relationship Id="rId218" Type="http://schemas.openxmlformats.org/officeDocument/2006/relationships/ctrlProp" Target="../ctrlProps/ctrlProp247.xml"/><Relationship Id="rId271" Type="http://schemas.openxmlformats.org/officeDocument/2006/relationships/ctrlProp" Target="../ctrlProps/ctrlProp300.xml"/><Relationship Id="rId24" Type="http://schemas.openxmlformats.org/officeDocument/2006/relationships/ctrlProp" Target="../ctrlProps/ctrlProp53.xml"/><Relationship Id="rId66" Type="http://schemas.openxmlformats.org/officeDocument/2006/relationships/ctrlProp" Target="../ctrlProps/ctrlProp95.xml"/><Relationship Id="rId131" Type="http://schemas.openxmlformats.org/officeDocument/2006/relationships/ctrlProp" Target="../ctrlProps/ctrlProp160.xml"/><Relationship Id="rId327" Type="http://schemas.openxmlformats.org/officeDocument/2006/relationships/ctrlProp" Target="../ctrlProps/ctrlProp356.xml"/><Relationship Id="rId369" Type="http://schemas.openxmlformats.org/officeDocument/2006/relationships/ctrlProp" Target="../ctrlProps/ctrlProp398.xml"/><Relationship Id="rId173" Type="http://schemas.openxmlformats.org/officeDocument/2006/relationships/ctrlProp" Target="../ctrlProps/ctrlProp202.xml"/><Relationship Id="rId229" Type="http://schemas.openxmlformats.org/officeDocument/2006/relationships/ctrlProp" Target="../ctrlProps/ctrlProp258.xml"/><Relationship Id="rId380" Type="http://schemas.openxmlformats.org/officeDocument/2006/relationships/ctrlProp" Target="../ctrlProps/ctrlProp409.xml"/><Relationship Id="rId240" Type="http://schemas.openxmlformats.org/officeDocument/2006/relationships/ctrlProp" Target="../ctrlProps/ctrlProp269.xml"/><Relationship Id="rId35" Type="http://schemas.openxmlformats.org/officeDocument/2006/relationships/ctrlProp" Target="../ctrlProps/ctrlProp64.xml"/><Relationship Id="rId77" Type="http://schemas.openxmlformats.org/officeDocument/2006/relationships/ctrlProp" Target="../ctrlProps/ctrlProp106.xml"/><Relationship Id="rId100" Type="http://schemas.openxmlformats.org/officeDocument/2006/relationships/ctrlProp" Target="../ctrlProps/ctrlProp129.xml"/><Relationship Id="rId282" Type="http://schemas.openxmlformats.org/officeDocument/2006/relationships/ctrlProp" Target="../ctrlProps/ctrlProp311.xml"/><Relationship Id="rId338" Type="http://schemas.openxmlformats.org/officeDocument/2006/relationships/ctrlProp" Target="../ctrlProps/ctrlProp367.xml"/><Relationship Id="rId8" Type="http://schemas.openxmlformats.org/officeDocument/2006/relationships/ctrlProp" Target="../ctrlProps/ctrlProp37.xml"/><Relationship Id="rId142" Type="http://schemas.openxmlformats.org/officeDocument/2006/relationships/ctrlProp" Target="../ctrlProps/ctrlProp171.xml"/><Relationship Id="rId184" Type="http://schemas.openxmlformats.org/officeDocument/2006/relationships/ctrlProp" Target="../ctrlProps/ctrlProp213.xml"/><Relationship Id="rId391" Type="http://schemas.openxmlformats.org/officeDocument/2006/relationships/ctrlProp" Target="../ctrlProps/ctrlProp420.xml"/><Relationship Id="rId405" Type="http://schemas.openxmlformats.org/officeDocument/2006/relationships/ctrlProp" Target="../ctrlProps/ctrlProp434.xml"/><Relationship Id="rId251" Type="http://schemas.openxmlformats.org/officeDocument/2006/relationships/ctrlProp" Target="../ctrlProps/ctrlProp280.xml"/><Relationship Id="rId46" Type="http://schemas.openxmlformats.org/officeDocument/2006/relationships/ctrlProp" Target="../ctrlProps/ctrlProp75.xml"/><Relationship Id="rId293" Type="http://schemas.openxmlformats.org/officeDocument/2006/relationships/ctrlProp" Target="../ctrlProps/ctrlProp322.xml"/><Relationship Id="rId307" Type="http://schemas.openxmlformats.org/officeDocument/2006/relationships/ctrlProp" Target="../ctrlProps/ctrlProp336.xml"/><Relationship Id="rId349" Type="http://schemas.openxmlformats.org/officeDocument/2006/relationships/ctrlProp" Target="../ctrlProps/ctrlProp378.xml"/><Relationship Id="rId88" Type="http://schemas.openxmlformats.org/officeDocument/2006/relationships/ctrlProp" Target="../ctrlProps/ctrlProp117.xml"/><Relationship Id="rId111" Type="http://schemas.openxmlformats.org/officeDocument/2006/relationships/ctrlProp" Target="../ctrlProps/ctrlProp140.xml"/><Relationship Id="rId153" Type="http://schemas.openxmlformats.org/officeDocument/2006/relationships/ctrlProp" Target="../ctrlProps/ctrlProp182.xml"/><Relationship Id="rId195" Type="http://schemas.openxmlformats.org/officeDocument/2006/relationships/ctrlProp" Target="../ctrlProps/ctrlProp224.xml"/><Relationship Id="rId209" Type="http://schemas.openxmlformats.org/officeDocument/2006/relationships/ctrlProp" Target="../ctrlProps/ctrlProp238.xml"/><Relationship Id="rId360" Type="http://schemas.openxmlformats.org/officeDocument/2006/relationships/ctrlProp" Target="../ctrlProps/ctrlProp389.xml"/><Relationship Id="rId220" Type="http://schemas.openxmlformats.org/officeDocument/2006/relationships/ctrlProp" Target="../ctrlProps/ctrlProp249.xml"/><Relationship Id="rId15" Type="http://schemas.openxmlformats.org/officeDocument/2006/relationships/ctrlProp" Target="../ctrlProps/ctrlProp44.xml"/><Relationship Id="rId57" Type="http://schemas.openxmlformats.org/officeDocument/2006/relationships/ctrlProp" Target="../ctrlProps/ctrlProp86.xml"/><Relationship Id="rId262" Type="http://schemas.openxmlformats.org/officeDocument/2006/relationships/ctrlProp" Target="../ctrlProps/ctrlProp291.xml"/><Relationship Id="rId318" Type="http://schemas.openxmlformats.org/officeDocument/2006/relationships/ctrlProp" Target="../ctrlProps/ctrlProp347.xml"/><Relationship Id="rId99" Type="http://schemas.openxmlformats.org/officeDocument/2006/relationships/ctrlProp" Target="../ctrlProps/ctrlProp128.xml"/><Relationship Id="rId122" Type="http://schemas.openxmlformats.org/officeDocument/2006/relationships/ctrlProp" Target="../ctrlProps/ctrlProp151.xml"/><Relationship Id="rId164" Type="http://schemas.openxmlformats.org/officeDocument/2006/relationships/ctrlProp" Target="../ctrlProps/ctrlProp193.xml"/><Relationship Id="rId371" Type="http://schemas.openxmlformats.org/officeDocument/2006/relationships/ctrlProp" Target="../ctrlProps/ctrlProp400.xml"/><Relationship Id="rId26" Type="http://schemas.openxmlformats.org/officeDocument/2006/relationships/ctrlProp" Target="../ctrlProps/ctrlProp55.xml"/><Relationship Id="rId231" Type="http://schemas.openxmlformats.org/officeDocument/2006/relationships/ctrlProp" Target="../ctrlProps/ctrlProp260.xml"/><Relationship Id="rId273" Type="http://schemas.openxmlformats.org/officeDocument/2006/relationships/ctrlProp" Target="../ctrlProps/ctrlProp302.xml"/><Relationship Id="rId329" Type="http://schemas.openxmlformats.org/officeDocument/2006/relationships/ctrlProp" Target="../ctrlProps/ctrlProp358.xml"/><Relationship Id="rId68" Type="http://schemas.openxmlformats.org/officeDocument/2006/relationships/ctrlProp" Target="../ctrlProps/ctrlProp97.xml"/><Relationship Id="rId133" Type="http://schemas.openxmlformats.org/officeDocument/2006/relationships/ctrlProp" Target="../ctrlProps/ctrlProp162.xml"/><Relationship Id="rId175" Type="http://schemas.openxmlformats.org/officeDocument/2006/relationships/ctrlProp" Target="../ctrlProps/ctrlProp204.xml"/><Relationship Id="rId340" Type="http://schemas.openxmlformats.org/officeDocument/2006/relationships/ctrlProp" Target="../ctrlProps/ctrlProp369.xml"/><Relationship Id="rId200" Type="http://schemas.openxmlformats.org/officeDocument/2006/relationships/ctrlProp" Target="../ctrlProps/ctrlProp229.xml"/><Relationship Id="rId382" Type="http://schemas.openxmlformats.org/officeDocument/2006/relationships/ctrlProp" Target="../ctrlProps/ctrlProp411.xml"/><Relationship Id="rId242" Type="http://schemas.openxmlformats.org/officeDocument/2006/relationships/ctrlProp" Target="../ctrlProps/ctrlProp271.xml"/><Relationship Id="rId284" Type="http://schemas.openxmlformats.org/officeDocument/2006/relationships/ctrlProp" Target="../ctrlProps/ctrlProp313.xml"/><Relationship Id="rId37" Type="http://schemas.openxmlformats.org/officeDocument/2006/relationships/ctrlProp" Target="../ctrlProps/ctrlProp66.xml"/><Relationship Id="rId79" Type="http://schemas.openxmlformats.org/officeDocument/2006/relationships/ctrlProp" Target="../ctrlProps/ctrlProp108.xml"/><Relationship Id="rId102" Type="http://schemas.openxmlformats.org/officeDocument/2006/relationships/ctrlProp" Target="../ctrlProps/ctrlProp131.xml"/><Relationship Id="rId144" Type="http://schemas.openxmlformats.org/officeDocument/2006/relationships/ctrlProp" Target="../ctrlProps/ctrlProp173.xml"/><Relationship Id="rId90" Type="http://schemas.openxmlformats.org/officeDocument/2006/relationships/ctrlProp" Target="../ctrlProps/ctrlProp119.xml"/><Relationship Id="rId186" Type="http://schemas.openxmlformats.org/officeDocument/2006/relationships/ctrlProp" Target="../ctrlProps/ctrlProp215.xml"/><Relationship Id="rId351" Type="http://schemas.openxmlformats.org/officeDocument/2006/relationships/ctrlProp" Target="../ctrlProps/ctrlProp380.xml"/><Relationship Id="rId393" Type="http://schemas.openxmlformats.org/officeDocument/2006/relationships/ctrlProp" Target="../ctrlProps/ctrlProp422.xml"/><Relationship Id="rId407" Type="http://schemas.openxmlformats.org/officeDocument/2006/relationships/ctrlProp" Target="../ctrlProps/ctrlProp436.xml"/><Relationship Id="rId211" Type="http://schemas.openxmlformats.org/officeDocument/2006/relationships/ctrlProp" Target="../ctrlProps/ctrlProp240.xml"/><Relationship Id="rId253" Type="http://schemas.openxmlformats.org/officeDocument/2006/relationships/ctrlProp" Target="../ctrlProps/ctrlProp282.xml"/><Relationship Id="rId295" Type="http://schemas.openxmlformats.org/officeDocument/2006/relationships/ctrlProp" Target="../ctrlProps/ctrlProp324.xml"/><Relationship Id="rId309" Type="http://schemas.openxmlformats.org/officeDocument/2006/relationships/ctrlProp" Target="../ctrlProps/ctrlProp3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080-3ACA-4195-9450-E2E084145D91}">
  <sheetPr codeName="Sheet1">
    <pageSetUpPr fitToPage="1"/>
  </sheetPr>
  <dimension ref="B1:BD16"/>
  <sheetViews>
    <sheetView showGridLines="0" tabSelected="1" zoomScale="70" zoomScaleNormal="70" workbookViewId="0">
      <selection activeCell="Q5" sqref="Q5:AC5"/>
    </sheetView>
  </sheetViews>
  <sheetFormatPr defaultColWidth="8.08203125" defaultRowHeight="14" x14ac:dyDescent="0.55000000000000004"/>
  <cols>
    <col min="1" max="1" width="1.75" style="12" customWidth="1"/>
    <col min="2" max="2" width="3.9140625" style="85" customWidth="1"/>
    <col min="3" max="29" width="3.9140625" style="12" customWidth="1"/>
    <col min="30" max="30" width="1.75" style="12" customWidth="1"/>
    <col min="31" max="53" width="3.9140625" style="11" customWidth="1"/>
    <col min="54" max="54" width="1.75" style="12" customWidth="1"/>
    <col min="55" max="56" width="8.08203125" style="12" hidden="1" customWidth="1"/>
    <col min="57" max="16384" width="8.08203125" style="12"/>
  </cols>
  <sheetData>
    <row r="1" spans="2:56" ht="5.5" customHeight="1" x14ac:dyDescent="0.55000000000000004">
      <c r="B1" s="12"/>
    </row>
    <row r="2" spans="2:56" ht="21" x14ac:dyDescent="0.55000000000000004">
      <c r="B2" s="87" t="s">
        <v>438</v>
      </c>
      <c r="T2" s="14" t="s">
        <v>439</v>
      </c>
    </row>
    <row r="3" spans="2:56" ht="5.5" customHeight="1" x14ac:dyDescent="0.55000000000000004">
      <c r="B3" s="12"/>
      <c r="V3" s="13"/>
      <c r="W3" s="13"/>
      <c r="X3" s="13"/>
      <c r="Y3" s="13"/>
      <c r="AN3" s="15"/>
      <c r="AO3" s="15"/>
      <c r="AP3" s="15"/>
      <c r="AQ3" s="15"/>
    </row>
    <row r="4" spans="2:56" s="16" customFormat="1" ht="37" customHeight="1" x14ac:dyDescent="0.55000000000000004">
      <c r="B4" s="145" t="s">
        <v>189</v>
      </c>
      <c r="C4" s="146"/>
      <c r="D4" s="146"/>
      <c r="E4" s="146"/>
      <c r="F4" s="146"/>
      <c r="G4" s="146"/>
      <c r="H4" s="146"/>
      <c r="I4" s="146"/>
      <c r="J4" s="146"/>
      <c r="K4" s="146"/>
      <c r="L4" s="146"/>
      <c r="M4" s="146"/>
      <c r="N4" s="146"/>
      <c r="O4" s="146"/>
      <c r="P4" s="147"/>
      <c r="Q4" s="136" t="s">
        <v>186</v>
      </c>
      <c r="R4" s="136"/>
      <c r="S4" s="136"/>
      <c r="T4" s="136"/>
      <c r="U4" s="136"/>
      <c r="V4" s="136"/>
      <c r="W4" s="136"/>
      <c r="X4" s="136"/>
      <c r="Y4" s="136"/>
      <c r="Z4" s="136"/>
      <c r="AA4" s="136"/>
      <c r="AB4" s="136"/>
      <c r="AC4" s="136"/>
      <c r="AE4" s="136" t="s">
        <v>190</v>
      </c>
      <c r="AF4" s="136"/>
      <c r="AG4" s="136"/>
      <c r="AH4" s="136"/>
      <c r="AI4" s="136"/>
      <c r="AJ4" s="136"/>
      <c r="AK4" s="136"/>
      <c r="AL4" s="136"/>
      <c r="AM4" s="136"/>
      <c r="AN4" s="136"/>
      <c r="AO4" s="136"/>
      <c r="AP4" s="136"/>
      <c r="AQ4" s="136"/>
      <c r="AR4" s="136"/>
      <c r="AS4" s="136"/>
      <c r="AT4" s="136"/>
      <c r="AU4" s="136"/>
      <c r="AV4" s="136"/>
      <c r="AW4" s="136"/>
      <c r="AX4" s="136"/>
      <c r="AY4" s="136"/>
      <c r="AZ4" s="136"/>
      <c r="BA4" s="136"/>
      <c r="BC4" s="83" t="s">
        <v>420</v>
      </c>
      <c r="BD4" s="83" t="s">
        <v>421</v>
      </c>
    </row>
    <row r="5" spans="2:56" ht="37" customHeight="1" x14ac:dyDescent="0.55000000000000004">
      <c r="B5" s="82">
        <v>1</v>
      </c>
      <c r="C5" s="148" t="s">
        <v>437</v>
      </c>
      <c r="D5" s="148"/>
      <c r="E5" s="148"/>
      <c r="F5" s="148"/>
      <c r="G5" s="149"/>
      <c r="H5" s="149"/>
      <c r="I5" s="149"/>
      <c r="J5" s="149"/>
      <c r="K5" s="149"/>
      <c r="L5" s="149"/>
      <c r="M5" s="149"/>
      <c r="N5" s="149"/>
      <c r="O5" s="149"/>
      <c r="P5" s="149"/>
      <c r="Q5" s="142"/>
      <c r="R5" s="142"/>
      <c r="S5" s="142"/>
      <c r="T5" s="142"/>
      <c r="U5" s="142"/>
      <c r="V5" s="142"/>
      <c r="W5" s="142"/>
      <c r="X5" s="142"/>
      <c r="Y5" s="142"/>
      <c r="Z5" s="142"/>
      <c r="AA5" s="142"/>
      <c r="AB5" s="142"/>
      <c r="AC5" s="142"/>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C5" s="84" t="str">
        <f>IF(Q5="","",Q5)</f>
        <v/>
      </c>
      <c r="BD5" s="12" t="str">
        <f t="shared" ref="BD5:BD10" si="0">IF(BC5&lt;&gt;"","OK","NG")</f>
        <v>NG</v>
      </c>
    </row>
    <row r="6" spans="2:56" ht="37" customHeight="1" x14ac:dyDescent="0.55000000000000004">
      <c r="B6" s="82">
        <v>2</v>
      </c>
      <c r="C6" s="148" t="s">
        <v>424</v>
      </c>
      <c r="D6" s="148"/>
      <c r="E6" s="148"/>
      <c r="F6" s="148"/>
      <c r="G6" s="149"/>
      <c r="H6" s="149"/>
      <c r="I6" s="149"/>
      <c r="J6" s="149"/>
      <c r="K6" s="149"/>
      <c r="L6" s="149"/>
      <c r="M6" s="149"/>
      <c r="N6" s="149"/>
      <c r="O6" s="149"/>
      <c r="P6" s="149"/>
      <c r="Q6" s="142"/>
      <c r="R6" s="142"/>
      <c r="S6" s="142"/>
      <c r="T6" s="142"/>
      <c r="U6" s="142"/>
      <c r="V6" s="142"/>
      <c r="W6" s="142"/>
      <c r="X6" s="142"/>
      <c r="Y6" s="142"/>
      <c r="Z6" s="142"/>
      <c r="AA6" s="142"/>
      <c r="AB6" s="142"/>
      <c r="AC6" s="142"/>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C6" s="84" t="str">
        <f>IF(Q6="","",Q6)</f>
        <v/>
      </c>
      <c r="BD6" s="12" t="str">
        <f t="shared" si="0"/>
        <v>NG</v>
      </c>
    </row>
    <row r="7" spans="2:56" ht="37" customHeight="1" x14ac:dyDescent="0.55000000000000004">
      <c r="B7" s="82">
        <v>3</v>
      </c>
      <c r="C7" s="148" t="s">
        <v>291</v>
      </c>
      <c r="D7" s="148"/>
      <c r="E7" s="148"/>
      <c r="F7" s="148"/>
      <c r="G7" s="149"/>
      <c r="H7" s="149"/>
      <c r="I7" s="149"/>
      <c r="J7" s="149"/>
      <c r="K7" s="149"/>
      <c r="L7" s="149"/>
      <c r="M7" s="149"/>
      <c r="N7" s="149"/>
      <c r="O7" s="149"/>
      <c r="P7" s="149"/>
      <c r="Q7" s="143"/>
      <c r="R7" s="144"/>
      <c r="S7" s="139" t="s">
        <v>202</v>
      </c>
      <c r="T7" s="139"/>
      <c r="U7" s="139"/>
      <c r="V7" s="139"/>
      <c r="W7" s="137"/>
      <c r="X7" s="138"/>
      <c r="Y7" s="139" t="s">
        <v>203</v>
      </c>
      <c r="Z7" s="139"/>
      <c r="AA7" s="139"/>
      <c r="AB7" s="139"/>
      <c r="AC7" s="140"/>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C7" s="81"/>
      <c r="BD7" s="12" t="str">
        <f t="shared" si="0"/>
        <v>NG</v>
      </c>
    </row>
    <row r="8" spans="2:56" ht="37" customHeight="1" x14ac:dyDescent="0.55000000000000004">
      <c r="B8" s="82">
        <v>4</v>
      </c>
      <c r="C8" s="148" t="s">
        <v>292</v>
      </c>
      <c r="D8" s="148"/>
      <c r="E8" s="148"/>
      <c r="F8" s="148"/>
      <c r="G8" s="148"/>
      <c r="H8" s="148"/>
      <c r="I8" s="148"/>
      <c r="J8" s="148"/>
      <c r="K8" s="148"/>
      <c r="L8" s="148"/>
      <c r="M8" s="148"/>
      <c r="N8" s="148"/>
      <c r="O8" s="148"/>
      <c r="P8" s="148"/>
      <c r="Q8" s="150"/>
      <c r="R8" s="138"/>
      <c r="S8" s="139" t="s">
        <v>204</v>
      </c>
      <c r="T8" s="139"/>
      <c r="U8" s="139"/>
      <c r="V8" s="139"/>
      <c r="W8" s="137"/>
      <c r="X8" s="138"/>
      <c r="Y8" s="139" t="s">
        <v>205</v>
      </c>
      <c r="Z8" s="139"/>
      <c r="AA8" s="139"/>
      <c r="AB8" s="139"/>
      <c r="AC8" s="140"/>
      <c r="AE8" s="141" t="s">
        <v>470</v>
      </c>
      <c r="AF8" s="135"/>
      <c r="AG8" s="135"/>
      <c r="AH8" s="135"/>
      <c r="AI8" s="135"/>
      <c r="AJ8" s="135"/>
      <c r="AK8" s="135"/>
      <c r="AL8" s="135"/>
      <c r="AM8" s="135"/>
      <c r="AN8" s="135"/>
      <c r="AO8" s="135"/>
      <c r="AP8" s="135"/>
      <c r="AQ8" s="135"/>
      <c r="AR8" s="135"/>
      <c r="AS8" s="135"/>
      <c r="AT8" s="135"/>
      <c r="AU8" s="135"/>
      <c r="AV8" s="135"/>
      <c r="AW8" s="135"/>
      <c r="AX8" s="135"/>
      <c r="AY8" s="135"/>
      <c r="AZ8" s="135"/>
      <c r="BA8" s="135"/>
      <c r="BC8" s="81"/>
      <c r="BD8" s="12" t="str">
        <f t="shared" si="0"/>
        <v>NG</v>
      </c>
    </row>
    <row r="9" spans="2:56" ht="37" customHeight="1" x14ac:dyDescent="0.55000000000000004">
      <c r="B9" s="82">
        <v>5</v>
      </c>
      <c r="C9" s="148" t="s">
        <v>293</v>
      </c>
      <c r="D9" s="148"/>
      <c r="E9" s="148"/>
      <c r="F9" s="148"/>
      <c r="G9" s="149"/>
      <c r="H9" s="149"/>
      <c r="I9" s="149"/>
      <c r="J9" s="149"/>
      <c r="K9" s="149"/>
      <c r="L9" s="149"/>
      <c r="M9" s="149"/>
      <c r="N9" s="149"/>
      <c r="O9" s="149"/>
      <c r="P9" s="149"/>
      <c r="Q9" s="150"/>
      <c r="R9" s="138"/>
      <c r="S9" s="139" t="s">
        <v>206</v>
      </c>
      <c r="T9" s="139"/>
      <c r="U9" s="139"/>
      <c r="V9" s="139"/>
      <c r="W9" s="137"/>
      <c r="X9" s="138"/>
      <c r="Y9" s="139" t="s">
        <v>207</v>
      </c>
      <c r="Z9" s="139"/>
      <c r="AA9" s="139"/>
      <c r="AB9" s="139"/>
      <c r="AC9" s="140"/>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C9" s="81"/>
      <c r="BD9" s="12" t="str">
        <f t="shared" si="0"/>
        <v>NG</v>
      </c>
    </row>
    <row r="10" spans="2:56" ht="37" customHeight="1" x14ac:dyDescent="0.55000000000000004">
      <c r="B10" s="82">
        <v>6</v>
      </c>
      <c r="C10" s="148" t="s">
        <v>187</v>
      </c>
      <c r="D10" s="148"/>
      <c r="E10" s="148"/>
      <c r="F10" s="148"/>
      <c r="G10" s="149"/>
      <c r="H10" s="149"/>
      <c r="I10" s="149"/>
      <c r="J10" s="149"/>
      <c r="K10" s="149"/>
      <c r="L10" s="149"/>
      <c r="M10" s="149"/>
      <c r="N10" s="149"/>
      <c r="O10" s="149"/>
      <c r="P10" s="149"/>
      <c r="Q10" s="150"/>
      <c r="R10" s="138"/>
      <c r="S10" s="139" t="s">
        <v>209</v>
      </c>
      <c r="T10" s="139"/>
      <c r="U10" s="139"/>
      <c r="V10" s="139"/>
      <c r="W10" s="137"/>
      <c r="X10" s="138"/>
      <c r="Y10" s="139" t="s">
        <v>208</v>
      </c>
      <c r="Z10" s="139"/>
      <c r="AA10" s="139"/>
      <c r="AB10" s="139"/>
      <c r="AC10" s="140"/>
      <c r="AE10" s="135" t="s">
        <v>471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C10" s="81"/>
      <c r="BD10" s="12" t="str">
        <f t="shared" si="0"/>
        <v>NG</v>
      </c>
    </row>
    <row r="11" spans="2:56" ht="37" customHeight="1" x14ac:dyDescent="0.55000000000000004">
      <c r="B11" s="82">
        <v>7</v>
      </c>
      <c r="C11" s="148" t="s">
        <v>193</v>
      </c>
      <c r="D11" s="148"/>
      <c r="E11" s="148"/>
      <c r="F11" s="148"/>
      <c r="G11" s="149"/>
      <c r="H11" s="149"/>
      <c r="I11" s="149"/>
      <c r="J11" s="149"/>
      <c r="K11" s="149"/>
      <c r="L11" s="149"/>
      <c r="M11" s="149"/>
      <c r="N11" s="149"/>
      <c r="O11" s="149"/>
      <c r="P11" s="149"/>
      <c r="Q11" s="150"/>
      <c r="R11" s="138"/>
      <c r="S11" s="139" t="s">
        <v>210</v>
      </c>
      <c r="T11" s="139"/>
      <c r="U11" s="139"/>
      <c r="V11" s="139"/>
      <c r="W11" s="137"/>
      <c r="X11" s="138"/>
      <c r="Y11" s="139" t="s">
        <v>211</v>
      </c>
      <c r="Z11" s="139"/>
      <c r="AA11" s="139"/>
      <c r="AB11" s="139"/>
      <c r="AC11" s="140"/>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C11" s="81"/>
      <c r="BD11" s="12" t="str">
        <f t="shared" ref="BD11:BD14" si="1">IF(BC11&lt;&gt;"","OK","NG")</f>
        <v>NG</v>
      </c>
    </row>
    <row r="12" spans="2:56" ht="37" customHeight="1" x14ac:dyDescent="0.55000000000000004">
      <c r="B12" s="82">
        <v>8</v>
      </c>
      <c r="C12" s="148" t="s">
        <v>212</v>
      </c>
      <c r="D12" s="148"/>
      <c r="E12" s="148"/>
      <c r="F12" s="148"/>
      <c r="G12" s="149"/>
      <c r="H12" s="149"/>
      <c r="I12" s="149"/>
      <c r="J12" s="149"/>
      <c r="K12" s="149"/>
      <c r="L12" s="149"/>
      <c r="M12" s="149"/>
      <c r="N12" s="149"/>
      <c r="O12" s="149"/>
      <c r="P12" s="149"/>
      <c r="Q12" s="150"/>
      <c r="R12" s="138"/>
      <c r="S12" s="139" t="s">
        <v>210</v>
      </c>
      <c r="T12" s="139"/>
      <c r="U12" s="139"/>
      <c r="V12" s="139"/>
      <c r="W12" s="137"/>
      <c r="X12" s="138"/>
      <c r="Y12" s="139" t="s">
        <v>211</v>
      </c>
      <c r="Z12" s="139"/>
      <c r="AA12" s="139"/>
      <c r="AB12" s="139"/>
      <c r="AC12" s="140"/>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C12" s="81"/>
      <c r="BD12" s="12" t="str">
        <f t="shared" si="1"/>
        <v>NG</v>
      </c>
    </row>
    <row r="13" spans="2:56" ht="37" customHeight="1" x14ac:dyDescent="0.55000000000000004">
      <c r="B13" s="82">
        <v>9</v>
      </c>
      <c r="C13" s="151" t="s">
        <v>192</v>
      </c>
      <c r="D13" s="152"/>
      <c r="E13" s="152"/>
      <c r="F13" s="152"/>
      <c r="G13" s="152"/>
      <c r="H13" s="152"/>
      <c r="I13" s="152"/>
      <c r="J13" s="152"/>
      <c r="K13" s="152"/>
      <c r="L13" s="152"/>
      <c r="M13" s="152"/>
      <c r="N13" s="152"/>
      <c r="O13" s="152"/>
      <c r="P13" s="152"/>
      <c r="Q13" s="150"/>
      <c r="R13" s="138"/>
      <c r="S13" s="139" t="s">
        <v>210</v>
      </c>
      <c r="T13" s="139"/>
      <c r="U13" s="139"/>
      <c r="V13" s="139"/>
      <c r="W13" s="137"/>
      <c r="X13" s="138"/>
      <c r="Y13" s="139" t="s">
        <v>211</v>
      </c>
      <c r="Z13" s="139"/>
      <c r="AA13" s="139"/>
      <c r="AB13" s="139"/>
      <c r="AC13" s="140"/>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C13" s="81"/>
      <c r="BD13" s="12" t="str">
        <f t="shared" si="1"/>
        <v>NG</v>
      </c>
    </row>
    <row r="14" spans="2:56" ht="37" customHeight="1" x14ac:dyDescent="0.55000000000000004">
      <c r="B14" s="82">
        <v>10</v>
      </c>
      <c r="C14" s="148" t="s">
        <v>191</v>
      </c>
      <c r="D14" s="148"/>
      <c r="E14" s="148"/>
      <c r="F14" s="148"/>
      <c r="G14" s="149"/>
      <c r="H14" s="149"/>
      <c r="I14" s="149"/>
      <c r="J14" s="149"/>
      <c r="K14" s="149"/>
      <c r="L14" s="149"/>
      <c r="M14" s="149"/>
      <c r="N14" s="149"/>
      <c r="O14" s="149"/>
      <c r="P14" s="149"/>
      <c r="Q14" s="150"/>
      <c r="R14" s="138"/>
      <c r="S14" s="139" t="s">
        <v>210</v>
      </c>
      <c r="T14" s="139"/>
      <c r="U14" s="139"/>
      <c r="V14" s="139"/>
      <c r="W14" s="137"/>
      <c r="X14" s="138"/>
      <c r="Y14" s="139" t="s">
        <v>211</v>
      </c>
      <c r="Z14" s="139"/>
      <c r="AA14" s="139"/>
      <c r="AB14" s="139"/>
      <c r="AC14" s="140"/>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C14" s="81"/>
      <c r="BD14" s="12" t="str">
        <f t="shared" si="1"/>
        <v>NG</v>
      </c>
    </row>
    <row r="15" spans="2:56" ht="37" customHeight="1" x14ac:dyDescent="0.55000000000000004">
      <c r="B15" s="82">
        <v>11</v>
      </c>
      <c r="C15" s="151" t="s">
        <v>472</v>
      </c>
      <c r="D15" s="148"/>
      <c r="E15" s="148"/>
      <c r="F15" s="148"/>
      <c r="G15" s="148"/>
      <c r="H15" s="148"/>
      <c r="I15" s="148"/>
      <c r="J15" s="148"/>
      <c r="K15" s="148"/>
      <c r="L15" s="148"/>
      <c r="M15" s="148"/>
      <c r="N15" s="148"/>
      <c r="O15" s="148"/>
      <c r="P15" s="148"/>
      <c r="Q15" s="150"/>
      <c r="R15" s="138"/>
      <c r="S15" s="139" t="s">
        <v>210</v>
      </c>
      <c r="T15" s="139"/>
      <c r="U15" s="139"/>
      <c r="V15" s="139"/>
      <c r="W15" s="137"/>
      <c r="X15" s="138"/>
      <c r="Y15" s="139" t="s">
        <v>211</v>
      </c>
      <c r="Z15" s="139"/>
      <c r="AA15" s="139"/>
      <c r="AB15" s="139"/>
      <c r="AC15" s="140"/>
      <c r="AE15" s="141" t="s">
        <v>475</v>
      </c>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C15" s="81"/>
      <c r="BD15" s="12" t="str">
        <f>IF(OR(BC10=1,BC15&lt;&gt;""),"OK","NG")</f>
        <v>NG</v>
      </c>
    </row>
    <row r="16" spans="2:56" ht="5.5" customHeight="1" x14ac:dyDescent="0.55000000000000004">
      <c r="Q16" s="86"/>
      <c r="R16" s="86"/>
      <c r="S16" s="86"/>
      <c r="T16" s="86"/>
      <c r="V16" s="13"/>
      <c r="W16" s="13"/>
      <c r="X16" s="13"/>
      <c r="Y16" s="13"/>
      <c r="AN16" s="15"/>
      <c r="AO16" s="15"/>
      <c r="AP16" s="15"/>
      <c r="AQ16" s="15"/>
    </row>
  </sheetData>
  <sheetProtection algorithmName="SHA-512" hashValue="FCff1oh9DMuwm4Qn8rcjGNIEh/zVzYwrg2hY6OvdEAV8p9/xGJdYhmE3Q5W7K2mI6Sl55ugVwPfx47Yqnnpzug==" saltValue="0uZD5o4Xgw/c0qFVSrB9YA==" spinCount="100000" sheet="1" autoFilter="0"/>
  <mergeCells count="63">
    <mergeCell ref="W13:X13"/>
    <mergeCell ref="Y13:AC13"/>
    <mergeCell ref="C15:P15"/>
    <mergeCell ref="AE15:BA15"/>
    <mergeCell ref="Q15:R15"/>
    <mergeCell ref="S15:V15"/>
    <mergeCell ref="W15:X15"/>
    <mergeCell ref="Y15:AC15"/>
    <mergeCell ref="C13:P13"/>
    <mergeCell ref="S14:V14"/>
    <mergeCell ref="S13:V13"/>
    <mergeCell ref="C14:P14"/>
    <mergeCell ref="Q14:R14"/>
    <mergeCell ref="W14:X14"/>
    <mergeCell ref="Y14:AC14"/>
    <mergeCell ref="AE14:BA14"/>
    <mergeCell ref="Q13:R13"/>
    <mergeCell ref="C10:P10"/>
    <mergeCell ref="C9:P9"/>
    <mergeCell ref="S9:V9"/>
    <mergeCell ref="Q10:R10"/>
    <mergeCell ref="S10:V10"/>
    <mergeCell ref="Q11:R11"/>
    <mergeCell ref="S11:V11"/>
    <mergeCell ref="Q12:R12"/>
    <mergeCell ref="S12:V12"/>
    <mergeCell ref="W9:X9"/>
    <mergeCell ref="Y9:AC9"/>
    <mergeCell ref="C11:P11"/>
    <mergeCell ref="C12:P12"/>
    <mergeCell ref="Q9:R9"/>
    <mergeCell ref="W12:X12"/>
    <mergeCell ref="W10:X10"/>
    <mergeCell ref="Y10:AC10"/>
    <mergeCell ref="Y12:AC12"/>
    <mergeCell ref="S7:V7"/>
    <mergeCell ref="Q8:R8"/>
    <mergeCell ref="S8:V8"/>
    <mergeCell ref="W7:X7"/>
    <mergeCell ref="Y7:AC7"/>
    <mergeCell ref="W8:X8"/>
    <mergeCell ref="Y8:AC8"/>
    <mergeCell ref="B4:P4"/>
    <mergeCell ref="C6:P6"/>
    <mergeCell ref="C5:P5"/>
    <mergeCell ref="C8:P8"/>
    <mergeCell ref="C7:P7"/>
    <mergeCell ref="AE13:BA13"/>
    <mergeCell ref="AE9:BA9"/>
    <mergeCell ref="Q4:AC4"/>
    <mergeCell ref="W11:X11"/>
    <mergeCell ref="Y11:AC11"/>
    <mergeCell ref="AE4:BA4"/>
    <mergeCell ref="AE5:BA5"/>
    <mergeCell ref="AE6:BA6"/>
    <mergeCell ref="AE11:BA11"/>
    <mergeCell ref="AE12:BA12"/>
    <mergeCell ref="AE8:BA8"/>
    <mergeCell ref="AE7:BA7"/>
    <mergeCell ref="AE10:BA10"/>
    <mergeCell ref="Q5:AC5"/>
    <mergeCell ref="Q6:AC6"/>
    <mergeCell ref="Q7:R7"/>
  </mergeCells>
  <phoneticPr fontId="1"/>
  <conditionalFormatting sqref="Q15:AC15">
    <cfRule type="expression" dxfId="215" priority="1">
      <formula>$BC$10=1</formula>
    </cfRule>
  </conditionalFormatting>
  <dataValidations count="2">
    <dataValidation imeMode="hiragana" allowBlank="1" showInputMessage="1" showErrorMessage="1" sqref="Q6:AC6" xr:uid="{08712268-206D-4F2C-AE87-F534C259E39B}"/>
    <dataValidation type="textLength" imeMode="halfAlpha" allowBlank="1" showInputMessage="1" showErrorMessage="1" sqref="Q5:AC5" xr:uid="{6185DCD4-53B4-4C17-9A4B-398D84BCAFE6}">
      <formula1>10</formula1>
      <formula2>10</formula2>
    </dataValidation>
  </dataValidations>
  <printOptions horizontalCentered="1"/>
  <pageMargins left="0.39370078740157483" right="0.39370078740157483" top="0.70866141732283472" bottom="0.39370078740157483" header="0.47244094488188981" footer="0.19685039370078741"/>
  <pageSetup paperSize="9" scale="61" fitToHeight="0" pageOrder="overThenDown" orientation="landscape" r:id="rId1"/>
  <headerFooter>
    <oddHeader>&amp;R基礎情報入力シート【2025年度版】</oddHeader>
    <oddFooter>&amp;C&amp;"ＭＳ Ｐゴシック,標準"&amp;P/&amp;N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16</xdr:col>
                    <xdr:colOff>88900</xdr:colOff>
                    <xdr:row>6</xdr:row>
                    <xdr:rowOff>6350</xdr:rowOff>
                  </from>
                  <to>
                    <xdr:col>26</xdr:col>
                    <xdr:colOff>260350</xdr:colOff>
                    <xdr:row>6</xdr:row>
                    <xdr:rowOff>450850</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16</xdr:col>
                    <xdr:colOff>177800</xdr:colOff>
                    <xdr:row>6</xdr:row>
                    <xdr:rowOff>114300</xdr:rowOff>
                  </from>
                  <to>
                    <xdr:col>17</xdr:col>
                    <xdr:colOff>222250</xdr:colOff>
                    <xdr:row>6</xdr:row>
                    <xdr:rowOff>355600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22</xdr:col>
                    <xdr:colOff>158750</xdr:colOff>
                    <xdr:row>6</xdr:row>
                    <xdr:rowOff>114300</xdr:rowOff>
                  </from>
                  <to>
                    <xdr:col>23</xdr:col>
                    <xdr:colOff>196850</xdr:colOff>
                    <xdr:row>6</xdr:row>
                    <xdr:rowOff>355600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16</xdr:col>
                    <xdr:colOff>152400</xdr:colOff>
                    <xdr:row>7</xdr:row>
                    <xdr:rowOff>57150</xdr:rowOff>
                  </from>
                  <to>
                    <xdr:col>26</xdr:col>
                    <xdr:colOff>260350</xdr:colOff>
                    <xdr:row>7</xdr:row>
                    <xdr:rowOff>444500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16</xdr:col>
                    <xdr:colOff>177800</xdr:colOff>
                    <xdr:row>7</xdr:row>
                    <xdr:rowOff>114300</xdr:rowOff>
                  </from>
                  <to>
                    <xdr:col>17</xdr:col>
                    <xdr:colOff>158750</xdr:colOff>
                    <xdr:row>7</xdr:row>
                    <xdr:rowOff>355600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22</xdr:col>
                    <xdr:colOff>158750</xdr:colOff>
                    <xdr:row>7</xdr:row>
                    <xdr:rowOff>114300</xdr:rowOff>
                  </from>
                  <to>
                    <xdr:col>23</xdr:col>
                    <xdr:colOff>139700</xdr:colOff>
                    <xdr:row>7</xdr:row>
                    <xdr:rowOff>361950</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16</xdr:col>
                    <xdr:colOff>6350</xdr:colOff>
                    <xdr:row>8</xdr:row>
                    <xdr:rowOff>38100</xdr:rowOff>
                  </from>
                  <to>
                    <xdr:col>28</xdr:col>
                    <xdr:colOff>209550</xdr:colOff>
                    <xdr:row>8</xdr:row>
                    <xdr:rowOff>463550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16</xdr:col>
                    <xdr:colOff>177800</xdr:colOff>
                    <xdr:row>8</xdr:row>
                    <xdr:rowOff>101600</xdr:rowOff>
                  </from>
                  <to>
                    <xdr:col>17</xdr:col>
                    <xdr:colOff>177800</xdr:colOff>
                    <xdr:row>8</xdr:row>
                    <xdr:rowOff>387350</xdr:rowOff>
                  </to>
                </anchor>
              </controlPr>
            </control>
          </mc:Choice>
        </mc:AlternateContent>
        <mc:AlternateContent xmlns:mc="http://schemas.openxmlformats.org/markup-compatibility/2006">
          <mc:Choice Requires="x14">
            <control shapeId="2058" r:id="rId12" name="Group Box 10">
              <controlPr defaultSize="0" autoFill="0" autoPict="0">
                <anchor moveWithCells="1">
                  <from>
                    <xdr:col>16</xdr:col>
                    <xdr:colOff>88900</xdr:colOff>
                    <xdr:row>9</xdr:row>
                    <xdr:rowOff>0</xdr:rowOff>
                  </from>
                  <to>
                    <xdr:col>26</xdr:col>
                    <xdr:colOff>190500</xdr:colOff>
                    <xdr:row>9</xdr:row>
                    <xdr:rowOff>177800</xdr:rowOff>
                  </to>
                </anchor>
              </controlPr>
            </control>
          </mc:Choice>
        </mc:AlternateContent>
        <mc:AlternateContent xmlns:mc="http://schemas.openxmlformats.org/markup-compatibility/2006">
          <mc:Choice Requires="x14">
            <control shapeId="2059" r:id="rId13" name="Option Button 11">
              <controlPr defaultSize="0" autoFill="0" autoLine="0" autoPict="0">
                <anchor moveWithCells="1">
                  <from>
                    <xdr:col>16</xdr:col>
                    <xdr:colOff>177800</xdr:colOff>
                    <xdr:row>9</xdr:row>
                    <xdr:rowOff>139700</xdr:rowOff>
                  </from>
                  <to>
                    <xdr:col>17</xdr:col>
                    <xdr:colOff>171450</xdr:colOff>
                    <xdr:row>9</xdr:row>
                    <xdr:rowOff>368300</xdr:rowOff>
                  </to>
                </anchor>
              </controlPr>
            </control>
          </mc:Choice>
        </mc:AlternateContent>
        <mc:AlternateContent xmlns:mc="http://schemas.openxmlformats.org/markup-compatibility/2006">
          <mc:Choice Requires="x14">
            <control shapeId="2060" r:id="rId14" name="Option Button 12">
              <controlPr defaultSize="0" autoFill="0" autoLine="0" autoPict="0">
                <anchor moveWithCells="1">
                  <from>
                    <xdr:col>22</xdr:col>
                    <xdr:colOff>158750</xdr:colOff>
                    <xdr:row>9</xdr:row>
                    <xdr:rowOff>139700</xdr:rowOff>
                  </from>
                  <to>
                    <xdr:col>23</xdr:col>
                    <xdr:colOff>139700</xdr:colOff>
                    <xdr:row>9</xdr:row>
                    <xdr:rowOff>361950</xdr:rowOff>
                  </to>
                </anchor>
              </controlPr>
            </control>
          </mc:Choice>
        </mc:AlternateContent>
        <mc:AlternateContent xmlns:mc="http://schemas.openxmlformats.org/markup-compatibility/2006">
          <mc:Choice Requires="x14">
            <control shapeId="2061" r:id="rId15" name="Group Box 13">
              <controlPr defaultSize="0" autoFill="0" autoPict="0">
                <anchor moveWithCells="1">
                  <from>
                    <xdr:col>16</xdr:col>
                    <xdr:colOff>146050</xdr:colOff>
                    <xdr:row>10</xdr:row>
                    <xdr:rowOff>0</xdr:rowOff>
                  </from>
                  <to>
                    <xdr:col>26</xdr:col>
                    <xdr:colOff>107950</xdr:colOff>
                    <xdr:row>10</xdr:row>
                    <xdr:rowOff>431800</xdr:rowOff>
                  </to>
                </anchor>
              </controlPr>
            </control>
          </mc:Choice>
        </mc:AlternateContent>
        <mc:AlternateContent xmlns:mc="http://schemas.openxmlformats.org/markup-compatibility/2006">
          <mc:Choice Requires="x14">
            <control shapeId="2064" r:id="rId16" name="Group Box 16">
              <controlPr defaultSize="0" autoFill="0" autoPict="0">
                <anchor moveWithCells="1">
                  <from>
                    <xdr:col>16</xdr:col>
                    <xdr:colOff>38100</xdr:colOff>
                    <xdr:row>10</xdr:row>
                    <xdr:rowOff>38100</xdr:rowOff>
                  </from>
                  <to>
                    <xdr:col>26</xdr:col>
                    <xdr:colOff>107950</xdr:colOff>
                    <xdr:row>10</xdr:row>
                    <xdr:rowOff>444500</xdr:rowOff>
                  </to>
                </anchor>
              </controlPr>
            </control>
          </mc:Choice>
        </mc:AlternateContent>
        <mc:AlternateContent xmlns:mc="http://schemas.openxmlformats.org/markup-compatibility/2006">
          <mc:Choice Requires="x14">
            <control shapeId="2065" r:id="rId17" name="Option Button 17">
              <controlPr defaultSize="0" autoFill="0" autoLine="0" autoPict="0">
                <anchor moveWithCells="1">
                  <from>
                    <xdr:col>16</xdr:col>
                    <xdr:colOff>177800</xdr:colOff>
                    <xdr:row>10</xdr:row>
                    <xdr:rowOff>114300</xdr:rowOff>
                  </from>
                  <to>
                    <xdr:col>17</xdr:col>
                    <xdr:colOff>158750</xdr:colOff>
                    <xdr:row>10</xdr:row>
                    <xdr:rowOff>361950</xdr:rowOff>
                  </to>
                </anchor>
              </controlPr>
            </control>
          </mc:Choice>
        </mc:AlternateContent>
        <mc:AlternateContent xmlns:mc="http://schemas.openxmlformats.org/markup-compatibility/2006">
          <mc:Choice Requires="x14">
            <control shapeId="2067" r:id="rId18" name="Group Box 19">
              <controlPr defaultSize="0" autoFill="0" autoPict="0">
                <anchor moveWithCells="1">
                  <from>
                    <xdr:col>16</xdr:col>
                    <xdr:colOff>69850</xdr:colOff>
                    <xdr:row>11</xdr:row>
                    <xdr:rowOff>25400</xdr:rowOff>
                  </from>
                  <to>
                    <xdr:col>26</xdr:col>
                    <xdr:colOff>63500</xdr:colOff>
                    <xdr:row>11</xdr:row>
                    <xdr:rowOff>444500</xdr:rowOff>
                  </to>
                </anchor>
              </controlPr>
            </control>
          </mc:Choice>
        </mc:AlternateContent>
        <mc:AlternateContent xmlns:mc="http://schemas.openxmlformats.org/markup-compatibility/2006">
          <mc:Choice Requires="x14">
            <control shapeId="2068" r:id="rId19" name="Option Button 20">
              <controlPr defaultSize="0" autoFill="0" autoLine="0" autoPict="0">
                <anchor moveWithCells="1">
                  <from>
                    <xdr:col>16</xdr:col>
                    <xdr:colOff>177800</xdr:colOff>
                    <xdr:row>11</xdr:row>
                    <xdr:rowOff>120650</xdr:rowOff>
                  </from>
                  <to>
                    <xdr:col>17</xdr:col>
                    <xdr:colOff>158750</xdr:colOff>
                    <xdr:row>11</xdr:row>
                    <xdr:rowOff>361950</xdr:rowOff>
                  </to>
                </anchor>
              </controlPr>
            </control>
          </mc:Choice>
        </mc:AlternateContent>
        <mc:AlternateContent xmlns:mc="http://schemas.openxmlformats.org/markup-compatibility/2006">
          <mc:Choice Requires="x14">
            <control shapeId="2070" r:id="rId20" name="Group Box 22">
              <controlPr defaultSize="0" autoFill="0" autoPict="0">
                <anchor moveWithCells="1">
                  <from>
                    <xdr:col>16</xdr:col>
                    <xdr:colOff>127000</xdr:colOff>
                    <xdr:row>12</xdr:row>
                    <xdr:rowOff>6350</xdr:rowOff>
                  </from>
                  <to>
                    <xdr:col>26</xdr:col>
                    <xdr:colOff>44450</xdr:colOff>
                    <xdr:row>12</xdr:row>
                    <xdr:rowOff>457200</xdr:rowOff>
                  </to>
                </anchor>
              </controlPr>
            </control>
          </mc:Choice>
        </mc:AlternateContent>
        <mc:AlternateContent xmlns:mc="http://schemas.openxmlformats.org/markup-compatibility/2006">
          <mc:Choice Requires="x14">
            <control shapeId="2071" r:id="rId21" name="Option Button 23">
              <controlPr defaultSize="0" autoFill="0" autoLine="0" autoPict="0">
                <anchor moveWithCells="1">
                  <from>
                    <xdr:col>16</xdr:col>
                    <xdr:colOff>177800</xdr:colOff>
                    <xdr:row>12</xdr:row>
                    <xdr:rowOff>114300</xdr:rowOff>
                  </from>
                  <to>
                    <xdr:col>17</xdr:col>
                    <xdr:colOff>158750</xdr:colOff>
                    <xdr:row>12</xdr:row>
                    <xdr:rowOff>361950</xdr:rowOff>
                  </to>
                </anchor>
              </controlPr>
            </control>
          </mc:Choice>
        </mc:AlternateContent>
        <mc:AlternateContent xmlns:mc="http://schemas.openxmlformats.org/markup-compatibility/2006">
          <mc:Choice Requires="x14">
            <control shapeId="2072" r:id="rId22" name="Option Button 24">
              <controlPr defaultSize="0" autoFill="0" autoLine="0" autoPict="0">
                <anchor moveWithCells="1">
                  <from>
                    <xdr:col>22</xdr:col>
                    <xdr:colOff>158750</xdr:colOff>
                    <xdr:row>12</xdr:row>
                    <xdr:rowOff>114300</xdr:rowOff>
                  </from>
                  <to>
                    <xdr:col>23</xdr:col>
                    <xdr:colOff>139700</xdr:colOff>
                    <xdr:row>12</xdr:row>
                    <xdr:rowOff>361950</xdr:rowOff>
                  </to>
                </anchor>
              </controlPr>
            </control>
          </mc:Choice>
        </mc:AlternateContent>
        <mc:AlternateContent xmlns:mc="http://schemas.openxmlformats.org/markup-compatibility/2006">
          <mc:Choice Requires="x14">
            <control shapeId="2073" r:id="rId23" name="Group Box 25">
              <controlPr defaultSize="0" autoFill="0" autoPict="0">
                <anchor moveWithCells="1">
                  <from>
                    <xdr:col>16</xdr:col>
                    <xdr:colOff>165100</xdr:colOff>
                    <xdr:row>13</xdr:row>
                    <xdr:rowOff>38100</xdr:rowOff>
                  </from>
                  <to>
                    <xdr:col>26</xdr:col>
                    <xdr:colOff>44450</xdr:colOff>
                    <xdr:row>14</xdr:row>
                    <xdr:rowOff>19050</xdr:rowOff>
                  </to>
                </anchor>
              </controlPr>
            </control>
          </mc:Choice>
        </mc:AlternateContent>
        <mc:AlternateContent xmlns:mc="http://schemas.openxmlformats.org/markup-compatibility/2006">
          <mc:Choice Requires="x14">
            <control shapeId="2074" r:id="rId24" name="Option Button 26">
              <controlPr defaultSize="0" autoFill="0" autoLine="0" autoPict="0">
                <anchor moveWithCells="1">
                  <from>
                    <xdr:col>16</xdr:col>
                    <xdr:colOff>177800</xdr:colOff>
                    <xdr:row>13</xdr:row>
                    <xdr:rowOff>120650</xdr:rowOff>
                  </from>
                  <to>
                    <xdr:col>17</xdr:col>
                    <xdr:colOff>158750</xdr:colOff>
                    <xdr:row>13</xdr:row>
                    <xdr:rowOff>368300</xdr:rowOff>
                  </to>
                </anchor>
              </controlPr>
            </control>
          </mc:Choice>
        </mc:AlternateContent>
        <mc:AlternateContent xmlns:mc="http://schemas.openxmlformats.org/markup-compatibility/2006">
          <mc:Choice Requires="x14">
            <control shapeId="2075" r:id="rId25" name="Option Button 27">
              <controlPr defaultSize="0" autoFill="0" autoLine="0" autoPict="0">
                <anchor moveWithCells="1">
                  <from>
                    <xdr:col>22</xdr:col>
                    <xdr:colOff>158750</xdr:colOff>
                    <xdr:row>13</xdr:row>
                    <xdr:rowOff>114300</xdr:rowOff>
                  </from>
                  <to>
                    <xdr:col>23</xdr:col>
                    <xdr:colOff>139700</xdr:colOff>
                    <xdr:row>13</xdr:row>
                    <xdr:rowOff>368300</xdr:rowOff>
                  </to>
                </anchor>
              </controlPr>
            </control>
          </mc:Choice>
        </mc:AlternateContent>
        <mc:AlternateContent xmlns:mc="http://schemas.openxmlformats.org/markup-compatibility/2006">
          <mc:Choice Requires="x14">
            <control shapeId="2076" r:id="rId26" name="Group Box 28">
              <controlPr defaultSize="0" autoFill="0" autoPict="0">
                <anchor moveWithCells="1">
                  <from>
                    <xdr:col>16</xdr:col>
                    <xdr:colOff>165100</xdr:colOff>
                    <xdr:row>15</xdr:row>
                    <xdr:rowOff>0</xdr:rowOff>
                  </from>
                  <to>
                    <xdr:col>25</xdr:col>
                    <xdr:colOff>273050</xdr:colOff>
                    <xdr:row>17</xdr:row>
                    <xdr:rowOff>152400</xdr:rowOff>
                  </to>
                </anchor>
              </controlPr>
            </control>
          </mc:Choice>
        </mc:AlternateContent>
        <mc:AlternateContent xmlns:mc="http://schemas.openxmlformats.org/markup-compatibility/2006">
          <mc:Choice Requires="x14">
            <control shapeId="2079" r:id="rId27" name="Group Box 31">
              <controlPr defaultSize="0" autoFill="0" autoPict="0">
                <anchor moveWithCells="1">
                  <from>
                    <xdr:col>16</xdr:col>
                    <xdr:colOff>6350</xdr:colOff>
                    <xdr:row>15</xdr:row>
                    <xdr:rowOff>0</xdr:rowOff>
                  </from>
                  <to>
                    <xdr:col>26</xdr:col>
                    <xdr:colOff>76200</xdr:colOff>
                    <xdr:row>18</xdr:row>
                    <xdr:rowOff>25400</xdr:rowOff>
                  </to>
                </anchor>
              </controlPr>
            </control>
          </mc:Choice>
        </mc:AlternateContent>
        <mc:AlternateContent xmlns:mc="http://schemas.openxmlformats.org/markup-compatibility/2006">
          <mc:Choice Requires="x14">
            <control shapeId="2091" r:id="rId28" name="Group Box 43">
              <controlPr defaultSize="0" autoFill="0" autoPict="0">
                <anchor moveWithCells="1">
                  <from>
                    <xdr:col>16</xdr:col>
                    <xdr:colOff>88900</xdr:colOff>
                    <xdr:row>15</xdr:row>
                    <xdr:rowOff>0</xdr:rowOff>
                  </from>
                  <to>
                    <xdr:col>27</xdr:col>
                    <xdr:colOff>209550</xdr:colOff>
                    <xdr:row>17</xdr:row>
                    <xdr:rowOff>139700</xdr:rowOff>
                  </to>
                </anchor>
              </controlPr>
            </control>
          </mc:Choice>
        </mc:AlternateContent>
        <mc:AlternateContent xmlns:mc="http://schemas.openxmlformats.org/markup-compatibility/2006">
          <mc:Choice Requires="x14">
            <control shapeId="2094" r:id="rId29" name="Option Button 9">
              <controlPr defaultSize="0" autoFill="0" autoLine="0" autoPict="0">
                <anchor moveWithCells="1">
                  <from>
                    <xdr:col>22</xdr:col>
                    <xdr:colOff>158750</xdr:colOff>
                    <xdr:row>8</xdr:row>
                    <xdr:rowOff>127000</xdr:rowOff>
                  </from>
                  <to>
                    <xdr:col>23</xdr:col>
                    <xdr:colOff>139700</xdr:colOff>
                    <xdr:row>8</xdr:row>
                    <xdr:rowOff>355600</xdr:rowOff>
                  </to>
                </anchor>
              </controlPr>
            </control>
          </mc:Choice>
        </mc:AlternateContent>
        <mc:AlternateContent xmlns:mc="http://schemas.openxmlformats.org/markup-compatibility/2006">
          <mc:Choice Requires="x14">
            <control shapeId="2098" r:id="rId30" name="Group Box 50">
              <controlPr defaultSize="0" autoFill="0" autoPict="0">
                <anchor moveWithCells="1">
                  <from>
                    <xdr:col>16</xdr:col>
                    <xdr:colOff>25400</xdr:colOff>
                    <xdr:row>15</xdr:row>
                    <xdr:rowOff>0</xdr:rowOff>
                  </from>
                  <to>
                    <xdr:col>17</xdr:col>
                    <xdr:colOff>260350</xdr:colOff>
                    <xdr:row>25</xdr:row>
                    <xdr:rowOff>50800</xdr:rowOff>
                  </to>
                </anchor>
              </controlPr>
            </control>
          </mc:Choice>
        </mc:AlternateContent>
        <mc:AlternateContent xmlns:mc="http://schemas.openxmlformats.org/markup-compatibility/2006">
          <mc:Choice Requires="x14">
            <control shapeId="2103" r:id="rId31" name="Group Box 55">
              <controlPr defaultSize="0" autoFill="0" autoPict="0">
                <anchor moveWithCells="1">
                  <from>
                    <xdr:col>16</xdr:col>
                    <xdr:colOff>38100</xdr:colOff>
                    <xdr:row>8</xdr:row>
                    <xdr:rowOff>457200</xdr:rowOff>
                  </from>
                  <to>
                    <xdr:col>28</xdr:col>
                    <xdr:colOff>171450</xdr:colOff>
                    <xdr:row>9</xdr:row>
                    <xdr:rowOff>450850</xdr:rowOff>
                  </to>
                </anchor>
              </controlPr>
            </control>
          </mc:Choice>
        </mc:AlternateContent>
        <mc:AlternateContent xmlns:mc="http://schemas.openxmlformats.org/markup-compatibility/2006">
          <mc:Choice Requires="x14">
            <control shapeId="2105" r:id="rId32" name="Option Button 57">
              <controlPr defaultSize="0" autoFill="0" autoLine="0" autoPict="0">
                <anchor moveWithCells="1">
                  <from>
                    <xdr:col>22</xdr:col>
                    <xdr:colOff>158750</xdr:colOff>
                    <xdr:row>10</xdr:row>
                    <xdr:rowOff>127000</xdr:rowOff>
                  </from>
                  <to>
                    <xdr:col>23</xdr:col>
                    <xdr:colOff>139700</xdr:colOff>
                    <xdr:row>10</xdr:row>
                    <xdr:rowOff>368300</xdr:rowOff>
                  </to>
                </anchor>
              </controlPr>
            </control>
          </mc:Choice>
        </mc:AlternateContent>
        <mc:AlternateContent xmlns:mc="http://schemas.openxmlformats.org/markup-compatibility/2006">
          <mc:Choice Requires="x14">
            <control shapeId="2106" r:id="rId33" name="Option Button 58">
              <controlPr defaultSize="0" autoFill="0" autoLine="0" autoPict="0">
                <anchor moveWithCells="1">
                  <from>
                    <xdr:col>22</xdr:col>
                    <xdr:colOff>158750</xdr:colOff>
                    <xdr:row>11</xdr:row>
                    <xdr:rowOff>88900</xdr:rowOff>
                  </from>
                  <to>
                    <xdr:col>23</xdr:col>
                    <xdr:colOff>127000</xdr:colOff>
                    <xdr:row>11</xdr:row>
                    <xdr:rowOff>393700</xdr:rowOff>
                  </to>
                </anchor>
              </controlPr>
            </control>
          </mc:Choice>
        </mc:AlternateContent>
        <mc:AlternateContent xmlns:mc="http://schemas.openxmlformats.org/markup-compatibility/2006">
          <mc:Choice Requires="x14">
            <control shapeId="2108" r:id="rId34" name="Option Button 60">
              <controlPr defaultSize="0" autoFill="0" autoLine="0" autoPict="0">
                <anchor moveWithCells="1">
                  <from>
                    <xdr:col>16</xdr:col>
                    <xdr:colOff>177800</xdr:colOff>
                    <xdr:row>14</xdr:row>
                    <xdr:rowOff>114300</xdr:rowOff>
                  </from>
                  <to>
                    <xdr:col>17</xdr:col>
                    <xdr:colOff>209550</xdr:colOff>
                    <xdr:row>14</xdr:row>
                    <xdr:rowOff>361950</xdr:rowOff>
                  </to>
                </anchor>
              </controlPr>
            </control>
          </mc:Choice>
        </mc:AlternateContent>
        <mc:AlternateContent xmlns:mc="http://schemas.openxmlformats.org/markup-compatibility/2006">
          <mc:Choice Requires="x14">
            <control shapeId="2110" r:id="rId35" name="Option Button 62">
              <controlPr defaultSize="0" autoFill="0" autoLine="0" autoPict="0">
                <anchor moveWithCells="1">
                  <from>
                    <xdr:col>22</xdr:col>
                    <xdr:colOff>152400</xdr:colOff>
                    <xdr:row>14</xdr:row>
                    <xdr:rowOff>107950</xdr:rowOff>
                  </from>
                  <to>
                    <xdr:col>23</xdr:col>
                    <xdr:colOff>177800</xdr:colOff>
                    <xdr:row>14</xdr:row>
                    <xdr:rowOff>349250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A4AA-33A8-480E-89E7-71105F309101}">
  <sheetPr codeName="Sheet2">
    <pageSetUpPr fitToPage="1"/>
  </sheetPr>
  <dimension ref="B1:BC75"/>
  <sheetViews>
    <sheetView showGridLines="0" zoomScale="70" zoomScaleNormal="70" workbookViewId="0"/>
  </sheetViews>
  <sheetFormatPr defaultColWidth="8.08203125" defaultRowHeight="14" x14ac:dyDescent="0.55000000000000004"/>
  <cols>
    <col min="1" max="1" width="1.75" style="12" customWidth="1"/>
    <col min="2" max="2" width="3.9140625" style="18" customWidth="1"/>
    <col min="3" max="35" width="3.9140625" style="12" customWidth="1"/>
    <col min="36" max="53" width="3.9140625" style="11" customWidth="1"/>
    <col min="54" max="54" width="1.75" style="12" customWidth="1"/>
    <col min="55" max="55" width="28.83203125" style="12" customWidth="1"/>
    <col min="56" max="16384" width="8.08203125" style="12"/>
  </cols>
  <sheetData>
    <row r="1" spans="2:55" ht="5.5" customHeight="1" x14ac:dyDescent="0.55000000000000004"/>
    <row r="2" spans="2:55" ht="37" customHeight="1" x14ac:dyDescent="0.55000000000000004">
      <c r="B2" s="100" t="s">
        <v>201</v>
      </c>
      <c r="W2" s="202" t="s">
        <v>423</v>
      </c>
      <c r="X2" s="203"/>
      <c r="Y2" s="203"/>
      <c r="Z2" s="199" t="str">
        <f>IF(基礎情報入力シート!Q5="","",基礎情報入力シート!Q5)</f>
        <v/>
      </c>
      <c r="AA2" s="200"/>
      <c r="AB2" s="200"/>
      <c r="AC2" s="200"/>
      <c r="AD2" s="200"/>
      <c r="AE2" s="200"/>
      <c r="AF2" s="200"/>
      <c r="AG2" s="200"/>
      <c r="AH2" s="200"/>
      <c r="AI2" s="200"/>
      <c r="AJ2" s="200"/>
      <c r="AK2" s="200"/>
      <c r="AL2" s="200"/>
      <c r="AM2" s="201"/>
      <c r="AN2" s="202" t="s">
        <v>424</v>
      </c>
      <c r="AO2" s="203"/>
      <c r="AP2" s="203"/>
      <c r="AQ2" s="199" t="str">
        <f>IF(基礎情報入力シート!Q6="","",基礎情報入力シート!Q6)</f>
        <v/>
      </c>
      <c r="AR2" s="200"/>
      <c r="AS2" s="200"/>
      <c r="AT2" s="200"/>
      <c r="AU2" s="200"/>
      <c r="AV2" s="200"/>
      <c r="AW2" s="200"/>
      <c r="AX2" s="200"/>
      <c r="AY2" s="200"/>
      <c r="AZ2" s="200"/>
      <c r="BA2" s="201"/>
    </row>
    <row r="3" spans="2:55" customFormat="1" ht="5.5" customHeight="1" x14ac:dyDescent="0.55000000000000004"/>
    <row r="4" spans="2:55" s="1" customFormat="1" ht="37" customHeight="1" x14ac:dyDescent="0.55000000000000004">
      <c r="C4" s="202" t="s">
        <v>468</v>
      </c>
      <c r="D4" s="208"/>
      <c r="E4" s="208"/>
      <c r="F4" s="208"/>
      <c r="G4" s="208"/>
      <c r="H4" s="208"/>
      <c r="I4" s="208"/>
      <c r="J4"/>
      <c r="K4" s="208" t="s">
        <v>273</v>
      </c>
      <c r="L4" s="208"/>
      <c r="M4" s="208"/>
      <c r="N4" s="208"/>
      <c r="O4" s="208"/>
      <c r="P4" s="208"/>
      <c r="Q4" s="208"/>
      <c r="R4"/>
      <c r="S4" s="215" t="s">
        <v>263</v>
      </c>
      <c r="T4" s="216"/>
      <c r="U4" s="216"/>
      <c r="V4" s="216"/>
      <c r="W4" s="216"/>
      <c r="X4" s="216"/>
      <c r="Y4" s="217"/>
      <c r="AA4" s="215" t="s">
        <v>264</v>
      </c>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7"/>
      <c r="BB4"/>
    </row>
    <row r="5" spans="2:55" customFormat="1" ht="5.5" customHeight="1" x14ac:dyDescent="0.55000000000000004">
      <c r="B5" s="18"/>
      <c r="C5" s="224" t="str">
        <f>IF(AND(COUNTIF(基礎情報入力シート!BD5:BD15,"OK")=11,K5=O5),"入力完了","回答中")</f>
        <v>回答中</v>
      </c>
      <c r="D5" s="225"/>
      <c r="E5" s="225"/>
      <c r="F5" s="225"/>
      <c r="G5" s="225"/>
      <c r="H5" s="225"/>
      <c r="I5" s="226"/>
      <c r="K5" s="209">
        <f>COUNTIF($AJ$10:$AO$66,"入力完了")</f>
        <v>0</v>
      </c>
      <c r="L5" s="209"/>
      <c r="M5" s="210"/>
      <c r="N5" s="211" t="s">
        <v>265</v>
      </c>
      <c r="O5" s="213">
        <f>COUNTIF($AG$10:$AG$66,"●")</f>
        <v>32</v>
      </c>
      <c r="P5" s="214"/>
      <c r="Q5" s="214"/>
      <c r="S5" s="224">
        <f>SUM(AP10:AP66)</f>
        <v>0</v>
      </c>
      <c r="T5" s="225"/>
      <c r="U5" s="225"/>
      <c r="V5" s="211" t="s">
        <v>265</v>
      </c>
      <c r="W5" s="225">
        <f>SUM(AT10:AT66)</f>
        <v>70</v>
      </c>
      <c r="X5" s="225"/>
      <c r="Y5" s="226"/>
      <c r="Z5" s="12"/>
      <c r="AA5" s="218" t="s">
        <v>268</v>
      </c>
      <c r="AB5" s="219"/>
      <c r="AC5" s="219"/>
      <c r="AD5" s="219"/>
      <c r="AE5" s="219"/>
      <c r="AF5" s="220"/>
      <c r="AG5" s="224">
        <f>COUNTIF($AV$10:$BA$66,AA5)</f>
        <v>0</v>
      </c>
      <c r="AH5" s="225"/>
      <c r="AI5" s="226"/>
      <c r="AJ5" s="218" t="s">
        <v>267</v>
      </c>
      <c r="AK5" s="219"/>
      <c r="AL5" s="219"/>
      <c r="AM5" s="219"/>
      <c r="AN5" s="219"/>
      <c r="AO5" s="220"/>
      <c r="AP5" s="224">
        <f>COUNTIF($AV$10:$BA$66,AJ5)</f>
        <v>0</v>
      </c>
      <c r="AQ5" s="225"/>
      <c r="AR5" s="226"/>
      <c r="AS5" s="218" t="s">
        <v>266</v>
      </c>
      <c r="AT5" s="219"/>
      <c r="AU5" s="219"/>
      <c r="AV5" s="219"/>
      <c r="AW5" s="219"/>
      <c r="AX5" s="220"/>
      <c r="AY5" s="224">
        <f>COUNTIF($AV$10:$BA$66,AS5)</f>
        <v>0</v>
      </c>
      <c r="AZ5" s="225"/>
      <c r="BA5" s="226"/>
    </row>
    <row r="6" spans="2:55" s="1" customFormat="1" ht="37" customHeight="1" x14ac:dyDescent="0.55000000000000004">
      <c r="C6" s="227"/>
      <c r="D6" s="228"/>
      <c r="E6" s="228"/>
      <c r="F6" s="228"/>
      <c r="G6" s="228"/>
      <c r="H6" s="228"/>
      <c r="I6" s="229"/>
      <c r="J6"/>
      <c r="K6" s="209"/>
      <c r="L6" s="209"/>
      <c r="M6" s="210"/>
      <c r="N6" s="212"/>
      <c r="O6" s="213"/>
      <c r="P6" s="214"/>
      <c r="Q6" s="214"/>
      <c r="R6"/>
      <c r="S6" s="227"/>
      <c r="T6" s="228"/>
      <c r="U6" s="228"/>
      <c r="V6" s="212"/>
      <c r="W6" s="228"/>
      <c r="X6" s="228"/>
      <c r="Y6" s="229"/>
      <c r="AA6" s="221"/>
      <c r="AB6" s="222"/>
      <c r="AC6" s="222"/>
      <c r="AD6" s="222"/>
      <c r="AE6" s="222"/>
      <c r="AF6" s="223"/>
      <c r="AG6" s="227"/>
      <c r="AH6" s="228"/>
      <c r="AI6" s="229"/>
      <c r="AJ6" s="221"/>
      <c r="AK6" s="222"/>
      <c r="AL6" s="222"/>
      <c r="AM6" s="222"/>
      <c r="AN6" s="222"/>
      <c r="AO6" s="223"/>
      <c r="AP6" s="227"/>
      <c r="AQ6" s="228"/>
      <c r="AR6" s="229"/>
      <c r="AS6" s="221"/>
      <c r="AT6" s="222"/>
      <c r="AU6" s="222"/>
      <c r="AV6" s="222"/>
      <c r="AW6" s="222"/>
      <c r="AX6" s="223"/>
      <c r="AY6" s="227"/>
      <c r="AZ6" s="228"/>
      <c r="BA6" s="229"/>
      <c r="BB6"/>
    </row>
    <row r="7" spans="2:55" ht="5.5" customHeight="1" x14ac:dyDescent="0.55000000000000004">
      <c r="X7" s="13"/>
      <c r="Y7" s="13"/>
      <c r="Z7" s="13"/>
      <c r="AA7" s="13"/>
      <c r="AS7" s="15"/>
      <c r="AT7" s="15"/>
      <c r="AU7" s="15"/>
      <c r="AV7" s="15"/>
    </row>
    <row r="8" spans="2:55" s="16" customFormat="1" ht="37" customHeight="1" x14ac:dyDescent="0.55000000000000004">
      <c r="B8" s="230" t="s">
        <v>213</v>
      </c>
      <c r="C8" s="180"/>
      <c r="D8" s="180"/>
      <c r="E8" s="180"/>
      <c r="F8" s="180"/>
      <c r="G8" s="180"/>
      <c r="H8" s="180"/>
      <c r="I8" s="180"/>
      <c r="J8" s="180"/>
      <c r="K8" s="180"/>
      <c r="L8" s="180"/>
      <c r="M8" s="180"/>
      <c r="N8" s="180"/>
      <c r="O8" s="180"/>
      <c r="P8" s="180"/>
      <c r="Q8" s="180"/>
      <c r="R8" s="180"/>
      <c r="S8" s="179" t="s">
        <v>384</v>
      </c>
      <c r="T8" s="180"/>
      <c r="U8" s="181"/>
      <c r="V8" s="179" t="s">
        <v>214</v>
      </c>
      <c r="W8" s="180"/>
      <c r="X8" s="180"/>
      <c r="Y8" s="180"/>
      <c r="Z8" s="180"/>
      <c r="AA8" s="180"/>
      <c r="AB8" s="180"/>
      <c r="AC8" s="180"/>
      <c r="AD8" s="180"/>
      <c r="AE8" s="180"/>
      <c r="AF8" s="181"/>
      <c r="AG8" s="179" t="s">
        <v>269</v>
      </c>
      <c r="AH8" s="180"/>
      <c r="AI8" s="181"/>
      <c r="AJ8" s="205" t="s">
        <v>215</v>
      </c>
      <c r="AK8" s="205"/>
      <c r="AL8" s="205"/>
      <c r="AM8" s="205"/>
      <c r="AN8" s="205"/>
      <c r="AO8" s="205"/>
      <c r="AP8" s="205" t="s">
        <v>245</v>
      </c>
      <c r="AQ8" s="205"/>
      <c r="AR8" s="205"/>
      <c r="AS8" s="205"/>
      <c r="AT8" s="205"/>
      <c r="AU8" s="205"/>
      <c r="AV8" s="180" t="s">
        <v>7</v>
      </c>
      <c r="AW8" s="180"/>
      <c r="AX8" s="180"/>
      <c r="AY8" s="180"/>
      <c r="AZ8" s="180"/>
      <c r="BA8" s="206"/>
      <c r="BC8" s="12"/>
    </row>
    <row r="9" spans="2:55" s="16" customFormat="1" ht="37" customHeight="1" x14ac:dyDescent="0.55000000000000004">
      <c r="B9" s="67" t="s">
        <v>197</v>
      </c>
      <c r="C9" s="22"/>
      <c r="D9" s="22"/>
      <c r="E9" s="72"/>
      <c r="F9" s="22"/>
      <c r="G9" s="35"/>
      <c r="H9" s="35"/>
      <c r="I9" s="35"/>
      <c r="J9" s="35"/>
      <c r="K9" s="35"/>
      <c r="L9" s="35"/>
      <c r="M9" s="35"/>
      <c r="N9" s="35"/>
      <c r="O9" s="35"/>
      <c r="P9" s="35"/>
      <c r="Q9" s="35"/>
      <c r="R9" s="35"/>
      <c r="S9" s="65"/>
      <c r="T9" s="22"/>
      <c r="U9" s="22"/>
      <c r="V9" s="36"/>
      <c r="W9" s="36"/>
      <c r="X9" s="36"/>
      <c r="Y9" s="36"/>
      <c r="Z9" s="36"/>
      <c r="AA9" s="36"/>
      <c r="AB9" s="36"/>
      <c r="AC9" s="36"/>
      <c r="AD9" s="36"/>
      <c r="AE9" s="36"/>
      <c r="AF9" s="36"/>
      <c r="AG9" s="39"/>
      <c r="AH9" s="39"/>
      <c r="AI9" s="39"/>
      <c r="AJ9" s="36"/>
      <c r="AK9" s="36"/>
      <c r="AL9" s="36"/>
      <c r="AM9" s="36"/>
      <c r="AN9" s="36"/>
      <c r="AO9" s="36"/>
      <c r="AP9" s="36"/>
      <c r="AQ9" s="36"/>
      <c r="AR9" s="36"/>
      <c r="AS9" s="36"/>
      <c r="AT9" s="36"/>
      <c r="AU9" s="37"/>
      <c r="AV9" s="36"/>
      <c r="AW9" s="36"/>
      <c r="AX9" s="36"/>
      <c r="AY9" s="36"/>
      <c r="AZ9" s="36"/>
      <c r="BA9" s="38"/>
    </row>
    <row r="10" spans="2:55" s="11" customFormat="1" ht="37" customHeight="1" x14ac:dyDescent="0.55000000000000004">
      <c r="B10" s="173"/>
      <c r="C10" s="174"/>
      <c r="D10" s="175"/>
      <c r="E10" s="184" t="s">
        <v>196</v>
      </c>
      <c r="F10" s="185"/>
      <c r="G10" s="185"/>
      <c r="H10" s="185"/>
      <c r="I10" s="185"/>
      <c r="J10" s="185"/>
      <c r="K10" s="185"/>
      <c r="L10" s="185"/>
      <c r="M10" s="185"/>
      <c r="N10" s="185"/>
      <c r="O10" s="185"/>
      <c r="P10" s="185"/>
      <c r="Q10" s="185"/>
      <c r="R10" s="186"/>
      <c r="S10" s="164" t="s">
        <v>385</v>
      </c>
      <c r="T10" s="165"/>
      <c r="U10" s="166"/>
      <c r="V10" s="153" t="s">
        <v>230</v>
      </c>
      <c r="W10" s="154"/>
      <c r="X10" s="154"/>
      <c r="Y10" s="154"/>
      <c r="Z10" s="154"/>
      <c r="AA10" s="154"/>
      <c r="AB10" s="154"/>
      <c r="AC10" s="154"/>
      <c r="AD10" s="154"/>
      <c r="AE10" s="154"/>
      <c r="AF10" s="155"/>
      <c r="AG10" s="153" t="s">
        <v>270</v>
      </c>
      <c r="AH10" s="154"/>
      <c r="AI10" s="155"/>
      <c r="AJ10" s="187" t="str">
        <f>IF(OR(回答シート_値!D3="",回答シート_値!D3=0,AV10="未入力",AND(回答シート_値!D3=3,回答シート_値!F3="")),"必須項目に未入力あり","入力完了")</f>
        <v>必須項目に未入力あり</v>
      </c>
      <c r="AK10" s="187"/>
      <c r="AL10" s="187"/>
      <c r="AM10" s="187"/>
      <c r="AN10" s="187"/>
      <c r="AO10" s="187"/>
      <c r="AP10" s="167">
        <f>COUNTIF(回答シート_値!$D3,2)</f>
        <v>0</v>
      </c>
      <c r="AQ10" s="168"/>
      <c r="AR10" s="168" t="s">
        <v>265</v>
      </c>
      <c r="AS10" s="168"/>
      <c r="AT10" s="168">
        <f>IF(AG10="－",0,COUNTA(回答シート!$B$14))</f>
        <v>1</v>
      </c>
      <c r="AU10" s="169"/>
      <c r="AV10" s="156" t="str">
        <f>IF(回答シート_値!D3=3,"－",IF(回答シート_値!E3=1,$AA$5,IF(回答シート_値!E3=2,$AJ$5,IF(回答シート_値!E3=3,$AS$5,"未入力"))))</f>
        <v>未入力</v>
      </c>
      <c r="AW10" s="156"/>
      <c r="AX10" s="156"/>
      <c r="AY10" s="156"/>
      <c r="AZ10" s="156"/>
      <c r="BA10" s="157"/>
    </row>
    <row r="11" spans="2:55" s="11" customFormat="1" ht="37" customHeight="1" x14ac:dyDescent="0.55000000000000004">
      <c r="B11" s="24"/>
      <c r="C11" s="22"/>
      <c r="D11" s="68"/>
      <c r="E11" s="74" t="s">
        <v>227</v>
      </c>
      <c r="F11" s="74"/>
      <c r="G11" s="74"/>
      <c r="H11" s="74"/>
      <c r="I11" s="74"/>
      <c r="J11" s="74"/>
      <c r="K11" s="74"/>
      <c r="L11" s="74"/>
      <c r="M11" s="74"/>
      <c r="N11" s="74"/>
      <c r="O11" s="74"/>
      <c r="P11" s="74"/>
      <c r="Q11" s="74"/>
      <c r="R11" s="26"/>
      <c r="S11" s="70"/>
      <c r="T11" s="22"/>
      <c r="U11" s="22"/>
      <c r="V11" s="27"/>
      <c r="W11" s="27"/>
      <c r="X11" s="27"/>
      <c r="Y11" s="27"/>
      <c r="Z11" s="27"/>
      <c r="AA11" s="27"/>
      <c r="AB11" s="27"/>
      <c r="AC11" s="27"/>
      <c r="AD11" s="27"/>
      <c r="AE11" s="27"/>
      <c r="AF11" s="27"/>
      <c r="AG11" s="45"/>
      <c r="AH11" s="45"/>
      <c r="AI11" s="45"/>
      <c r="AJ11" s="207"/>
      <c r="AK11" s="207"/>
      <c r="AL11" s="207"/>
      <c r="AM11" s="207"/>
      <c r="AN11" s="207"/>
      <c r="AO11" s="207"/>
      <c r="AP11" s="48"/>
      <c r="AQ11" s="48"/>
      <c r="AR11" s="48"/>
      <c r="AS11" s="48"/>
      <c r="AT11" s="48"/>
      <c r="AU11" s="48"/>
      <c r="AV11" s="27"/>
      <c r="AW11" s="27"/>
      <c r="AX11" s="27"/>
      <c r="AY11" s="27"/>
      <c r="AZ11" s="27"/>
      <c r="BA11" s="46"/>
      <c r="BC11" s="1"/>
    </row>
    <row r="12" spans="2:55" s="11" customFormat="1" ht="37" customHeight="1" x14ac:dyDescent="0.55000000000000004">
      <c r="B12" s="173"/>
      <c r="C12" s="174"/>
      <c r="D12" s="175"/>
      <c r="E12" s="74"/>
      <c r="F12" s="74"/>
      <c r="G12" s="74"/>
      <c r="H12" s="74"/>
      <c r="I12" s="74"/>
      <c r="J12" s="74"/>
      <c r="K12" s="184" t="s">
        <v>216</v>
      </c>
      <c r="L12" s="185"/>
      <c r="M12" s="185"/>
      <c r="N12" s="185"/>
      <c r="O12" s="185"/>
      <c r="P12" s="185"/>
      <c r="Q12" s="185"/>
      <c r="R12" s="186"/>
      <c r="S12" s="164" t="s">
        <v>300</v>
      </c>
      <c r="T12" s="165"/>
      <c r="U12" s="166"/>
      <c r="V12" s="153" t="s">
        <v>236</v>
      </c>
      <c r="W12" s="154"/>
      <c r="X12" s="154"/>
      <c r="Y12" s="154"/>
      <c r="Z12" s="154"/>
      <c r="AA12" s="154"/>
      <c r="AB12" s="154"/>
      <c r="AC12" s="154"/>
      <c r="AD12" s="154"/>
      <c r="AE12" s="154"/>
      <c r="AF12" s="155"/>
      <c r="AG12" s="153" t="str">
        <f>IF(基礎情報入力シート!$BC$10=1,"－","●")</f>
        <v>●</v>
      </c>
      <c r="AH12" s="154"/>
      <c r="AI12" s="155"/>
      <c r="AJ12" s="187" t="str">
        <f>IF(AG12="－","－",IF(OR(SUM(COUNTIF(回答シート_値!D4:D6,"0"),COUNTIF(回答シート_値!D4:D6,""))&gt;=1,回答シート_値!G4="NG",回答シート_値!H4="NG",AV12="未入力"),"必須項目に未入力あり","入力完了"))</f>
        <v>必須項目に未入力あり</v>
      </c>
      <c r="AK12" s="187"/>
      <c r="AL12" s="187"/>
      <c r="AM12" s="187"/>
      <c r="AN12" s="187"/>
      <c r="AO12" s="187"/>
      <c r="AP12" s="167">
        <f>IF(AG12="－",0,COUNTIF(回答シート_値!$D$4:$D$6,2))</f>
        <v>0</v>
      </c>
      <c r="AQ12" s="168"/>
      <c r="AR12" s="168" t="s">
        <v>265</v>
      </c>
      <c r="AS12" s="168"/>
      <c r="AT12" s="168">
        <f>IF(AG12="－",0,COUNTA(回答シート!$B$27:$B$35))</f>
        <v>3</v>
      </c>
      <c r="AU12" s="169"/>
      <c r="AV12" s="156" t="str">
        <f>IF(OR(AG12="－",SUM(回答シート_値!$D$4:$D$6)=9),"－",IF(回答シート_値!E4=1,$AA$5,IF(回答シート_値!E4=2,$AJ$5,IF(回答シート_値!E4=3,$AS$5,"未入力"))))</f>
        <v>未入力</v>
      </c>
      <c r="AW12" s="156"/>
      <c r="AX12" s="156"/>
      <c r="AY12" s="156"/>
      <c r="AZ12" s="156"/>
      <c r="BA12" s="157"/>
    </row>
    <row r="13" spans="2:55" s="11" customFormat="1" ht="37" customHeight="1" x14ac:dyDescent="0.55000000000000004">
      <c r="B13" s="173"/>
      <c r="C13" s="174"/>
      <c r="D13" s="175"/>
      <c r="E13" s="74"/>
      <c r="F13" s="74"/>
      <c r="G13" s="74"/>
      <c r="H13" s="74"/>
      <c r="I13" s="74"/>
      <c r="J13" s="74"/>
      <c r="K13" s="184" t="s">
        <v>217</v>
      </c>
      <c r="L13" s="185"/>
      <c r="M13" s="185"/>
      <c r="N13" s="185"/>
      <c r="O13" s="185"/>
      <c r="P13" s="185"/>
      <c r="Q13" s="185"/>
      <c r="R13" s="186"/>
      <c r="S13" s="164" t="s">
        <v>305</v>
      </c>
      <c r="T13" s="165"/>
      <c r="U13" s="166"/>
      <c r="V13" s="153" t="s">
        <v>236</v>
      </c>
      <c r="W13" s="154"/>
      <c r="X13" s="154"/>
      <c r="Y13" s="154"/>
      <c r="Z13" s="154"/>
      <c r="AA13" s="154"/>
      <c r="AB13" s="154"/>
      <c r="AC13" s="154"/>
      <c r="AD13" s="154"/>
      <c r="AE13" s="154"/>
      <c r="AF13" s="155"/>
      <c r="AG13" s="153" t="str">
        <f>IF(基礎情報入力シート!$BC$10=1,"－","●")</f>
        <v>●</v>
      </c>
      <c r="AH13" s="154"/>
      <c r="AI13" s="155"/>
      <c r="AJ13" s="187" t="str">
        <f>IF(AG13="－","－",IF(OR(SUM(COUNTIF(回答シート_値!D9:D11,"0"),COUNTIF(回答シート_値!D9:D11,""))&gt;=1,回答シート_値!G9="NG",回答シート_値!H9="NG",AV13="未入力"),"必須項目に未入力あり","入力完了"))</f>
        <v>必須項目に未入力あり</v>
      </c>
      <c r="AK13" s="187"/>
      <c r="AL13" s="187"/>
      <c r="AM13" s="187"/>
      <c r="AN13" s="187"/>
      <c r="AO13" s="187"/>
      <c r="AP13" s="167">
        <f>IF(AG13="－",0,COUNTIF(回答シート_値!$D$9:$D$11,2))</f>
        <v>0</v>
      </c>
      <c r="AQ13" s="168"/>
      <c r="AR13" s="168" t="s">
        <v>265</v>
      </c>
      <c r="AS13" s="168"/>
      <c r="AT13" s="168">
        <f>IF(AG13="－",0,COUNTA(回答シート!$B$46:$B$54))</f>
        <v>3</v>
      </c>
      <c r="AU13" s="169"/>
      <c r="AV13" s="156" t="str">
        <f>IF(OR(AG13="－",SUM(回答シート_値!D9:D11)=9),"－",IF(回答シート_値!E9=1,$AA$5,IF(回答シート_値!E9=2,$AJ$5,IF(回答シート_値!E9=3,$AS$5,"未入力"))))</f>
        <v>未入力</v>
      </c>
      <c r="AW13" s="156"/>
      <c r="AX13" s="156"/>
      <c r="AY13" s="156"/>
      <c r="AZ13" s="156"/>
      <c r="BA13" s="157"/>
      <c r="BC13" s="1"/>
    </row>
    <row r="14" spans="2:55" s="11" customFormat="1" ht="37" customHeight="1" x14ac:dyDescent="0.55000000000000004">
      <c r="B14" s="173"/>
      <c r="C14" s="174"/>
      <c r="D14" s="175"/>
      <c r="E14" s="26"/>
      <c r="F14" s="26"/>
      <c r="G14" s="26"/>
      <c r="H14" s="26"/>
      <c r="I14" s="26"/>
      <c r="J14" s="26"/>
      <c r="K14" s="184" t="s">
        <v>237</v>
      </c>
      <c r="L14" s="185"/>
      <c r="M14" s="185"/>
      <c r="N14" s="185"/>
      <c r="O14" s="185"/>
      <c r="P14" s="185"/>
      <c r="Q14" s="185"/>
      <c r="R14" s="186"/>
      <c r="S14" s="164" t="s">
        <v>387</v>
      </c>
      <c r="T14" s="165"/>
      <c r="U14" s="166"/>
      <c r="V14" s="153" t="s">
        <v>230</v>
      </c>
      <c r="W14" s="154"/>
      <c r="X14" s="154"/>
      <c r="Y14" s="154"/>
      <c r="Z14" s="154"/>
      <c r="AA14" s="154"/>
      <c r="AB14" s="154"/>
      <c r="AC14" s="154"/>
      <c r="AD14" s="154"/>
      <c r="AE14" s="154"/>
      <c r="AF14" s="155"/>
      <c r="AG14" s="153" t="s">
        <v>270</v>
      </c>
      <c r="AH14" s="154"/>
      <c r="AI14" s="155"/>
      <c r="AJ14" s="187" t="str">
        <f>IF(OR(SUM(COUNTIF(回答シート_値!D14:D14,"0"),COUNTIF(回答シート_値!D14:D14,""))&gt;=1,回答シート_値!G14="NG",回答シート_値!H14="NG",AV14="未入力"),"必須項目に未入力あり","入力完了")</f>
        <v>必須項目に未入力あり</v>
      </c>
      <c r="AK14" s="187"/>
      <c r="AL14" s="187"/>
      <c r="AM14" s="187"/>
      <c r="AN14" s="187"/>
      <c r="AO14" s="187"/>
      <c r="AP14" s="167">
        <f>COUNTIF(回答シート_値!$D$14:$D$14,2)</f>
        <v>0</v>
      </c>
      <c r="AQ14" s="168"/>
      <c r="AR14" s="168" t="s">
        <v>265</v>
      </c>
      <c r="AS14" s="168"/>
      <c r="AT14" s="168">
        <f>IF(AG14="－",0,COUNTA(回答シート!$B$65:$B$65))</f>
        <v>1</v>
      </c>
      <c r="AU14" s="169"/>
      <c r="AV14" s="156" t="str">
        <f>IF(SUM(回答シート_値!D14:D14)=3,"－",IF(回答シート_値!E14=1,$AA$5,IF(回答シート_値!E14=2,$AJ$5,IF(回答シート_値!E14=3,$AS$5,"未入力"))))</f>
        <v>未入力</v>
      </c>
      <c r="AW14" s="156"/>
      <c r="AX14" s="156"/>
      <c r="AY14" s="156"/>
      <c r="AZ14" s="156"/>
      <c r="BA14" s="157"/>
      <c r="BC14" s="32"/>
    </row>
    <row r="15" spans="2:55" s="11" customFormat="1" ht="37" customHeight="1" x14ac:dyDescent="0.55000000000000004">
      <c r="B15" s="24"/>
      <c r="C15" s="22"/>
      <c r="D15" s="68"/>
      <c r="E15" s="74" t="s">
        <v>218</v>
      </c>
      <c r="F15" s="74"/>
      <c r="G15" s="74"/>
      <c r="H15" s="74"/>
      <c r="I15" s="74"/>
      <c r="J15" s="74"/>
      <c r="K15" s="75"/>
      <c r="L15" s="75"/>
      <c r="M15" s="75"/>
      <c r="N15" s="75"/>
      <c r="O15" s="75"/>
      <c r="P15" s="75"/>
      <c r="Q15" s="75"/>
      <c r="R15" s="44"/>
      <c r="S15" s="70"/>
      <c r="T15" s="22"/>
      <c r="U15" s="22"/>
      <c r="V15" s="27"/>
      <c r="W15" s="27"/>
      <c r="X15" s="27"/>
      <c r="Y15" s="27"/>
      <c r="Z15" s="27"/>
      <c r="AA15" s="27"/>
      <c r="AB15" s="27"/>
      <c r="AC15" s="27"/>
      <c r="AD15" s="27"/>
      <c r="AE15" s="27"/>
      <c r="AF15" s="27"/>
      <c r="AG15" s="45"/>
      <c r="AH15" s="45"/>
      <c r="AI15" s="45"/>
      <c r="AJ15" s="47"/>
      <c r="AK15" s="47"/>
      <c r="AL15" s="47"/>
      <c r="AM15" s="47"/>
      <c r="AN15" s="47"/>
      <c r="AO15" s="47"/>
      <c r="AP15" s="48"/>
      <c r="AQ15" s="48"/>
      <c r="AR15" s="48"/>
      <c r="AS15" s="48"/>
      <c r="AT15" s="48"/>
      <c r="AU15" s="48"/>
      <c r="AV15" s="27"/>
      <c r="AW15" s="27"/>
      <c r="AX15" s="27"/>
      <c r="AY15" s="27"/>
      <c r="AZ15" s="27"/>
      <c r="BA15" s="46"/>
      <c r="BC15" s="1"/>
    </row>
    <row r="16" spans="2:55" s="11" customFormat="1" ht="37" customHeight="1" x14ac:dyDescent="0.55000000000000004">
      <c r="B16" s="173"/>
      <c r="C16" s="174"/>
      <c r="D16" s="175"/>
      <c r="E16" s="74"/>
      <c r="F16" s="74"/>
      <c r="G16" s="74"/>
      <c r="H16" s="74"/>
      <c r="I16" s="74"/>
      <c r="J16" s="74"/>
      <c r="K16" s="184" t="s">
        <v>289</v>
      </c>
      <c r="L16" s="185"/>
      <c r="M16" s="185"/>
      <c r="N16" s="185"/>
      <c r="O16" s="185"/>
      <c r="P16" s="185"/>
      <c r="Q16" s="185"/>
      <c r="R16" s="186"/>
      <c r="S16" s="164" t="s">
        <v>310</v>
      </c>
      <c r="T16" s="165"/>
      <c r="U16" s="166"/>
      <c r="V16" s="153" t="s">
        <v>230</v>
      </c>
      <c r="W16" s="154"/>
      <c r="X16" s="154"/>
      <c r="Y16" s="154"/>
      <c r="Z16" s="154"/>
      <c r="AA16" s="154"/>
      <c r="AB16" s="154"/>
      <c r="AC16" s="154"/>
      <c r="AD16" s="154"/>
      <c r="AE16" s="154"/>
      <c r="AF16" s="155"/>
      <c r="AG16" s="153" t="s">
        <v>270</v>
      </c>
      <c r="AH16" s="154"/>
      <c r="AI16" s="155"/>
      <c r="AJ16" s="187" t="str">
        <f>IF(OR(SUM(COUNTIF(回答シート_値!D17:D18,"0"),COUNTIF(回答シート_値!D17:D18,""))&gt;=1,回答シート_値!G17="NG",回答シート_値!H17="NG",AV16="未入力"),"必須項目に未入力あり","入力完了")</f>
        <v>必須項目に未入力あり</v>
      </c>
      <c r="AK16" s="187"/>
      <c r="AL16" s="187"/>
      <c r="AM16" s="187"/>
      <c r="AN16" s="187"/>
      <c r="AO16" s="187"/>
      <c r="AP16" s="167">
        <f>COUNTIF(回答シート_値!$D$17:$D$18,2)</f>
        <v>0</v>
      </c>
      <c r="AQ16" s="168"/>
      <c r="AR16" s="168" t="s">
        <v>265</v>
      </c>
      <c r="AS16" s="168"/>
      <c r="AT16" s="168">
        <f>IF(AG16="－",0,COUNTA(回答シート!$B$84:$B$90))</f>
        <v>2</v>
      </c>
      <c r="AU16" s="169"/>
      <c r="AV16" s="156" t="str">
        <f>IF(SUM(回答シート_値!D17:D18)=6,"－",IF(回答シート_値!E17=1,$AA$5,IF(回答シート_値!E17=2,$AJ$5,IF(回答シート_値!E17=3,$AS$5,"未入力"))))</f>
        <v>未入力</v>
      </c>
      <c r="AW16" s="156"/>
      <c r="AX16" s="156"/>
      <c r="AY16" s="156"/>
      <c r="AZ16" s="156"/>
      <c r="BA16" s="157"/>
      <c r="BC16" s="33"/>
    </row>
    <row r="17" spans="2:55" s="11" customFormat="1" ht="37" customHeight="1" x14ac:dyDescent="0.55000000000000004">
      <c r="B17" s="173"/>
      <c r="C17" s="174"/>
      <c r="D17" s="175"/>
      <c r="E17" s="74"/>
      <c r="F17" s="74"/>
      <c r="G17" s="74"/>
      <c r="H17" s="74"/>
      <c r="I17" s="74"/>
      <c r="J17" s="74"/>
      <c r="K17" s="184" t="s">
        <v>396</v>
      </c>
      <c r="L17" s="185"/>
      <c r="M17" s="185"/>
      <c r="N17" s="185"/>
      <c r="O17" s="185"/>
      <c r="P17" s="185"/>
      <c r="Q17" s="185"/>
      <c r="R17" s="186"/>
      <c r="S17" s="164" t="s">
        <v>311</v>
      </c>
      <c r="T17" s="165"/>
      <c r="U17" s="166"/>
      <c r="V17" s="153" t="s">
        <v>230</v>
      </c>
      <c r="W17" s="154"/>
      <c r="X17" s="154"/>
      <c r="Y17" s="154"/>
      <c r="Z17" s="154"/>
      <c r="AA17" s="154"/>
      <c r="AB17" s="154"/>
      <c r="AC17" s="154"/>
      <c r="AD17" s="154"/>
      <c r="AE17" s="154"/>
      <c r="AF17" s="155"/>
      <c r="AG17" s="153" t="s">
        <v>270</v>
      </c>
      <c r="AH17" s="154"/>
      <c r="AI17" s="155"/>
      <c r="AJ17" s="187" t="str">
        <f>IF(OR(SUM(COUNTIF(回答シート_値!D21:D24,"0"),COUNTIF(回答シート_値!D21:D24,""))&gt;=1,回答シート_値!G21="NG",回答シート_値!H21="NG",AV17="未入力"),"必須項目に未入力あり","入力完了")</f>
        <v>必須項目に未入力あり</v>
      </c>
      <c r="AK17" s="187"/>
      <c r="AL17" s="187"/>
      <c r="AM17" s="187"/>
      <c r="AN17" s="187"/>
      <c r="AO17" s="187"/>
      <c r="AP17" s="167">
        <f>COUNTIF(回答シート_値!$D$21:$D$24,2)</f>
        <v>0</v>
      </c>
      <c r="AQ17" s="168"/>
      <c r="AR17" s="168" t="s">
        <v>265</v>
      </c>
      <c r="AS17" s="168"/>
      <c r="AT17" s="168">
        <f>IF(AG17="－",0,COUNTA(回答シート!$B$103:$B$117))</f>
        <v>4</v>
      </c>
      <c r="AU17" s="169"/>
      <c r="AV17" s="156" t="str">
        <f>IF(SUM(回答シート_値!D21:D24)=12,"－",IF(回答シート_値!E21=1,$AA$5,IF(回答シート_値!E21=2,$AJ$5,IF(回答シート_値!E21=3,$AS$5,"未入力"))))</f>
        <v>未入力</v>
      </c>
      <c r="AW17" s="156"/>
      <c r="AX17" s="156"/>
      <c r="AY17" s="156"/>
      <c r="AZ17" s="156"/>
      <c r="BA17" s="157"/>
      <c r="BC17" s="1"/>
    </row>
    <row r="18" spans="2:55" s="11" customFormat="1" ht="37" customHeight="1" x14ac:dyDescent="0.55000000000000004">
      <c r="B18" s="173"/>
      <c r="C18" s="174"/>
      <c r="D18" s="175"/>
      <c r="E18" s="74"/>
      <c r="F18" s="74"/>
      <c r="G18" s="74"/>
      <c r="H18" s="74"/>
      <c r="I18" s="74"/>
      <c r="J18" s="74"/>
      <c r="K18" s="184" t="s">
        <v>219</v>
      </c>
      <c r="L18" s="185"/>
      <c r="M18" s="185"/>
      <c r="N18" s="185"/>
      <c r="O18" s="185"/>
      <c r="P18" s="185"/>
      <c r="Q18" s="185"/>
      <c r="R18" s="186"/>
      <c r="S18" s="164" t="s">
        <v>313</v>
      </c>
      <c r="T18" s="165"/>
      <c r="U18" s="166"/>
      <c r="V18" s="170" t="s">
        <v>232</v>
      </c>
      <c r="W18" s="171"/>
      <c r="X18" s="171"/>
      <c r="Y18" s="171"/>
      <c r="Z18" s="171"/>
      <c r="AA18" s="171"/>
      <c r="AB18" s="171"/>
      <c r="AC18" s="171"/>
      <c r="AD18" s="171"/>
      <c r="AE18" s="171"/>
      <c r="AF18" s="172"/>
      <c r="AG18" s="153" t="str">
        <f>IF(OR(AND(基礎情報入力シート!$BC$9=1,基礎情報入力シート!$BC$15=2),基礎情報入力シート!BC10=1),"－","●")</f>
        <v>●</v>
      </c>
      <c r="AH18" s="154"/>
      <c r="AI18" s="155"/>
      <c r="AJ18" s="204" t="str">
        <f>IF(AG18="－","－",IF(OR(SUM(COUNTIF(回答シート_値!D27:D32,"0"),COUNTIF(回答シート_値!D27:D32,""))&gt;=1,回答シート_値!G27="NG",回答シート_値!H27="NG",AV18="未入力"),"必須項目に未入力あり","入力完了"))</f>
        <v>必須項目に未入力あり</v>
      </c>
      <c r="AK18" s="204"/>
      <c r="AL18" s="204"/>
      <c r="AM18" s="204"/>
      <c r="AN18" s="204"/>
      <c r="AO18" s="204"/>
      <c r="AP18" s="167">
        <f>IF(AG18="－",0,COUNTIF(回答シート_値!$D$27:$D$32,2))</f>
        <v>0</v>
      </c>
      <c r="AQ18" s="168"/>
      <c r="AR18" s="168" t="s">
        <v>265</v>
      </c>
      <c r="AS18" s="168"/>
      <c r="AT18" s="168">
        <f>IF(AG18="－",0,COUNTA(回答シート!$B$126:$B$142))</f>
        <v>6</v>
      </c>
      <c r="AU18" s="169"/>
      <c r="AV18" s="156" t="str">
        <f>IF(OR(AG18="－",SUM(回答シート_値!D27:D32)=18),"－",IF(回答シート_値!E27=1,$AA$5,IF(回答シート_値!E27=2,$AJ$5,IF(回答シート_値!E27=3,$AS$5,"未入力"))))</f>
        <v>未入力</v>
      </c>
      <c r="AW18" s="156"/>
      <c r="AX18" s="156"/>
      <c r="AY18" s="156"/>
      <c r="AZ18" s="156"/>
      <c r="BA18" s="157"/>
      <c r="BC18" s="1"/>
    </row>
    <row r="19" spans="2:55" s="11" customFormat="1" ht="37" customHeight="1" x14ac:dyDescent="0.55000000000000004">
      <c r="B19" s="24"/>
      <c r="C19" s="22"/>
      <c r="D19" s="68"/>
      <c r="E19" s="74" t="s">
        <v>220</v>
      </c>
      <c r="F19" s="74"/>
      <c r="G19" s="74"/>
      <c r="H19" s="74"/>
      <c r="I19" s="74"/>
      <c r="J19" s="74"/>
      <c r="K19" s="74"/>
      <c r="L19" s="74"/>
      <c r="M19" s="74"/>
      <c r="N19" s="74"/>
      <c r="O19" s="74"/>
      <c r="P19" s="74"/>
      <c r="Q19" s="74"/>
      <c r="R19" s="74"/>
      <c r="S19" s="70"/>
      <c r="T19" s="22"/>
      <c r="U19" s="22"/>
      <c r="V19" s="49"/>
      <c r="W19" s="49"/>
      <c r="X19" s="49"/>
      <c r="Y19" s="49"/>
      <c r="Z19" s="49"/>
      <c r="AA19" s="49"/>
      <c r="AB19" s="49"/>
      <c r="AC19" s="49"/>
      <c r="AD19" s="27"/>
      <c r="AE19" s="27"/>
      <c r="AF19" s="27"/>
      <c r="AG19" s="27"/>
      <c r="AH19" s="27"/>
      <c r="AI19" s="27"/>
      <c r="AJ19" s="40"/>
      <c r="AK19" s="40"/>
      <c r="AL19" s="40"/>
      <c r="AM19" s="40"/>
      <c r="AN19" s="40"/>
      <c r="AO19" s="40"/>
      <c r="AP19" s="30"/>
      <c r="AQ19" s="30"/>
      <c r="AR19" s="30"/>
      <c r="AS19" s="30"/>
      <c r="AT19" s="30"/>
      <c r="AU19" s="30"/>
      <c r="AV19" s="28"/>
      <c r="AW19" s="28"/>
      <c r="AX19" s="28"/>
      <c r="AY19" s="28"/>
      <c r="AZ19" s="28"/>
      <c r="BA19" s="23"/>
      <c r="BC19" s="1"/>
    </row>
    <row r="20" spans="2:55" s="11" customFormat="1" ht="37" customHeight="1" x14ac:dyDescent="0.55000000000000004">
      <c r="B20" s="173"/>
      <c r="C20" s="174"/>
      <c r="D20" s="175"/>
      <c r="E20" s="26"/>
      <c r="F20" s="26"/>
      <c r="G20" s="74"/>
      <c r="H20" s="74"/>
      <c r="I20" s="74"/>
      <c r="J20" s="74"/>
      <c r="K20" s="184" t="s">
        <v>221</v>
      </c>
      <c r="L20" s="185"/>
      <c r="M20" s="185"/>
      <c r="N20" s="185"/>
      <c r="O20" s="185"/>
      <c r="P20" s="185"/>
      <c r="Q20" s="185"/>
      <c r="R20" s="186"/>
      <c r="S20" s="164" t="s">
        <v>315</v>
      </c>
      <c r="T20" s="165"/>
      <c r="U20" s="166"/>
      <c r="V20" s="153" t="s">
        <v>230</v>
      </c>
      <c r="W20" s="154"/>
      <c r="X20" s="154"/>
      <c r="Y20" s="154"/>
      <c r="Z20" s="154"/>
      <c r="AA20" s="154"/>
      <c r="AB20" s="154"/>
      <c r="AC20" s="154"/>
      <c r="AD20" s="154"/>
      <c r="AE20" s="154"/>
      <c r="AF20" s="155"/>
      <c r="AG20" s="153" t="s">
        <v>270</v>
      </c>
      <c r="AH20" s="154"/>
      <c r="AI20" s="155"/>
      <c r="AJ20" s="187" t="str">
        <f>IF(OR(SUM(COUNTIF(回答シート_値!D35:D35,"0"),COUNTIF(回答シート_値!D35:D35,""))&gt;=1,回答シート_値!G35="NG",回答シート_値!H35="NG",AV20="未入力"),"必須項目に未入力あり","入力完了")</f>
        <v>必須項目に未入力あり</v>
      </c>
      <c r="AK20" s="187"/>
      <c r="AL20" s="187"/>
      <c r="AM20" s="187"/>
      <c r="AN20" s="187"/>
      <c r="AO20" s="187"/>
      <c r="AP20" s="167">
        <f>COUNTIF(回答シート_値!$D$35:$D$35,2)</f>
        <v>0</v>
      </c>
      <c r="AQ20" s="168"/>
      <c r="AR20" s="168" t="s">
        <v>265</v>
      </c>
      <c r="AS20" s="168"/>
      <c r="AT20" s="168">
        <f>IF(AG20="－",0,COUNTA(回答シート!$B$151:$B$151))</f>
        <v>1</v>
      </c>
      <c r="AU20" s="169"/>
      <c r="AV20" s="156" t="str">
        <f>IF(SUM(回答シート_値!D35:D35)=3,"－",IF(回答シート_値!E35=1,$AA$5,IF(回答シート_値!E35=2,$AJ$5,IF(回答シート_値!E35=3,$AS$5,"未入力"))))</f>
        <v>未入力</v>
      </c>
      <c r="AW20" s="156"/>
      <c r="AX20" s="156"/>
      <c r="AY20" s="156"/>
      <c r="AZ20" s="156"/>
      <c r="BA20" s="157"/>
      <c r="BC20" s="1"/>
    </row>
    <row r="21" spans="2:55" s="11" customFormat="1" ht="37" customHeight="1" x14ac:dyDescent="0.55000000000000004">
      <c r="B21" s="173"/>
      <c r="C21" s="174"/>
      <c r="D21" s="175"/>
      <c r="E21" s="26"/>
      <c r="F21" s="26"/>
      <c r="G21" s="74"/>
      <c r="H21" s="74"/>
      <c r="I21" s="74"/>
      <c r="J21" s="74"/>
      <c r="K21" s="184" t="s">
        <v>222</v>
      </c>
      <c r="L21" s="185"/>
      <c r="M21" s="185"/>
      <c r="N21" s="185"/>
      <c r="O21" s="185"/>
      <c r="P21" s="185"/>
      <c r="Q21" s="185"/>
      <c r="R21" s="186"/>
      <c r="S21" s="164" t="s">
        <v>317</v>
      </c>
      <c r="T21" s="165"/>
      <c r="U21" s="166"/>
      <c r="V21" s="153" t="s">
        <v>230</v>
      </c>
      <c r="W21" s="154"/>
      <c r="X21" s="154"/>
      <c r="Y21" s="154"/>
      <c r="Z21" s="154"/>
      <c r="AA21" s="154"/>
      <c r="AB21" s="154"/>
      <c r="AC21" s="154"/>
      <c r="AD21" s="154"/>
      <c r="AE21" s="154"/>
      <c r="AF21" s="155"/>
      <c r="AG21" s="153" t="s">
        <v>270</v>
      </c>
      <c r="AH21" s="154"/>
      <c r="AI21" s="155"/>
      <c r="AJ21" s="187" t="str">
        <f>IF(OR(SUM(COUNTIF(回答シート_値!D39:D41,"0"),COUNTIF(回答シート_値!D39:D41,""))&gt;=1,回答シート_値!G39="NG",回答シート_値!H39="NG",AV21="未入力"),"必須項目に未入力あり","入力完了")</f>
        <v>必須項目に未入力あり</v>
      </c>
      <c r="AK21" s="187"/>
      <c r="AL21" s="187"/>
      <c r="AM21" s="187"/>
      <c r="AN21" s="187"/>
      <c r="AO21" s="187"/>
      <c r="AP21" s="167">
        <f>COUNTIF(回答シート_値!$D$39:$D$41,2)</f>
        <v>0</v>
      </c>
      <c r="AQ21" s="168"/>
      <c r="AR21" s="168" t="s">
        <v>265</v>
      </c>
      <c r="AS21" s="168"/>
      <c r="AT21" s="168">
        <f>IF(AG21="－",0,COUNTA(回答シート!$B$174:$B$182))</f>
        <v>3</v>
      </c>
      <c r="AU21" s="169"/>
      <c r="AV21" s="156" t="str">
        <f>IF(SUM(回答シート_値!D39:D41)=9,"－",IF(回答シート_値!E39=1,$AA$5,IF(回答シート_値!E39=2,$AJ$5,IF(回答シート_値!E39=3,$AS$5,"未入力"))))</f>
        <v>未入力</v>
      </c>
      <c r="AW21" s="156"/>
      <c r="AX21" s="156"/>
      <c r="AY21" s="156"/>
      <c r="AZ21" s="156"/>
      <c r="BA21" s="157"/>
      <c r="BC21" s="1"/>
    </row>
    <row r="22" spans="2:55" s="11" customFormat="1" ht="37" customHeight="1" x14ac:dyDescent="0.55000000000000004">
      <c r="B22" s="173"/>
      <c r="C22" s="174"/>
      <c r="D22" s="175"/>
      <c r="E22" s="26"/>
      <c r="F22" s="26"/>
      <c r="G22" s="74"/>
      <c r="H22" s="74"/>
      <c r="I22" s="74"/>
      <c r="J22" s="74"/>
      <c r="K22" s="184" t="s">
        <v>275</v>
      </c>
      <c r="L22" s="185"/>
      <c r="M22" s="185"/>
      <c r="N22" s="185"/>
      <c r="O22" s="185"/>
      <c r="P22" s="185"/>
      <c r="Q22" s="185"/>
      <c r="R22" s="186"/>
      <c r="S22" s="164" t="s">
        <v>318</v>
      </c>
      <c r="T22" s="165"/>
      <c r="U22" s="166"/>
      <c r="V22" s="153" t="s">
        <v>230</v>
      </c>
      <c r="W22" s="154"/>
      <c r="X22" s="154"/>
      <c r="Y22" s="154"/>
      <c r="Z22" s="154"/>
      <c r="AA22" s="154"/>
      <c r="AB22" s="154"/>
      <c r="AC22" s="154"/>
      <c r="AD22" s="154"/>
      <c r="AE22" s="154"/>
      <c r="AF22" s="155"/>
      <c r="AG22" s="153" t="s">
        <v>270</v>
      </c>
      <c r="AH22" s="154"/>
      <c r="AI22" s="155"/>
      <c r="AJ22" s="187" t="str">
        <f>IF(OR(SUM(COUNTIF(回答シート_値!D45:D45,"0"),COUNTIF(回答シート_値!D45:D45,""))&gt;=1,回答シート_値!G45="NG",回答シート_値!H45="NG",AV22="未入力"),"必須項目に未入力あり","入力完了")</f>
        <v>必須項目に未入力あり</v>
      </c>
      <c r="AK22" s="187"/>
      <c r="AL22" s="187"/>
      <c r="AM22" s="187"/>
      <c r="AN22" s="187"/>
      <c r="AO22" s="187"/>
      <c r="AP22" s="167">
        <f>COUNTIF(回答シート_値!$D$45:$D$45,2)</f>
        <v>0</v>
      </c>
      <c r="AQ22" s="168"/>
      <c r="AR22" s="168" t="s">
        <v>265</v>
      </c>
      <c r="AS22" s="168"/>
      <c r="AT22" s="168">
        <f>IF(AG22="－",0,COUNTA(回答シート!$B$193:$B$205))</f>
        <v>1</v>
      </c>
      <c r="AU22" s="169"/>
      <c r="AV22" s="156" t="str">
        <f>IF(SUM(回答シート_値!D45:D45)=3,"－",IF(回答シート_値!E45=1,$AA$5,IF(回答シート_値!E45=2,$AJ$5,IF(回答シート_値!E45=3,$AS$5,"未入力"))))</f>
        <v>未入力</v>
      </c>
      <c r="AW22" s="156"/>
      <c r="AX22" s="156"/>
      <c r="AY22" s="156"/>
      <c r="AZ22" s="156"/>
      <c r="BA22" s="157"/>
      <c r="BC22" s="1"/>
    </row>
    <row r="23" spans="2:55" s="11" customFormat="1" ht="37" customHeight="1" x14ac:dyDescent="0.55000000000000004">
      <c r="B23" s="173"/>
      <c r="C23" s="174"/>
      <c r="D23" s="175"/>
      <c r="E23" s="26"/>
      <c r="F23" s="26"/>
      <c r="G23" s="74"/>
      <c r="H23" s="74"/>
      <c r="I23" s="74"/>
      <c r="J23" s="74"/>
      <c r="K23" s="184" t="s">
        <v>397</v>
      </c>
      <c r="L23" s="185"/>
      <c r="M23" s="185"/>
      <c r="N23" s="185"/>
      <c r="O23" s="185"/>
      <c r="P23" s="185"/>
      <c r="Q23" s="185"/>
      <c r="R23" s="186"/>
      <c r="S23" s="164" t="s">
        <v>320</v>
      </c>
      <c r="T23" s="165"/>
      <c r="U23" s="166"/>
      <c r="V23" s="153" t="s">
        <v>236</v>
      </c>
      <c r="W23" s="154"/>
      <c r="X23" s="154"/>
      <c r="Y23" s="154"/>
      <c r="Z23" s="154"/>
      <c r="AA23" s="154"/>
      <c r="AB23" s="154"/>
      <c r="AC23" s="154"/>
      <c r="AD23" s="154"/>
      <c r="AE23" s="154"/>
      <c r="AF23" s="155"/>
      <c r="AG23" s="153" t="str">
        <f>IF(基礎情報入力シート!$BC$10=1,"－","●")</f>
        <v>●</v>
      </c>
      <c r="AH23" s="154"/>
      <c r="AI23" s="155"/>
      <c r="AJ23" s="187" t="str">
        <f>IF(AG23="－","－",IF(OR(SUM(COUNTIF(回答シート_値!D48:D49,"0"),COUNTIF(回答シート_値!D48:D49,""))&gt;=1,回答シート_値!G48="NG",回答シート_値!H48="NG",AV23="未入力"),"必須項目に未入力あり","入力完了"))</f>
        <v>必須項目に未入力あり</v>
      </c>
      <c r="AK23" s="187"/>
      <c r="AL23" s="187"/>
      <c r="AM23" s="187"/>
      <c r="AN23" s="187"/>
      <c r="AO23" s="187"/>
      <c r="AP23" s="167">
        <f>IF(AG23="－",0,COUNTIF(回答シート_値!$D$48:$D$49,2))</f>
        <v>0</v>
      </c>
      <c r="AQ23" s="168"/>
      <c r="AR23" s="168" t="s">
        <v>265</v>
      </c>
      <c r="AS23" s="168"/>
      <c r="AT23" s="168">
        <f>IF(AG23="－",0,COUNTA(回答シート!$B$214:$B$218))</f>
        <v>2</v>
      </c>
      <c r="AU23" s="169"/>
      <c r="AV23" s="156" t="str">
        <f>IF(OR(AG23="－",SUM(回答シート_値!D48:D49)=6),"－",IF(回答シート_値!E48=1,$AA$5,IF(回答シート_値!E48=2,$AJ$5,IF(回答シート_値!E48=3,$AS$5,"未入力"))))</f>
        <v>未入力</v>
      </c>
      <c r="AW23" s="156"/>
      <c r="AX23" s="156"/>
      <c r="AY23" s="156"/>
      <c r="AZ23" s="156"/>
      <c r="BA23" s="157"/>
      <c r="BC23" s="1"/>
    </row>
    <row r="24" spans="2:55" s="11" customFormat="1" ht="37" customHeight="1" x14ac:dyDescent="0.55000000000000004">
      <c r="B24" s="173"/>
      <c r="C24" s="174"/>
      <c r="D24" s="175"/>
      <c r="E24" s="26"/>
      <c r="F24" s="26"/>
      <c r="G24" s="74"/>
      <c r="H24" s="74"/>
      <c r="I24" s="74"/>
      <c r="J24" s="74"/>
      <c r="K24" s="184" t="s">
        <v>274</v>
      </c>
      <c r="L24" s="185"/>
      <c r="M24" s="185"/>
      <c r="N24" s="185"/>
      <c r="O24" s="185"/>
      <c r="P24" s="185"/>
      <c r="Q24" s="185"/>
      <c r="R24" s="186"/>
      <c r="S24" s="164" t="s">
        <v>323</v>
      </c>
      <c r="T24" s="165"/>
      <c r="U24" s="166"/>
      <c r="V24" s="153" t="s">
        <v>230</v>
      </c>
      <c r="W24" s="154"/>
      <c r="X24" s="154"/>
      <c r="Y24" s="154"/>
      <c r="Z24" s="154"/>
      <c r="AA24" s="154"/>
      <c r="AB24" s="154"/>
      <c r="AC24" s="154"/>
      <c r="AD24" s="154"/>
      <c r="AE24" s="154"/>
      <c r="AF24" s="155"/>
      <c r="AG24" s="153" t="s">
        <v>270</v>
      </c>
      <c r="AH24" s="154"/>
      <c r="AI24" s="155"/>
      <c r="AJ24" s="187" t="str">
        <f>IF(OR(SUM(COUNTIF(回答シート_値!D52:D54,"0"),COUNTIF(回答シート_値!D52:D54,""))&gt;=1,回答シート_値!G57="NG",回答シート_値!H57="NG",AV24="未入力"),"必須項目に未入力あり","入力完了")</f>
        <v>必須項目に未入力あり</v>
      </c>
      <c r="AK24" s="187"/>
      <c r="AL24" s="187"/>
      <c r="AM24" s="187"/>
      <c r="AN24" s="187"/>
      <c r="AO24" s="187"/>
      <c r="AP24" s="167">
        <f>COUNTIF(回答シート_値!$D$52:$D$54,2)</f>
        <v>0</v>
      </c>
      <c r="AQ24" s="168"/>
      <c r="AR24" s="168" t="s">
        <v>265</v>
      </c>
      <c r="AS24" s="168"/>
      <c r="AT24" s="168">
        <f>IF(AG24="－",0,COUNTA(回答シート!$B$233:$B$253))</f>
        <v>3</v>
      </c>
      <c r="AU24" s="169"/>
      <c r="AV24" s="156" t="str">
        <f>IF(SUM(回答シート_値!D52:D54)=9,"－",IF(回答シート_値!E52=1,$AA$5,IF(回答シート_値!E52=2,$AJ$5,IF(回答シート_値!E52=3,$AS$5,"未入力"))))</f>
        <v>未入力</v>
      </c>
      <c r="AW24" s="156"/>
      <c r="AX24" s="156"/>
      <c r="AY24" s="156"/>
      <c r="AZ24" s="156"/>
      <c r="BA24" s="157"/>
      <c r="BC24" s="1"/>
    </row>
    <row r="25" spans="2:55" s="11" customFormat="1" ht="37" customHeight="1" x14ac:dyDescent="0.55000000000000004">
      <c r="B25" s="173"/>
      <c r="C25" s="174"/>
      <c r="D25" s="175"/>
      <c r="E25" s="26"/>
      <c r="F25" s="26"/>
      <c r="G25" s="74"/>
      <c r="H25" s="74"/>
      <c r="I25" s="74"/>
      <c r="J25" s="74"/>
      <c r="K25" s="184" t="s">
        <v>398</v>
      </c>
      <c r="L25" s="185"/>
      <c r="M25" s="185"/>
      <c r="N25" s="185"/>
      <c r="O25" s="185"/>
      <c r="P25" s="185"/>
      <c r="Q25" s="185"/>
      <c r="R25" s="186"/>
      <c r="S25" s="164" t="s">
        <v>326</v>
      </c>
      <c r="T25" s="165"/>
      <c r="U25" s="166"/>
      <c r="V25" s="153" t="s">
        <v>230</v>
      </c>
      <c r="W25" s="154"/>
      <c r="X25" s="154"/>
      <c r="Y25" s="154"/>
      <c r="Z25" s="154"/>
      <c r="AA25" s="154"/>
      <c r="AB25" s="154"/>
      <c r="AC25" s="154"/>
      <c r="AD25" s="154"/>
      <c r="AE25" s="154"/>
      <c r="AF25" s="155"/>
      <c r="AG25" s="153" t="s">
        <v>270</v>
      </c>
      <c r="AH25" s="154"/>
      <c r="AI25" s="155"/>
      <c r="AJ25" s="188" t="str">
        <f>IF(OR(SUM(COUNTIF(回答シート_値!D58:D58,"0"),COUNTIF(回答シート_値!D58:D58,""))&gt;=1,回答シート_値!G57="NG",回答シート_値!H57="NG",AV25="未入力"),"必須項目に未入力あり","入力完了")</f>
        <v>必須項目に未入力あり</v>
      </c>
      <c r="AK25" s="189"/>
      <c r="AL25" s="189"/>
      <c r="AM25" s="189"/>
      <c r="AN25" s="189"/>
      <c r="AO25" s="190"/>
      <c r="AP25" s="167">
        <f>COUNTIF(回答シート_値!$D$58:$D$58,2)</f>
        <v>0</v>
      </c>
      <c r="AQ25" s="168"/>
      <c r="AR25" s="168" t="s">
        <v>265</v>
      </c>
      <c r="AS25" s="168"/>
      <c r="AT25" s="168">
        <f>IF(AG25="－",0,COUNTA(回答シート!$B$264:$B$264))</f>
        <v>1</v>
      </c>
      <c r="AU25" s="169"/>
      <c r="AV25" s="156" t="str">
        <f>IF(SUM(回答シート_値!D58:D58)=3,"－",IF(回答シート_値!E57=1,$AA$5,IF(回答シート_値!E57=2,$AJ$5,IF(回答シート_値!E57=3,$AS$5,"未入力"))))</f>
        <v>未入力</v>
      </c>
      <c r="AW25" s="156"/>
      <c r="AX25" s="156"/>
      <c r="AY25" s="156"/>
      <c r="AZ25" s="156"/>
      <c r="BA25" s="157"/>
      <c r="BC25" s="1"/>
    </row>
    <row r="26" spans="2:55" s="11" customFormat="1" ht="37" customHeight="1" x14ac:dyDescent="0.55000000000000004">
      <c r="B26" s="173"/>
      <c r="C26" s="174"/>
      <c r="D26" s="175"/>
      <c r="E26" s="26"/>
      <c r="F26" s="26"/>
      <c r="G26" s="74"/>
      <c r="H26" s="74"/>
      <c r="I26" s="74"/>
      <c r="J26" s="74"/>
      <c r="K26" s="184" t="s">
        <v>400</v>
      </c>
      <c r="L26" s="185"/>
      <c r="M26" s="185"/>
      <c r="N26" s="185"/>
      <c r="O26" s="185"/>
      <c r="P26" s="185"/>
      <c r="Q26" s="185"/>
      <c r="R26" s="186"/>
      <c r="S26" s="164" t="s">
        <v>328</v>
      </c>
      <c r="T26" s="165"/>
      <c r="U26" s="166"/>
      <c r="V26" s="153" t="s">
        <v>230</v>
      </c>
      <c r="W26" s="154"/>
      <c r="X26" s="154"/>
      <c r="Y26" s="154"/>
      <c r="Z26" s="154"/>
      <c r="AA26" s="154"/>
      <c r="AB26" s="154"/>
      <c r="AC26" s="154"/>
      <c r="AD26" s="154"/>
      <c r="AE26" s="154"/>
      <c r="AF26" s="155"/>
      <c r="AG26" s="153" t="s">
        <v>270</v>
      </c>
      <c r="AH26" s="154"/>
      <c r="AI26" s="155"/>
      <c r="AJ26" s="188" t="str">
        <f>IF(OR(SUM(COUNTIF(回答シート_値!D61:D61,"0"),COUNTIF(回答シート_値!D61:D61,""))&gt;=1,回答シート_値!G61="NG",回答シート_値!H61="NG",AV26="未入力"),"必須項目に未入力あり","入力完了")</f>
        <v>必須項目に未入力あり</v>
      </c>
      <c r="AK26" s="189"/>
      <c r="AL26" s="189"/>
      <c r="AM26" s="189"/>
      <c r="AN26" s="189"/>
      <c r="AO26" s="190"/>
      <c r="AP26" s="167">
        <f>COUNTIF(回答シート_値!$D$61:$D$61,2)</f>
        <v>0</v>
      </c>
      <c r="AQ26" s="168"/>
      <c r="AR26" s="168" t="s">
        <v>265</v>
      </c>
      <c r="AS26" s="168"/>
      <c r="AT26" s="168">
        <f>IF(AG26="－",0,COUNTA(回答シート!$B$283:$B$283))</f>
        <v>1</v>
      </c>
      <c r="AU26" s="169"/>
      <c r="AV26" s="156" t="str">
        <f>IF(SUM(回答シート_値!D61:D61)=3,"－",IF(回答シート_値!E61=1,$AA$5,IF(回答シート_値!E61=2,$AJ$5,IF(回答シート_値!E61=3,$AS$5,"未入力"))))</f>
        <v>未入力</v>
      </c>
      <c r="AW26" s="156"/>
      <c r="AX26" s="156"/>
      <c r="AY26" s="156"/>
      <c r="AZ26" s="156"/>
      <c r="BA26" s="157"/>
      <c r="BC26" s="1"/>
    </row>
    <row r="27" spans="2:55" s="11" customFormat="1" ht="37" customHeight="1" x14ac:dyDescent="0.55000000000000004">
      <c r="B27" s="173"/>
      <c r="C27" s="174"/>
      <c r="D27" s="175"/>
      <c r="E27" s="26"/>
      <c r="F27" s="26"/>
      <c r="G27" s="74"/>
      <c r="H27" s="74"/>
      <c r="I27" s="74"/>
      <c r="J27" s="74"/>
      <c r="K27" s="184" t="s">
        <v>399</v>
      </c>
      <c r="L27" s="185"/>
      <c r="M27" s="185"/>
      <c r="N27" s="185"/>
      <c r="O27" s="185"/>
      <c r="P27" s="185"/>
      <c r="Q27" s="185"/>
      <c r="R27" s="186"/>
      <c r="S27" s="164" t="s">
        <v>330</v>
      </c>
      <c r="T27" s="165"/>
      <c r="U27" s="166"/>
      <c r="V27" s="153" t="s">
        <v>230</v>
      </c>
      <c r="W27" s="154"/>
      <c r="X27" s="154"/>
      <c r="Y27" s="154"/>
      <c r="Z27" s="154"/>
      <c r="AA27" s="154"/>
      <c r="AB27" s="154"/>
      <c r="AC27" s="154"/>
      <c r="AD27" s="154"/>
      <c r="AE27" s="154"/>
      <c r="AF27" s="155"/>
      <c r="AG27" s="153" t="s">
        <v>270</v>
      </c>
      <c r="AH27" s="154"/>
      <c r="AI27" s="155"/>
      <c r="AJ27" s="188" t="str">
        <f>IF(OR(SUM(COUNTIF(回答シート_値!D65:D67,"0"),COUNTIF(回答シート_値!D65:D67,""))&gt;=1,回答シート_値!G65="NG",回答シート_値!H65="NG",AV27="未入力"),"必須項目に未入力あり","入力完了")</f>
        <v>必須項目に未入力あり</v>
      </c>
      <c r="AK27" s="189"/>
      <c r="AL27" s="189"/>
      <c r="AM27" s="189"/>
      <c r="AN27" s="189"/>
      <c r="AO27" s="190"/>
      <c r="AP27" s="167">
        <f>COUNTIF(回答シート_値!$D$65:$D$67,2)</f>
        <v>0</v>
      </c>
      <c r="AQ27" s="168"/>
      <c r="AR27" s="168" t="s">
        <v>265</v>
      </c>
      <c r="AS27" s="168"/>
      <c r="AT27" s="168">
        <f>IF(AG27="－",0,COUNTA(回答シート!$B$302:$B$316))</f>
        <v>3</v>
      </c>
      <c r="AU27" s="169"/>
      <c r="AV27" s="156" t="str">
        <f>IF(SUM(回答シート_値!D65:D67)=9,"－",IF(回答シート_値!E65=1,$AA$5,IF(回答シート_値!E65=2,$AJ$5,IF(回答シート_値!E65=3,$AS$5,"未入力"))))</f>
        <v>未入力</v>
      </c>
      <c r="AW27" s="156"/>
      <c r="AX27" s="156"/>
      <c r="AY27" s="156"/>
      <c r="AZ27" s="156"/>
      <c r="BA27" s="157"/>
      <c r="BC27" s="1"/>
    </row>
    <row r="28" spans="2:55" s="11" customFormat="1" ht="37" customHeight="1" x14ac:dyDescent="0.55000000000000004">
      <c r="B28" s="173"/>
      <c r="C28" s="174"/>
      <c r="D28" s="175"/>
      <c r="E28" s="26"/>
      <c r="F28" s="26"/>
      <c r="G28" s="74"/>
      <c r="H28" s="74"/>
      <c r="I28" s="74"/>
      <c r="J28" s="74"/>
      <c r="K28" s="196" t="s">
        <v>401</v>
      </c>
      <c r="L28" s="197"/>
      <c r="M28" s="197"/>
      <c r="N28" s="197"/>
      <c r="O28" s="197"/>
      <c r="P28" s="197"/>
      <c r="Q28" s="197"/>
      <c r="R28" s="198"/>
      <c r="S28" s="164" t="s">
        <v>332</v>
      </c>
      <c r="T28" s="165"/>
      <c r="U28" s="166"/>
      <c r="V28" s="153" t="s">
        <v>236</v>
      </c>
      <c r="W28" s="154"/>
      <c r="X28" s="154"/>
      <c r="Y28" s="154"/>
      <c r="Z28" s="154"/>
      <c r="AA28" s="154"/>
      <c r="AB28" s="154"/>
      <c r="AC28" s="154"/>
      <c r="AD28" s="154"/>
      <c r="AE28" s="154"/>
      <c r="AF28" s="155"/>
      <c r="AG28" s="153" t="str">
        <f>IF(基礎情報入力シート!$BC$10=1,"－","●")</f>
        <v>●</v>
      </c>
      <c r="AH28" s="154"/>
      <c r="AI28" s="155"/>
      <c r="AJ28" s="188" t="str">
        <f>IF(AG28="－","－",IF(OR(SUM(COUNTIF(回答シート_値!D70:D71,"0"),COUNTIF(回答シート_値!D70:D71,""))&gt;=1,回答シート_値!G70="NG",回答シート_値!H70="NG",AV28="未入力"),"必須項目に未入力あり","入力完了"))</f>
        <v>必須項目に未入力あり</v>
      </c>
      <c r="AK28" s="189"/>
      <c r="AL28" s="189"/>
      <c r="AM28" s="189"/>
      <c r="AN28" s="189"/>
      <c r="AO28" s="190"/>
      <c r="AP28" s="167">
        <f>IF(AG28="－",0,COUNTIF(回答シート_値!$D$70:$D$71,2))</f>
        <v>0</v>
      </c>
      <c r="AQ28" s="168"/>
      <c r="AR28" s="168" t="s">
        <v>265</v>
      </c>
      <c r="AS28" s="168"/>
      <c r="AT28" s="168">
        <f>IF(AG28="－",0,COUNTA(回答シート!$B$325:$B$327))</f>
        <v>2</v>
      </c>
      <c r="AU28" s="169"/>
      <c r="AV28" s="156" t="str">
        <f>IF(OR(AG28="－",SUM(回答シート_値!D70:D71)=6),"－",IF(回答シート_値!E70=1,$AA$5,IF(回答シート_値!E70=2,$AJ$5,IF(回答シート_値!E70=3,$AS$5,"未入力"))))</f>
        <v>未入力</v>
      </c>
      <c r="AW28" s="156"/>
      <c r="AX28" s="156"/>
      <c r="AY28" s="156"/>
      <c r="AZ28" s="156"/>
      <c r="BA28" s="157"/>
      <c r="BC28" s="1"/>
    </row>
    <row r="29" spans="2:55" s="11" customFormat="1" ht="37" customHeight="1" x14ac:dyDescent="0.55000000000000004">
      <c r="B29" s="173"/>
      <c r="C29" s="174"/>
      <c r="D29" s="175"/>
      <c r="E29" s="184" t="s">
        <v>65</v>
      </c>
      <c r="F29" s="185"/>
      <c r="G29" s="185"/>
      <c r="H29" s="185"/>
      <c r="I29" s="185"/>
      <c r="J29" s="185"/>
      <c r="K29" s="185"/>
      <c r="L29" s="185"/>
      <c r="M29" s="185"/>
      <c r="N29" s="185"/>
      <c r="O29" s="185"/>
      <c r="P29" s="185"/>
      <c r="Q29" s="185"/>
      <c r="R29" s="186"/>
      <c r="S29" s="164" t="s">
        <v>334</v>
      </c>
      <c r="T29" s="165"/>
      <c r="U29" s="166"/>
      <c r="V29" s="153" t="s">
        <v>230</v>
      </c>
      <c r="W29" s="154"/>
      <c r="X29" s="154"/>
      <c r="Y29" s="154"/>
      <c r="Z29" s="154"/>
      <c r="AA29" s="154"/>
      <c r="AB29" s="154"/>
      <c r="AC29" s="154"/>
      <c r="AD29" s="154"/>
      <c r="AE29" s="154"/>
      <c r="AF29" s="155"/>
      <c r="AG29" s="153" t="s">
        <v>270</v>
      </c>
      <c r="AH29" s="154"/>
      <c r="AI29" s="155"/>
      <c r="AJ29" s="188" t="str">
        <f>IF(OR(SUM(COUNTIF(回答シート_値!D74:D74,"0"),COUNTIF(回答シート_値!D74:D74,""))&gt;=1,回答シート_値!G74="NG",回答シート_値!H74="NG",AV29="未入力"),"必須項目に未入力あり","入力完了")</f>
        <v>必須項目に未入力あり</v>
      </c>
      <c r="AK29" s="189"/>
      <c r="AL29" s="189"/>
      <c r="AM29" s="189"/>
      <c r="AN29" s="189"/>
      <c r="AO29" s="190"/>
      <c r="AP29" s="167">
        <f>COUNTIF(回答シート_値!$D$74:$D$74,2)</f>
        <v>0</v>
      </c>
      <c r="AQ29" s="168"/>
      <c r="AR29" s="168" t="s">
        <v>265</v>
      </c>
      <c r="AS29" s="168"/>
      <c r="AT29" s="168">
        <f>IF(AG29="－",0,COUNTA(回答シート!$B$344:$B$344))</f>
        <v>1</v>
      </c>
      <c r="AU29" s="169"/>
      <c r="AV29" s="156" t="str">
        <f>IF(SUM(回答シート_値!D74:D74)=3,"－",IF(回答シート_値!E74=1,$AA$5,IF(回答シート_値!E74=2,$AJ$5,IF(回答シート_値!E74=3,$AS$5,"未入力"))))</f>
        <v>未入力</v>
      </c>
      <c r="AW29" s="156"/>
      <c r="AX29" s="156"/>
      <c r="AY29" s="156"/>
      <c r="AZ29" s="156"/>
      <c r="BA29" s="157"/>
      <c r="BC29" s="1"/>
    </row>
    <row r="30" spans="2:55" s="11" customFormat="1" ht="37" customHeight="1" x14ac:dyDescent="0.55000000000000004">
      <c r="B30" s="173"/>
      <c r="C30" s="174"/>
      <c r="D30" s="175"/>
      <c r="E30" s="184" t="s">
        <v>69</v>
      </c>
      <c r="F30" s="185"/>
      <c r="G30" s="185"/>
      <c r="H30" s="185"/>
      <c r="I30" s="185"/>
      <c r="J30" s="185"/>
      <c r="K30" s="185"/>
      <c r="L30" s="185"/>
      <c r="M30" s="185"/>
      <c r="N30" s="185"/>
      <c r="O30" s="185"/>
      <c r="P30" s="185"/>
      <c r="Q30" s="185"/>
      <c r="R30" s="186"/>
      <c r="S30" s="164" t="s">
        <v>336</v>
      </c>
      <c r="T30" s="165"/>
      <c r="U30" s="166"/>
      <c r="V30" s="153" t="s">
        <v>230</v>
      </c>
      <c r="W30" s="154"/>
      <c r="X30" s="154"/>
      <c r="Y30" s="154"/>
      <c r="Z30" s="154"/>
      <c r="AA30" s="154"/>
      <c r="AB30" s="154"/>
      <c r="AC30" s="154"/>
      <c r="AD30" s="154"/>
      <c r="AE30" s="154"/>
      <c r="AF30" s="155"/>
      <c r="AG30" s="153" t="s">
        <v>270</v>
      </c>
      <c r="AH30" s="154"/>
      <c r="AI30" s="155"/>
      <c r="AJ30" s="188" t="str">
        <f>IF(OR(SUM(COUNTIF(回答シート_値!D77:D78,"0"),COUNTIF(回答シート_値!D77:D78,""))&gt;=1,回答シート_値!G77="NG",回答シート_値!H77="NG",AV30="未入力"),"必須項目に未入力あり","入力完了")</f>
        <v>必須項目に未入力あり</v>
      </c>
      <c r="AK30" s="189"/>
      <c r="AL30" s="189"/>
      <c r="AM30" s="189"/>
      <c r="AN30" s="189"/>
      <c r="AO30" s="190"/>
      <c r="AP30" s="167">
        <f>COUNTIF(回答シート_値!$D$77:$D$78,2)</f>
        <v>0</v>
      </c>
      <c r="AQ30" s="168"/>
      <c r="AR30" s="168" t="s">
        <v>265</v>
      </c>
      <c r="AS30" s="168"/>
      <c r="AT30" s="168">
        <f>IF(AG30="－",0,COUNTA(回答シート!$B$363:$B$367))</f>
        <v>2</v>
      </c>
      <c r="AU30" s="169"/>
      <c r="AV30" s="156" t="str">
        <f>IF(SUM(回答シート_値!D77:D78)=6,"－",IF(回答シート_値!E77=1,$AA$5,IF(回答シート_値!E77=2,$AJ$5,IF(回答シート_値!E77=3,$AS$5,"未入力"))))</f>
        <v>未入力</v>
      </c>
      <c r="AW30" s="156"/>
      <c r="AX30" s="156"/>
      <c r="AY30" s="156"/>
      <c r="AZ30" s="156"/>
      <c r="BA30" s="157"/>
      <c r="BC30" s="1"/>
    </row>
    <row r="31" spans="2:55" s="11" customFormat="1" ht="37" customHeight="1" x14ac:dyDescent="0.55000000000000004">
      <c r="B31" s="173"/>
      <c r="C31" s="174"/>
      <c r="D31" s="175"/>
      <c r="E31" s="184" t="s">
        <v>73</v>
      </c>
      <c r="F31" s="185"/>
      <c r="G31" s="185"/>
      <c r="H31" s="185"/>
      <c r="I31" s="185"/>
      <c r="J31" s="185"/>
      <c r="K31" s="185"/>
      <c r="L31" s="185"/>
      <c r="M31" s="185"/>
      <c r="N31" s="185"/>
      <c r="O31" s="185"/>
      <c r="P31" s="185"/>
      <c r="Q31" s="185"/>
      <c r="R31" s="186"/>
      <c r="S31" s="164" t="s">
        <v>338</v>
      </c>
      <c r="T31" s="165"/>
      <c r="U31" s="166"/>
      <c r="V31" s="153" t="s">
        <v>230</v>
      </c>
      <c r="W31" s="154"/>
      <c r="X31" s="154"/>
      <c r="Y31" s="154"/>
      <c r="Z31" s="154"/>
      <c r="AA31" s="154"/>
      <c r="AB31" s="154"/>
      <c r="AC31" s="154"/>
      <c r="AD31" s="154"/>
      <c r="AE31" s="154"/>
      <c r="AF31" s="155"/>
      <c r="AG31" s="153" t="s">
        <v>270</v>
      </c>
      <c r="AH31" s="154"/>
      <c r="AI31" s="155"/>
      <c r="AJ31" s="188" t="str">
        <f>IF(OR(SUM(COUNTIF(回答シート_値!D81:D81,"0"),COUNTIF(回答シート_値!D81:D81,""))&gt;=1,回答シート_値!G81="NG",回答シート_値!H81="NG",AV31="未入力"),"必須項目に未入力あり","入力完了")</f>
        <v>必須項目に未入力あり</v>
      </c>
      <c r="AK31" s="189"/>
      <c r="AL31" s="189"/>
      <c r="AM31" s="189"/>
      <c r="AN31" s="189"/>
      <c r="AO31" s="190"/>
      <c r="AP31" s="167">
        <f>COUNTIF(回答シート_値!$D$81:$D$81,2)</f>
        <v>0</v>
      </c>
      <c r="AQ31" s="168"/>
      <c r="AR31" s="168" t="s">
        <v>265</v>
      </c>
      <c r="AS31" s="168"/>
      <c r="AT31" s="168">
        <f>IF(AG31="－",0,COUNTA(回答シート!$B$382:$B$382))</f>
        <v>1</v>
      </c>
      <c r="AU31" s="169"/>
      <c r="AV31" s="156" t="str">
        <f>IF(SUM(回答シート_値!D81:D81)=3,"－",IF(回答シート_値!E81=1,$AA$5,IF(回答シート_値!E81=2,$AJ$5,IF(回答シート_値!E81=3,$AS$5,"未入力"))))</f>
        <v>未入力</v>
      </c>
      <c r="AW31" s="156"/>
      <c r="AX31" s="156"/>
      <c r="AY31" s="156"/>
      <c r="AZ31" s="156"/>
      <c r="BA31" s="157"/>
      <c r="BC31" s="1"/>
    </row>
    <row r="32" spans="2:55" s="11" customFormat="1" ht="37" customHeight="1" x14ac:dyDescent="0.55000000000000004">
      <c r="B32" s="24"/>
      <c r="C32" s="21"/>
      <c r="D32" s="69"/>
      <c r="E32" s="76" t="s">
        <v>223</v>
      </c>
      <c r="F32" s="76"/>
      <c r="G32" s="76"/>
      <c r="H32" s="76"/>
      <c r="I32" s="76"/>
      <c r="J32" s="76"/>
      <c r="K32" s="76"/>
      <c r="L32" s="76"/>
      <c r="M32" s="76"/>
      <c r="N32" s="76"/>
      <c r="O32" s="76"/>
      <c r="P32" s="76"/>
      <c r="Q32" s="76"/>
      <c r="R32" s="76"/>
      <c r="S32" s="70"/>
      <c r="T32" s="21"/>
      <c r="U32" s="21"/>
      <c r="V32" s="27"/>
      <c r="W32" s="28"/>
      <c r="X32" s="28"/>
      <c r="Y32" s="28"/>
      <c r="Z32" s="28"/>
      <c r="AA32" s="28"/>
      <c r="AB32" s="28"/>
      <c r="AC32" s="28"/>
      <c r="AD32" s="28"/>
      <c r="AE32" s="28"/>
      <c r="AF32" s="28"/>
      <c r="AG32" s="28"/>
      <c r="AH32" s="28"/>
      <c r="AI32" s="28"/>
      <c r="AJ32" s="40"/>
      <c r="AK32" s="40"/>
      <c r="AL32" s="40"/>
      <c r="AM32" s="40"/>
      <c r="AN32" s="40"/>
      <c r="AO32" s="40"/>
      <c r="AP32" s="48"/>
      <c r="AQ32" s="48"/>
      <c r="AR32" s="30"/>
      <c r="AS32" s="30"/>
      <c r="AT32" s="30"/>
      <c r="AU32" s="30"/>
      <c r="AV32" s="28"/>
      <c r="AW32" s="28"/>
      <c r="AX32" s="42"/>
      <c r="AY32" s="42"/>
      <c r="AZ32" s="42"/>
      <c r="BA32" s="43"/>
      <c r="BC32" s="1"/>
    </row>
    <row r="33" spans="2:55" s="11" customFormat="1" ht="37" customHeight="1" x14ac:dyDescent="0.55000000000000004">
      <c r="B33" s="173"/>
      <c r="C33" s="174"/>
      <c r="D33" s="175"/>
      <c r="E33" s="74"/>
      <c r="F33" s="26"/>
      <c r="G33" s="74"/>
      <c r="H33" s="74"/>
      <c r="I33" s="74"/>
      <c r="J33" s="74"/>
      <c r="K33" s="184" t="s">
        <v>224</v>
      </c>
      <c r="L33" s="185"/>
      <c r="M33" s="185"/>
      <c r="N33" s="185"/>
      <c r="O33" s="185"/>
      <c r="P33" s="185"/>
      <c r="Q33" s="185"/>
      <c r="R33" s="186"/>
      <c r="S33" s="164" t="s">
        <v>340</v>
      </c>
      <c r="T33" s="165"/>
      <c r="U33" s="166"/>
      <c r="V33" s="153" t="s">
        <v>230</v>
      </c>
      <c r="W33" s="154"/>
      <c r="X33" s="154"/>
      <c r="Y33" s="154"/>
      <c r="Z33" s="154"/>
      <c r="AA33" s="154"/>
      <c r="AB33" s="154"/>
      <c r="AC33" s="154"/>
      <c r="AD33" s="154"/>
      <c r="AE33" s="154"/>
      <c r="AF33" s="155"/>
      <c r="AG33" s="153" t="s">
        <v>270</v>
      </c>
      <c r="AH33" s="154"/>
      <c r="AI33" s="155"/>
      <c r="AJ33" s="187" t="str">
        <f>IF(OR(SUM(COUNTIF(回答シート_値!D84:D85,"0"),COUNTIF(回答シート_値!D84:D85,""))&gt;=1,回答シート_値!G84="NG",回答シート_値!H84="NG",AV33="未入力"),"必須項目に未入力あり","入力完了")</f>
        <v>必須項目に未入力あり</v>
      </c>
      <c r="AK33" s="187"/>
      <c r="AL33" s="187"/>
      <c r="AM33" s="187"/>
      <c r="AN33" s="187"/>
      <c r="AO33" s="187"/>
      <c r="AP33" s="167">
        <f>COUNTIF(回答シート_値!$D$84:$D$85,2)</f>
        <v>0</v>
      </c>
      <c r="AQ33" s="168"/>
      <c r="AR33" s="168" t="s">
        <v>265</v>
      </c>
      <c r="AS33" s="168"/>
      <c r="AT33" s="168">
        <f>IF(AG33="－",0,COUNTA(回答シート!$B$401:$B$407))</f>
        <v>2</v>
      </c>
      <c r="AU33" s="169"/>
      <c r="AV33" s="156" t="str">
        <f>IF(SUM(回答シート_値!D84:D85)=6,"－",IF(回答シート_値!E84=1,$AA$5,IF(回答シート_値!E84=2,$AJ$5,IF(回答シート_値!E84=3,$AS$5,"未入力"))))</f>
        <v>未入力</v>
      </c>
      <c r="AW33" s="156"/>
      <c r="AX33" s="156"/>
      <c r="AY33" s="156"/>
      <c r="AZ33" s="156"/>
      <c r="BA33" s="157"/>
      <c r="BC33" s="1"/>
    </row>
    <row r="34" spans="2:55" s="11" customFormat="1" ht="37" customHeight="1" x14ac:dyDescent="0.55000000000000004">
      <c r="B34" s="173"/>
      <c r="C34" s="174"/>
      <c r="D34" s="175"/>
      <c r="E34" s="26"/>
      <c r="F34" s="26"/>
      <c r="G34" s="74"/>
      <c r="H34" s="74"/>
      <c r="I34" s="74"/>
      <c r="J34" s="74"/>
      <c r="K34" s="196" t="s">
        <v>225</v>
      </c>
      <c r="L34" s="197"/>
      <c r="M34" s="197"/>
      <c r="N34" s="197"/>
      <c r="O34" s="197"/>
      <c r="P34" s="197"/>
      <c r="Q34" s="197"/>
      <c r="R34" s="198"/>
      <c r="S34" s="158" t="s">
        <v>341</v>
      </c>
      <c r="T34" s="159"/>
      <c r="U34" s="160"/>
      <c r="V34" s="90" t="s">
        <v>464</v>
      </c>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2"/>
      <c r="BC34" s="1"/>
    </row>
    <row r="35" spans="2:55" s="11" customFormat="1" ht="37" customHeight="1" x14ac:dyDescent="0.55000000000000004">
      <c r="B35" s="173"/>
      <c r="C35" s="174"/>
      <c r="D35" s="175"/>
      <c r="E35" s="184" t="s">
        <v>82</v>
      </c>
      <c r="F35" s="185"/>
      <c r="G35" s="185"/>
      <c r="H35" s="185"/>
      <c r="I35" s="185"/>
      <c r="J35" s="185"/>
      <c r="K35" s="185"/>
      <c r="L35" s="185"/>
      <c r="M35" s="185"/>
      <c r="N35" s="185"/>
      <c r="O35" s="185"/>
      <c r="P35" s="185"/>
      <c r="Q35" s="185"/>
      <c r="R35" s="186"/>
      <c r="S35" s="158" t="s">
        <v>342</v>
      </c>
      <c r="T35" s="159"/>
      <c r="U35" s="160"/>
      <c r="V35" s="90" t="s">
        <v>463</v>
      </c>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2"/>
      <c r="BC35" s="1"/>
    </row>
    <row r="36" spans="2:55" s="11" customFormat="1" ht="37" customHeight="1" x14ac:dyDescent="0.55000000000000004">
      <c r="B36" s="173"/>
      <c r="C36" s="174"/>
      <c r="D36" s="175"/>
      <c r="E36" s="184" t="s">
        <v>83</v>
      </c>
      <c r="F36" s="185"/>
      <c r="G36" s="185"/>
      <c r="H36" s="185"/>
      <c r="I36" s="185"/>
      <c r="J36" s="185"/>
      <c r="K36" s="185"/>
      <c r="L36" s="185"/>
      <c r="M36" s="185"/>
      <c r="N36" s="185"/>
      <c r="O36" s="185"/>
      <c r="P36" s="185"/>
      <c r="Q36" s="185"/>
      <c r="R36" s="186"/>
      <c r="S36" s="158" t="s">
        <v>343</v>
      </c>
      <c r="T36" s="159"/>
      <c r="U36" s="160"/>
      <c r="V36" s="90" t="s">
        <v>463</v>
      </c>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2"/>
      <c r="BC36" s="1"/>
    </row>
    <row r="37" spans="2:55" s="11" customFormat="1" ht="37" customHeight="1" x14ac:dyDescent="0.55000000000000004">
      <c r="B37" s="20" t="s">
        <v>198</v>
      </c>
      <c r="C37" s="21"/>
      <c r="D37" s="21"/>
      <c r="E37" s="80"/>
      <c r="F37" s="25"/>
      <c r="G37" s="25"/>
      <c r="H37" s="25"/>
      <c r="I37" s="25"/>
      <c r="J37" s="25"/>
      <c r="K37" s="25"/>
      <c r="L37" s="25"/>
      <c r="M37" s="25"/>
      <c r="N37" s="25"/>
      <c r="O37" s="25"/>
      <c r="P37" s="25"/>
      <c r="Q37" s="25"/>
      <c r="R37" s="25"/>
      <c r="S37" s="65"/>
      <c r="T37" s="28"/>
      <c r="U37" s="28"/>
      <c r="V37" s="27"/>
      <c r="W37" s="28"/>
      <c r="X37" s="28"/>
      <c r="Y37" s="28"/>
      <c r="Z37" s="28"/>
      <c r="AA37" s="28"/>
      <c r="AB37" s="28"/>
      <c r="AC37" s="28"/>
      <c r="AD37" s="28"/>
      <c r="AE37" s="28"/>
      <c r="AF37" s="28"/>
      <c r="AG37" s="28"/>
      <c r="AH37" s="28"/>
      <c r="AI37" s="28"/>
      <c r="AJ37" s="40"/>
      <c r="AK37" s="40"/>
      <c r="AL37" s="40"/>
      <c r="AM37" s="40"/>
      <c r="AN37" s="40"/>
      <c r="AO37" s="40"/>
      <c r="AP37" s="30"/>
      <c r="AQ37" s="30"/>
      <c r="AR37" s="30"/>
      <c r="AS37" s="30"/>
      <c r="AT37" s="30"/>
      <c r="AU37" s="30"/>
      <c r="AV37" s="28"/>
      <c r="AW37" s="28"/>
      <c r="AX37" s="28"/>
      <c r="AY37" s="28"/>
      <c r="AZ37" s="28"/>
      <c r="BA37" s="29"/>
      <c r="BC37" s="1"/>
    </row>
    <row r="38" spans="2:55" s="11" customFormat="1" ht="37" customHeight="1" x14ac:dyDescent="0.55000000000000004">
      <c r="B38" s="24"/>
      <c r="C38" s="21"/>
      <c r="D38" s="69"/>
      <c r="E38" s="76" t="s">
        <v>228</v>
      </c>
      <c r="F38" s="76"/>
      <c r="G38" s="76"/>
      <c r="H38" s="76"/>
      <c r="I38" s="76"/>
      <c r="J38" s="50"/>
      <c r="K38" s="76"/>
      <c r="L38" s="76"/>
      <c r="M38" s="76"/>
      <c r="N38" s="76"/>
      <c r="O38" s="76"/>
      <c r="P38" s="76"/>
      <c r="Q38" s="76"/>
      <c r="R38" s="76"/>
      <c r="S38" s="71"/>
      <c r="T38" s="21"/>
      <c r="U38" s="21"/>
      <c r="V38" s="27"/>
      <c r="W38" s="27"/>
      <c r="X38" s="27"/>
      <c r="Y38" s="27"/>
      <c r="Z38" s="27"/>
      <c r="AA38" s="27"/>
      <c r="AB38" s="27"/>
      <c r="AC38" s="27"/>
      <c r="AD38" s="27"/>
      <c r="AE38" s="27"/>
      <c r="AF38" s="27"/>
      <c r="AG38" s="45"/>
      <c r="AH38" s="45"/>
      <c r="AI38" s="45"/>
      <c r="AJ38" s="40"/>
      <c r="AK38" s="40"/>
      <c r="AL38" s="40"/>
      <c r="AM38" s="40"/>
      <c r="AN38" s="40"/>
      <c r="AO38" s="40"/>
      <c r="AP38" s="30"/>
      <c r="AQ38" s="30"/>
      <c r="AR38" s="30"/>
      <c r="AS38" s="30"/>
      <c r="AT38" s="30"/>
      <c r="AU38" s="30"/>
      <c r="AV38" s="42"/>
      <c r="AW38" s="42"/>
      <c r="AX38" s="42"/>
      <c r="AY38" s="42"/>
      <c r="AZ38" s="42"/>
      <c r="BA38" s="43"/>
      <c r="BC38" s="1"/>
    </row>
    <row r="39" spans="2:55" s="11" customFormat="1" ht="37" customHeight="1" x14ac:dyDescent="0.55000000000000004">
      <c r="B39" s="173"/>
      <c r="C39" s="174"/>
      <c r="D39" s="175"/>
      <c r="E39" s="74"/>
      <c r="F39" s="74"/>
      <c r="G39" s="74"/>
      <c r="H39" s="74"/>
      <c r="I39" s="74"/>
      <c r="J39" s="26"/>
      <c r="K39" s="184" t="s">
        <v>402</v>
      </c>
      <c r="L39" s="185"/>
      <c r="M39" s="185"/>
      <c r="N39" s="185"/>
      <c r="O39" s="185"/>
      <c r="P39" s="185"/>
      <c r="Q39" s="185"/>
      <c r="R39" s="186"/>
      <c r="S39" s="164" t="s">
        <v>344</v>
      </c>
      <c r="T39" s="165"/>
      <c r="U39" s="166"/>
      <c r="V39" s="153" t="s">
        <v>230</v>
      </c>
      <c r="W39" s="154"/>
      <c r="X39" s="154"/>
      <c r="Y39" s="154"/>
      <c r="Z39" s="154"/>
      <c r="AA39" s="154"/>
      <c r="AB39" s="154"/>
      <c r="AC39" s="154"/>
      <c r="AD39" s="154"/>
      <c r="AE39" s="154"/>
      <c r="AF39" s="155"/>
      <c r="AG39" s="153" t="s">
        <v>270</v>
      </c>
      <c r="AH39" s="154"/>
      <c r="AI39" s="155"/>
      <c r="AJ39" s="187" t="str">
        <f>IF(OR(SUM(COUNTIF(回答シート_値!D98:D100,"0"),COUNTIF(回答シート_値!D98:D100,""))&gt;=1,回答シート_値!G98="NG",回答シート_値!H98="NG",AV39="未入力"),"必須項目に未入力あり","入力完了")</f>
        <v>必須項目に未入力あり</v>
      </c>
      <c r="AK39" s="187"/>
      <c r="AL39" s="187"/>
      <c r="AM39" s="187"/>
      <c r="AN39" s="187"/>
      <c r="AO39" s="187"/>
      <c r="AP39" s="167">
        <f>COUNTIF(回答シート_値!$D$98:$D$100,2)</f>
        <v>0</v>
      </c>
      <c r="AQ39" s="168"/>
      <c r="AR39" s="168" t="s">
        <v>265</v>
      </c>
      <c r="AS39" s="168"/>
      <c r="AT39" s="168">
        <f>IF(AG39="－",0,COUNTA(回答シート!$B$420:$B$426))</f>
        <v>3</v>
      </c>
      <c r="AU39" s="169"/>
      <c r="AV39" s="156" t="str">
        <f>IF(SUM(回答シート_値!D98:D100)=9,"－",IF(回答シート_値!E98=1,$AA$5,IF(回答シート_値!E98=2,$AJ$5,IF(回答シート_値!E98=3,$AS$5,"未入力"))))</f>
        <v>未入力</v>
      </c>
      <c r="AW39" s="156"/>
      <c r="AX39" s="156"/>
      <c r="AY39" s="156"/>
      <c r="AZ39" s="156"/>
      <c r="BA39" s="157"/>
      <c r="BC39" s="1"/>
    </row>
    <row r="40" spans="2:55" s="11" customFormat="1" ht="37" customHeight="1" x14ac:dyDescent="0.55000000000000004">
      <c r="B40" s="173"/>
      <c r="C40" s="174"/>
      <c r="D40" s="175"/>
      <c r="E40" s="77"/>
      <c r="F40" s="51"/>
      <c r="G40" s="51"/>
      <c r="H40" s="51"/>
      <c r="I40" s="51"/>
      <c r="J40" s="51"/>
      <c r="K40" s="184" t="s">
        <v>188</v>
      </c>
      <c r="L40" s="185"/>
      <c r="M40" s="185"/>
      <c r="N40" s="185"/>
      <c r="O40" s="185"/>
      <c r="P40" s="185"/>
      <c r="Q40" s="185"/>
      <c r="R40" s="186"/>
      <c r="S40" s="164" t="s">
        <v>346</v>
      </c>
      <c r="T40" s="165"/>
      <c r="U40" s="166"/>
      <c r="V40" s="153" t="s">
        <v>230</v>
      </c>
      <c r="W40" s="154"/>
      <c r="X40" s="154"/>
      <c r="Y40" s="154"/>
      <c r="Z40" s="154"/>
      <c r="AA40" s="154"/>
      <c r="AB40" s="154"/>
      <c r="AC40" s="154"/>
      <c r="AD40" s="154"/>
      <c r="AE40" s="154"/>
      <c r="AF40" s="155"/>
      <c r="AG40" s="153" t="s">
        <v>270</v>
      </c>
      <c r="AH40" s="154"/>
      <c r="AI40" s="155"/>
      <c r="AJ40" s="187" t="str">
        <f>IF(OR(SUM(COUNTIF(回答シート_値!D103:D103,"0"),COUNTIF(回答シート_値!D103:D103,""))&gt;=1,回答シート_値!G103="NG",回答シート_値!H103="NG",AV40="未入力"),"必須項目に未入力あり","入力完了")</f>
        <v>必須項目に未入力あり</v>
      </c>
      <c r="AK40" s="187"/>
      <c r="AL40" s="187"/>
      <c r="AM40" s="187"/>
      <c r="AN40" s="187"/>
      <c r="AO40" s="187"/>
      <c r="AP40" s="167">
        <f>COUNTIF(回答シート_値!$D$103:$D$103,2)</f>
        <v>0</v>
      </c>
      <c r="AQ40" s="168"/>
      <c r="AR40" s="168" t="s">
        <v>265</v>
      </c>
      <c r="AS40" s="168"/>
      <c r="AT40" s="168">
        <f>IF(AG40="－",0,COUNTA(回答シート!$B$439:$B$439))</f>
        <v>1</v>
      </c>
      <c r="AU40" s="169"/>
      <c r="AV40" s="156" t="str">
        <f>IF(SUM(回答シート_値!D103:D103)=3,"－",IF(回答シート_値!E103=1,$AA$5,IF(回答シート_値!E103=2,$AJ$5,IF(回答シート_値!E103=3,$AS$5,"未入力"))))</f>
        <v>未入力</v>
      </c>
      <c r="AW40" s="156"/>
      <c r="AX40" s="156"/>
      <c r="AY40" s="156"/>
      <c r="AZ40" s="156"/>
      <c r="BA40" s="157"/>
      <c r="BC40" s="1"/>
    </row>
    <row r="41" spans="2:55" s="11" customFormat="1" ht="37" customHeight="1" x14ac:dyDescent="0.55000000000000004">
      <c r="B41" s="173"/>
      <c r="C41" s="174"/>
      <c r="D41" s="175"/>
      <c r="E41" s="184" t="s">
        <v>89</v>
      </c>
      <c r="F41" s="185"/>
      <c r="G41" s="185"/>
      <c r="H41" s="185"/>
      <c r="I41" s="185"/>
      <c r="J41" s="185"/>
      <c r="K41" s="185"/>
      <c r="L41" s="185"/>
      <c r="M41" s="185"/>
      <c r="N41" s="185"/>
      <c r="O41" s="185"/>
      <c r="P41" s="185"/>
      <c r="Q41" s="185"/>
      <c r="R41" s="186"/>
      <c r="S41" s="164" t="s">
        <v>347</v>
      </c>
      <c r="T41" s="165"/>
      <c r="U41" s="166"/>
      <c r="V41" s="153" t="s">
        <v>230</v>
      </c>
      <c r="W41" s="154"/>
      <c r="X41" s="154"/>
      <c r="Y41" s="154"/>
      <c r="Z41" s="154"/>
      <c r="AA41" s="154"/>
      <c r="AB41" s="154"/>
      <c r="AC41" s="154"/>
      <c r="AD41" s="154"/>
      <c r="AE41" s="154"/>
      <c r="AF41" s="155"/>
      <c r="AG41" s="153" t="s">
        <v>270</v>
      </c>
      <c r="AH41" s="154"/>
      <c r="AI41" s="155"/>
      <c r="AJ41" s="187" t="str">
        <f>IF(OR(SUM(COUNTIF(回答シート_値!D106:D108,"0"),COUNTIF(回答シート_値!D106:D108,""))&gt;=1,回答シート_値!G106="NG",回答シート_値!H106="NG",AV41="未入力"),"必須項目に未入力あり","入力完了")</f>
        <v>必須項目に未入力あり</v>
      </c>
      <c r="AK41" s="187"/>
      <c r="AL41" s="187"/>
      <c r="AM41" s="187"/>
      <c r="AN41" s="187"/>
      <c r="AO41" s="187"/>
      <c r="AP41" s="167">
        <f>COUNTIF(回答シート_値!$D$106:$D$108,2)</f>
        <v>0</v>
      </c>
      <c r="AQ41" s="168"/>
      <c r="AR41" s="168" t="s">
        <v>265</v>
      </c>
      <c r="AS41" s="168"/>
      <c r="AT41" s="168">
        <f>IF(AG41="－",0,COUNTA(回答シート!$B$458:$B$464))</f>
        <v>3</v>
      </c>
      <c r="AU41" s="169"/>
      <c r="AV41" s="156" t="str">
        <f>IF(SUM(回答シート_値!D106:D108)=9,"－",IF(回答シート_値!E106=1,$AA$5,IF(回答シート_値!E106=2,$AJ$5,IF(回答シート_値!E106=3,$AS$5,"未入力"))))</f>
        <v>未入力</v>
      </c>
      <c r="AW41" s="156"/>
      <c r="AX41" s="156"/>
      <c r="AY41" s="156"/>
      <c r="AZ41" s="156"/>
      <c r="BA41" s="157"/>
      <c r="BC41" s="1"/>
    </row>
    <row r="42" spans="2:55" s="11" customFormat="1" ht="37" customHeight="1" x14ac:dyDescent="0.55000000000000004">
      <c r="B42" s="173"/>
      <c r="C42" s="174"/>
      <c r="D42" s="175"/>
      <c r="E42" s="184" t="s">
        <v>93</v>
      </c>
      <c r="F42" s="185"/>
      <c r="G42" s="185"/>
      <c r="H42" s="185"/>
      <c r="I42" s="185"/>
      <c r="J42" s="185"/>
      <c r="K42" s="185"/>
      <c r="L42" s="185"/>
      <c r="M42" s="185"/>
      <c r="N42" s="185"/>
      <c r="O42" s="185"/>
      <c r="P42" s="185"/>
      <c r="Q42" s="185"/>
      <c r="R42" s="186"/>
      <c r="S42" s="164" t="s">
        <v>348</v>
      </c>
      <c r="T42" s="165"/>
      <c r="U42" s="166"/>
      <c r="V42" s="153" t="s">
        <v>230</v>
      </c>
      <c r="W42" s="154"/>
      <c r="X42" s="154"/>
      <c r="Y42" s="154"/>
      <c r="Z42" s="154"/>
      <c r="AA42" s="154"/>
      <c r="AB42" s="154"/>
      <c r="AC42" s="154"/>
      <c r="AD42" s="154"/>
      <c r="AE42" s="154"/>
      <c r="AF42" s="155"/>
      <c r="AG42" s="153" t="s">
        <v>270</v>
      </c>
      <c r="AH42" s="154"/>
      <c r="AI42" s="155"/>
      <c r="AJ42" s="187" t="str">
        <f>IF(OR(SUM(COUNTIF(回答シート_値!D111:D112,"0"),COUNTIF(回答シート_値!D111:D112,""))&gt;=1,回答シート_値!G110="NG",回答シート_値!H110="NG",AV42="未入力"),"必須項目に未入力あり","入力完了")</f>
        <v>必須項目に未入力あり</v>
      </c>
      <c r="AK42" s="187"/>
      <c r="AL42" s="187"/>
      <c r="AM42" s="187"/>
      <c r="AN42" s="187"/>
      <c r="AO42" s="187"/>
      <c r="AP42" s="167">
        <f>COUNTIF(回答シート_値!$D$111:$D$112,2)</f>
        <v>0</v>
      </c>
      <c r="AQ42" s="168"/>
      <c r="AR42" s="168" t="s">
        <v>265</v>
      </c>
      <c r="AS42" s="168"/>
      <c r="AT42" s="168">
        <f>IF(AG42="－",0,COUNTA(回答シート!$B$477:$B$479))</f>
        <v>2</v>
      </c>
      <c r="AU42" s="169"/>
      <c r="AV42" s="156" t="str">
        <f>IF(SUM(回答シート_値!D111:D112)=6,"－",IF(回答シート_値!E110=1,$AA$5,IF(回答シート_値!E110=2,$AJ$5,IF(回答シート_値!E110=3,$AS$5,"未入力"))))</f>
        <v>未入力</v>
      </c>
      <c r="AW42" s="156"/>
      <c r="AX42" s="156"/>
      <c r="AY42" s="156"/>
      <c r="AZ42" s="156"/>
      <c r="BA42" s="157"/>
      <c r="BC42" s="1"/>
    </row>
    <row r="43" spans="2:55" s="11" customFormat="1" ht="37" customHeight="1" x14ac:dyDescent="0.55000000000000004">
      <c r="B43" s="173"/>
      <c r="C43" s="174"/>
      <c r="D43" s="175"/>
      <c r="E43" s="184" t="s">
        <v>96</v>
      </c>
      <c r="F43" s="185"/>
      <c r="G43" s="185"/>
      <c r="H43" s="185"/>
      <c r="I43" s="185"/>
      <c r="J43" s="185"/>
      <c r="K43" s="185"/>
      <c r="L43" s="185"/>
      <c r="M43" s="185"/>
      <c r="N43" s="185"/>
      <c r="O43" s="185"/>
      <c r="P43" s="185"/>
      <c r="Q43" s="185"/>
      <c r="R43" s="186"/>
      <c r="S43" s="164" t="s">
        <v>349</v>
      </c>
      <c r="T43" s="165"/>
      <c r="U43" s="166"/>
      <c r="V43" s="153" t="s">
        <v>230</v>
      </c>
      <c r="W43" s="154"/>
      <c r="X43" s="154"/>
      <c r="Y43" s="154"/>
      <c r="Z43" s="154"/>
      <c r="AA43" s="154"/>
      <c r="AB43" s="154"/>
      <c r="AC43" s="154"/>
      <c r="AD43" s="154"/>
      <c r="AE43" s="154"/>
      <c r="AF43" s="155"/>
      <c r="AG43" s="153" t="s">
        <v>270</v>
      </c>
      <c r="AH43" s="154"/>
      <c r="AI43" s="155"/>
      <c r="AJ43" s="187" t="str">
        <f>IF(OR(SUM(COUNTIF(回答シート_値!D115:D115,"0"),COUNTIF(回答シート_値!D115:D115,""))&gt;=1,回答シート_値!G115="NG",回答シート_値!H115="NG",AV43="未入力"),"必須項目に未入力あり","入力完了")</f>
        <v>必須項目に未入力あり</v>
      </c>
      <c r="AK43" s="187"/>
      <c r="AL43" s="187"/>
      <c r="AM43" s="187"/>
      <c r="AN43" s="187"/>
      <c r="AO43" s="187"/>
      <c r="AP43" s="167">
        <f>COUNTIF(回答シート_値!$D$115:$D$115,2)</f>
        <v>0</v>
      </c>
      <c r="AQ43" s="168"/>
      <c r="AR43" s="168" t="s">
        <v>265</v>
      </c>
      <c r="AS43" s="168"/>
      <c r="AT43" s="168">
        <f>IF(AG43="－",0,COUNTA(回答シート!$B$496:$B$496))</f>
        <v>1</v>
      </c>
      <c r="AU43" s="169"/>
      <c r="AV43" s="156" t="str">
        <f>IF(SUM(回答シート_値!D115:D115)=3,"－",IF(回答シート_値!E115=1,$AA$5,IF(回答シート_値!E115=2,$AJ$5,IF(回答シート_値!E115=3,$AS$5,"未入力"))))</f>
        <v>未入力</v>
      </c>
      <c r="AW43" s="156"/>
      <c r="AX43" s="156"/>
      <c r="AY43" s="156"/>
      <c r="AZ43" s="156"/>
      <c r="BA43" s="157"/>
      <c r="BC43" s="1"/>
    </row>
    <row r="44" spans="2:55" s="11" customFormat="1" ht="37" customHeight="1" x14ac:dyDescent="0.55000000000000004">
      <c r="B44" s="20" t="s">
        <v>199</v>
      </c>
      <c r="C44" s="22"/>
      <c r="D44" s="22"/>
      <c r="E44" s="66"/>
      <c r="F44" s="26"/>
      <c r="G44" s="26"/>
      <c r="H44" s="26"/>
      <c r="I44" s="26"/>
      <c r="J44" s="26"/>
      <c r="K44" s="26"/>
      <c r="L44" s="26"/>
      <c r="M44" s="26"/>
      <c r="N44" s="26"/>
      <c r="O44" s="26"/>
      <c r="P44" s="26"/>
      <c r="Q44" s="26"/>
      <c r="R44" s="26"/>
      <c r="S44" s="65"/>
      <c r="T44" s="22"/>
      <c r="U44" s="22"/>
      <c r="V44" s="28"/>
      <c r="W44" s="28"/>
      <c r="X44" s="28"/>
      <c r="Y44" s="28"/>
      <c r="Z44" s="28"/>
      <c r="AA44" s="28"/>
      <c r="AB44" s="28"/>
      <c r="AC44" s="28"/>
      <c r="AD44" s="28"/>
      <c r="AE44" s="28"/>
      <c r="AF44" s="28"/>
      <c r="AG44" s="28"/>
      <c r="AH44" s="28"/>
      <c r="AI44" s="28"/>
      <c r="AJ44" s="40"/>
      <c r="AK44" s="40"/>
      <c r="AL44" s="40"/>
      <c r="AM44" s="40"/>
      <c r="AN44" s="40"/>
      <c r="AO44" s="40"/>
      <c r="AP44" s="30"/>
      <c r="AQ44" s="30"/>
      <c r="AR44" s="30"/>
      <c r="AS44" s="30"/>
      <c r="AT44" s="30"/>
      <c r="AU44" s="30"/>
      <c r="AV44" s="21"/>
      <c r="AW44" s="21"/>
      <c r="AX44" s="21"/>
      <c r="AY44" s="21"/>
      <c r="AZ44" s="21"/>
      <c r="BA44" s="23"/>
      <c r="BC44" s="1"/>
    </row>
    <row r="45" spans="2:55" s="11" customFormat="1" ht="37" customHeight="1" x14ac:dyDescent="0.55000000000000004">
      <c r="B45" s="173"/>
      <c r="C45" s="174"/>
      <c r="D45" s="175"/>
      <c r="E45" s="184" t="s">
        <v>104</v>
      </c>
      <c r="F45" s="185"/>
      <c r="G45" s="185"/>
      <c r="H45" s="185"/>
      <c r="I45" s="185"/>
      <c r="J45" s="185"/>
      <c r="K45" s="185"/>
      <c r="L45" s="185"/>
      <c r="M45" s="185"/>
      <c r="N45" s="185"/>
      <c r="O45" s="185"/>
      <c r="P45" s="185"/>
      <c r="Q45" s="185"/>
      <c r="R45" s="186"/>
      <c r="S45" s="164" t="s">
        <v>350</v>
      </c>
      <c r="T45" s="165"/>
      <c r="U45" s="166"/>
      <c r="V45" s="153" t="s">
        <v>230</v>
      </c>
      <c r="W45" s="154"/>
      <c r="X45" s="154"/>
      <c r="Y45" s="154"/>
      <c r="Z45" s="154"/>
      <c r="AA45" s="154"/>
      <c r="AB45" s="154"/>
      <c r="AC45" s="154"/>
      <c r="AD45" s="154"/>
      <c r="AE45" s="154"/>
      <c r="AF45" s="155"/>
      <c r="AG45" s="153" t="s">
        <v>270</v>
      </c>
      <c r="AH45" s="154"/>
      <c r="AI45" s="155"/>
      <c r="AJ45" s="187" t="str">
        <f>IF(OR(SUM(COUNTIF(回答シート_値!D117:D117,"0"),COUNTIF(回答シート_値!D121:D121,"0"),COUNTIF(回答シート_値!D124:D128,"0"),COUNTIF(回答シート_値!D117:D117,""),COUNTIF(回答シート_値!D121:D121,""),COUNTIF(回答シート_値!D124:D128,""))&gt;=1,回答シート_値!G117="NG",回答シート_値!H117="NG",AV45="未入力"),"必須項目に未入力あり","入力完了")</f>
        <v>必須項目に未入力あり</v>
      </c>
      <c r="AK45" s="187"/>
      <c r="AL45" s="187"/>
      <c r="AM45" s="187"/>
      <c r="AN45" s="187"/>
      <c r="AO45" s="187"/>
      <c r="AP45" s="167">
        <f>COUNTIF(回答シート_値!$D$117:$D$117,2)+COUNTIF(回答シート_値!$D$121:$D$121,2)+COUNTIF(回答シート_値!D124:D128,2)</f>
        <v>0</v>
      </c>
      <c r="AQ45" s="168"/>
      <c r="AR45" s="168" t="s">
        <v>265</v>
      </c>
      <c r="AS45" s="168"/>
      <c r="AT45" s="168">
        <f>IF(AG45="－",0,COUNTA(回答シート!$B$517:$B$582))</f>
        <v>7</v>
      </c>
      <c r="AU45" s="169"/>
      <c r="AV45" s="156" t="str">
        <f>IF(SUM(回答シート_値!D117:D130)=21,"－",IF(回答シート_値!E117=1,$AA$5,IF(回答シート_値!E117=2,$AJ$5,IF(回答シート_値!E117=3,$AS$5,"未入力"))))</f>
        <v>未入力</v>
      </c>
      <c r="AW45" s="156"/>
      <c r="AX45" s="156"/>
      <c r="AY45" s="156"/>
      <c r="AZ45" s="156"/>
      <c r="BA45" s="157"/>
      <c r="BC45" s="1"/>
    </row>
    <row r="46" spans="2:55" s="11" customFormat="1" ht="37" customHeight="1" x14ac:dyDescent="0.55000000000000004">
      <c r="B46" s="173"/>
      <c r="C46" s="174"/>
      <c r="D46" s="175"/>
      <c r="E46" s="184" t="s">
        <v>105</v>
      </c>
      <c r="F46" s="185"/>
      <c r="G46" s="185"/>
      <c r="H46" s="185"/>
      <c r="I46" s="185"/>
      <c r="J46" s="185"/>
      <c r="K46" s="185"/>
      <c r="L46" s="185"/>
      <c r="M46" s="185"/>
      <c r="N46" s="185"/>
      <c r="O46" s="185"/>
      <c r="P46" s="185"/>
      <c r="Q46" s="185"/>
      <c r="R46" s="186"/>
      <c r="S46" s="158" t="s">
        <v>351</v>
      </c>
      <c r="T46" s="159"/>
      <c r="U46" s="160"/>
      <c r="V46" s="90" t="s">
        <v>463</v>
      </c>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2"/>
      <c r="BC46" s="1"/>
    </row>
    <row r="47" spans="2:55" s="11" customFormat="1" ht="37" customHeight="1" x14ac:dyDescent="0.55000000000000004">
      <c r="B47" s="20" t="s">
        <v>200</v>
      </c>
      <c r="C47" s="21"/>
      <c r="D47" s="21"/>
      <c r="E47" s="66"/>
      <c r="F47" s="25"/>
      <c r="G47" s="25"/>
      <c r="H47" s="25"/>
      <c r="I47" s="25"/>
      <c r="J47" s="25"/>
      <c r="K47" s="25"/>
      <c r="L47" s="25"/>
      <c r="M47" s="25"/>
      <c r="N47" s="25"/>
      <c r="O47" s="25"/>
      <c r="P47" s="25"/>
      <c r="Q47" s="25"/>
      <c r="R47" s="25"/>
      <c r="S47" s="72"/>
      <c r="T47" s="21"/>
      <c r="U47" s="21"/>
      <c r="V47" s="28"/>
      <c r="W47" s="28"/>
      <c r="X47" s="28"/>
      <c r="Y47" s="28"/>
      <c r="Z47" s="28"/>
      <c r="AA47" s="28"/>
      <c r="AB47" s="28"/>
      <c r="AC47" s="28"/>
      <c r="AD47" s="28"/>
      <c r="AE47" s="28"/>
      <c r="AF47" s="28"/>
      <c r="AG47" s="28"/>
      <c r="AH47" s="28"/>
      <c r="AI47" s="28"/>
      <c r="AJ47" s="40"/>
      <c r="AK47" s="40"/>
      <c r="AL47" s="40"/>
      <c r="AM47" s="40"/>
      <c r="AN47" s="40"/>
      <c r="AO47" s="40"/>
      <c r="AP47" s="30"/>
      <c r="AQ47" s="30"/>
      <c r="AR47" s="30"/>
      <c r="AS47" s="30"/>
      <c r="AT47" s="30"/>
      <c r="AU47" s="30"/>
      <c r="AV47" s="21"/>
      <c r="AW47" s="21"/>
      <c r="AX47" s="21"/>
      <c r="AY47" s="21"/>
      <c r="AZ47" s="21"/>
      <c r="BA47" s="23"/>
      <c r="BC47" s="1"/>
    </row>
    <row r="48" spans="2:55" s="11" customFormat="1" ht="37" customHeight="1" x14ac:dyDescent="0.55000000000000004">
      <c r="B48" s="24"/>
      <c r="C48" s="21"/>
      <c r="D48" s="69"/>
      <c r="E48" s="76" t="s">
        <v>229</v>
      </c>
      <c r="F48" s="76"/>
      <c r="G48" s="76"/>
      <c r="H48" s="76"/>
      <c r="I48" s="76"/>
      <c r="J48" s="76"/>
      <c r="K48" s="76"/>
      <c r="L48" s="76"/>
      <c r="M48" s="76"/>
      <c r="N48" s="76"/>
      <c r="O48" s="76"/>
      <c r="P48" s="76"/>
      <c r="Q48" s="76"/>
      <c r="R48" s="76"/>
      <c r="S48" s="70"/>
      <c r="T48" s="28"/>
      <c r="U48" s="28"/>
      <c r="V48" s="28"/>
      <c r="W48" s="28"/>
      <c r="X48" s="28"/>
      <c r="Y48" s="28"/>
      <c r="Z48" s="28"/>
      <c r="AA48" s="28"/>
      <c r="AB48" s="28"/>
      <c r="AC48" s="28"/>
      <c r="AD48" s="28"/>
      <c r="AE48" s="28"/>
      <c r="AF48" s="28"/>
      <c r="AG48" s="28"/>
      <c r="AH48" s="28"/>
      <c r="AI48" s="28"/>
      <c r="AJ48" s="40"/>
      <c r="AK48" s="40"/>
      <c r="AL48" s="40"/>
      <c r="AM48" s="40"/>
      <c r="AN48" s="40"/>
      <c r="AO48" s="40"/>
      <c r="AP48" s="30"/>
      <c r="AQ48" s="30"/>
      <c r="AR48" s="30"/>
      <c r="AS48" s="30"/>
      <c r="AT48" s="30"/>
      <c r="AU48" s="30"/>
      <c r="AV48" s="42"/>
      <c r="AW48" s="42"/>
      <c r="AX48" s="42"/>
      <c r="AY48" s="42"/>
      <c r="AZ48" s="42"/>
      <c r="BA48" s="43"/>
      <c r="BC48" s="1"/>
    </row>
    <row r="49" spans="2:55" s="11" customFormat="1" ht="37" customHeight="1" x14ac:dyDescent="0.55000000000000004">
      <c r="B49" s="173"/>
      <c r="C49" s="174"/>
      <c r="D49" s="175"/>
      <c r="E49" s="26"/>
      <c r="F49" s="184" t="s">
        <v>403</v>
      </c>
      <c r="G49" s="185"/>
      <c r="H49" s="185"/>
      <c r="I49" s="185"/>
      <c r="J49" s="185"/>
      <c r="K49" s="185"/>
      <c r="L49" s="185"/>
      <c r="M49" s="185"/>
      <c r="N49" s="185"/>
      <c r="O49" s="185"/>
      <c r="P49" s="185"/>
      <c r="Q49" s="185"/>
      <c r="R49" s="186"/>
      <c r="S49" s="158" t="s">
        <v>352</v>
      </c>
      <c r="T49" s="159"/>
      <c r="U49" s="160"/>
      <c r="V49" s="90" t="s">
        <v>463</v>
      </c>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2"/>
      <c r="BC49" s="1"/>
    </row>
    <row r="50" spans="2:55" s="11" customFormat="1" ht="37" customHeight="1" x14ac:dyDescent="0.55000000000000004">
      <c r="B50" s="173"/>
      <c r="C50" s="174"/>
      <c r="D50" s="175"/>
      <c r="E50" s="26"/>
      <c r="F50" s="184" t="s">
        <v>404</v>
      </c>
      <c r="G50" s="185"/>
      <c r="H50" s="185"/>
      <c r="I50" s="185"/>
      <c r="J50" s="185"/>
      <c r="K50" s="185"/>
      <c r="L50" s="185"/>
      <c r="M50" s="185"/>
      <c r="N50" s="185"/>
      <c r="O50" s="185"/>
      <c r="P50" s="185"/>
      <c r="Q50" s="185"/>
      <c r="R50" s="186"/>
      <c r="S50" s="158" t="s">
        <v>440</v>
      </c>
      <c r="T50" s="159"/>
      <c r="U50" s="160"/>
      <c r="V50" s="90" t="s">
        <v>463</v>
      </c>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2"/>
      <c r="BC50" s="1"/>
    </row>
    <row r="51" spans="2:55" s="11" customFormat="1" ht="37" customHeight="1" x14ac:dyDescent="0.55000000000000004">
      <c r="B51" s="173"/>
      <c r="C51" s="174"/>
      <c r="D51" s="175"/>
      <c r="E51" s="26"/>
      <c r="F51" s="184" t="s">
        <v>405</v>
      </c>
      <c r="G51" s="185"/>
      <c r="H51" s="185"/>
      <c r="I51" s="185"/>
      <c r="J51" s="185"/>
      <c r="K51" s="185"/>
      <c r="L51" s="185"/>
      <c r="M51" s="185"/>
      <c r="N51" s="185"/>
      <c r="O51" s="185"/>
      <c r="P51" s="185"/>
      <c r="Q51" s="185"/>
      <c r="R51" s="186"/>
      <c r="S51" s="158" t="s">
        <v>353</v>
      </c>
      <c r="T51" s="159"/>
      <c r="U51" s="160"/>
      <c r="V51" s="90" t="s">
        <v>463</v>
      </c>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2"/>
      <c r="BC51" s="1"/>
    </row>
    <row r="52" spans="2:55" s="11" customFormat="1" ht="37" customHeight="1" x14ac:dyDescent="0.55000000000000004">
      <c r="B52" s="173"/>
      <c r="C52" s="174"/>
      <c r="D52" s="175"/>
      <c r="E52" s="26"/>
      <c r="F52" s="184" t="s">
        <v>406</v>
      </c>
      <c r="G52" s="185"/>
      <c r="H52" s="185"/>
      <c r="I52" s="185"/>
      <c r="J52" s="185"/>
      <c r="K52" s="185"/>
      <c r="L52" s="185"/>
      <c r="M52" s="185"/>
      <c r="N52" s="185"/>
      <c r="O52" s="185"/>
      <c r="P52" s="185"/>
      <c r="Q52" s="185"/>
      <c r="R52" s="186"/>
      <c r="S52" s="158" t="s">
        <v>354</v>
      </c>
      <c r="T52" s="159"/>
      <c r="U52" s="160"/>
      <c r="V52" s="90" t="s">
        <v>463</v>
      </c>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2"/>
      <c r="BC52" s="1"/>
    </row>
    <row r="53" spans="2:55" s="11" customFormat="1" ht="37" customHeight="1" x14ac:dyDescent="0.55000000000000004">
      <c r="B53" s="173"/>
      <c r="C53" s="174"/>
      <c r="D53" s="175"/>
      <c r="E53" s="26"/>
      <c r="F53" s="184" t="s">
        <v>407</v>
      </c>
      <c r="G53" s="185"/>
      <c r="H53" s="185"/>
      <c r="I53" s="185"/>
      <c r="J53" s="185"/>
      <c r="K53" s="185"/>
      <c r="L53" s="185"/>
      <c r="M53" s="185"/>
      <c r="N53" s="185"/>
      <c r="O53" s="185"/>
      <c r="P53" s="185"/>
      <c r="Q53" s="185"/>
      <c r="R53" s="186"/>
      <c r="S53" s="158" t="s">
        <v>355</v>
      </c>
      <c r="T53" s="159"/>
      <c r="U53" s="160"/>
      <c r="V53" s="90" t="s">
        <v>463</v>
      </c>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2"/>
      <c r="BC53" s="1"/>
    </row>
    <row r="54" spans="2:55" s="11" customFormat="1" ht="37" customHeight="1" x14ac:dyDescent="0.55000000000000004">
      <c r="B54" s="173"/>
      <c r="C54" s="174"/>
      <c r="D54" s="175"/>
      <c r="E54" s="26"/>
      <c r="F54" s="184" t="s">
        <v>408</v>
      </c>
      <c r="G54" s="185"/>
      <c r="H54" s="185"/>
      <c r="I54" s="185"/>
      <c r="J54" s="185"/>
      <c r="K54" s="185"/>
      <c r="L54" s="185"/>
      <c r="M54" s="185"/>
      <c r="N54" s="185"/>
      <c r="O54" s="185"/>
      <c r="P54" s="185"/>
      <c r="Q54" s="185"/>
      <c r="R54" s="186"/>
      <c r="S54" s="158" t="s">
        <v>441</v>
      </c>
      <c r="T54" s="159"/>
      <c r="U54" s="160"/>
      <c r="V54" s="90" t="s">
        <v>463</v>
      </c>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2"/>
      <c r="BC54" s="1"/>
    </row>
    <row r="55" spans="2:55" s="11" customFormat="1" ht="37" customHeight="1" x14ac:dyDescent="0.55000000000000004">
      <c r="B55" s="173"/>
      <c r="C55" s="174"/>
      <c r="D55" s="175"/>
      <c r="E55" s="26"/>
      <c r="F55" s="184" t="s">
        <v>409</v>
      </c>
      <c r="G55" s="185"/>
      <c r="H55" s="185"/>
      <c r="I55" s="185"/>
      <c r="J55" s="185"/>
      <c r="K55" s="185"/>
      <c r="L55" s="185"/>
      <c r="M55" s="185"/>
      <c r="N55" s="185"/>
      <c r="O55" s="185"/>
      <c r="P55" s="185"/>
      <c r="Q55" s="185"/>
      <c r="R55" s="186"/>
      <c r="S55" s="158" t="s">
        <v>442</v>
      </c>
      <c r="T55" s="159"/>
      <c r="U55" s="160"/>
      <c r="V55" s="90" t="s">
        <v>463</v>
      </c>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2"/>
      <c r="BC55" s="1"/>
    </row>
    <row r="56" spans="2:55" s="11" customFormat="1" ht="37" customHeight="1" x14ac:dyDescent="0.55000000000000004">
      <c r="B56" s="173"/>
      <c r="C56" s="174"/>
      <c r="D56" s="175"/>
      <c r="E56" s="26"/>
      <c r="F56" s="184" t="s">
        <v>410</v>
      </c>
      <c r="G56" s="185"/>
      <c r="H56" s="185"/>
      <c r="I56" s="185"/>
      <c r="J56" s="185"/>
      <c r="K56" s="185"/>
      <c r="L56" s="185"/>
      <c r="M56" s="185"/>
      <c r="N56" s="185"/>
      <c r="O56" s="185"/>
      <c r="P56" s="185"/>
      <c r="Q56" s="185"/>
      <c r="R56" s="186"/>
      <c r="S56" s="158" t="s">
        <v>443</v>
      </c>
      <c r="T56" s="159"/>
      <c r="U56" s="160"/>
      <c r="V56" s="90" t="s">
        <v>463</v>
      </c>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2"/>
      <c r="BC56" s="1"/>
    </row>
    <row r="57" spans="2:55" s="11" customFormat="1" ht="37" customHeight="1" x14ac:dyDescent="0.55000000000000004">
      <c r="B57" s="173"/>
      <c r="C57" s="174"/>
      <c r="D57" s="175"/>
      <c r="E57" s="26"/>
      <c r="F57" s="184" t="s">
        <v>411</v>
      </c>
      <c r="G57" s="185"/>
      <c r="H57" s="185"/>
      <c r="I57" s="185"/>
      <c r="J57" s="185"/>
      <c r="K57" s="185"/>
      <c r="L57" s="185"/>
      <c r="M57" s="185"/>
      <c r="N57" s="185"/>
      <c r="O57" s="185"/>
      <c r="P57" s="185"/>
      <c r="Q57" s="185"/>
      <c r="R57" s="186"/>
      <c r="S57" s="164" t="s">
        <v>388</v>
      </c>
      <c r="T57" s="165"/>
      <c r="U57" s="166"/>
      <c r="V57" s="153" t="s">
        <v>231</v>
      </c>
      <c r="W57" s="154"/>
      <c r="X57" s="154"/>
      <c r="Y57" s="154"/>
      <c r="Z57" s="154"/>
      <c r="AA57" s="154"/>
      <c r="AB57" s="154"/>
      <c r="AC57" s="154"/>
      <c r="AD57" s="154"/>
      <c r="AE57" s="154"/>
      <c r="AF57" s="155"/>
      <c r="AG57" s="153" t="str">
        <f>IF(基礎情報入力シート!$BC$11=2,"－","●")</f>
        <v>●</v>
      </c>
      <c r="AH57" s="154"/>
      <c r="AI57" s="155"/>
      <c r="AJ57" s="187" t="str">
        <f>IF(AG57="－","－",IF(OR(SUM(COUNTIF(回答シート_値!D151:D152,"0"),COUNTIF(回答シート_値!D151:D152,""))&gt;=1,回答シート_値!G151="NG",回答シート_値!H151="NG",AV57="未入力"),"必須項目に未入力あり","入力完了"))</f>
        <v>必須項目に未入力あり</v>
      </c>
      <c r="AK57" s="187"/>
      <c r="AL57" s="187"/>
      <c r="AM57" s="187"/>
      <c r="AN57" s="187"/>
      <c r="AO57" s="187"/>
      <c r="AP57" s="167">
        <f>IF(AG57="－",0,COUNTIF(回答シート_値!$D$151:$D$152,2))</f>
        <v>0</v>
      </c>
      <c r="AQ57" s="168"/>
      <c r="AR57" s="168" t="s">
        <v>265</v>
      </c>
      <c r="AS57" s="168"/>
      <c r="AT57" s="168">
        <f>IF(AG57="－",0,COUNTA(回答シート!$B$591:$B$593))</f>
        <v>2</v>
      </c>
      <c r="AU57" s="169"/>
      <c r="AV57" s="156" t="str">
        <f>IF(OR(AG57="－",SUM(回答シート_値!D151:D152)=6),"－",IF(回答シート_値!E151=1,$AA$5,IF(回答シート_値!E151=2,$AJ$5,IF(回答シート_値!E151=3,$AS$5,"未入力"))))</f>
        <v>未入力</v>
      </c>
      <c r="AW57" s="156"/>
      <c r="AX57" s="156"/>
      <c r="AY57" s="156"/>
      <c r="AZ57" s="156"/>
      <c r="BA57" s="157"/>
      <c r="BC57" s="1"/>
    </row>
    <row r="58" spans="2:55" s="11" customFormat="1" ht="37" customHeight="1" x14ac:dyDescent="0.55000000000000004">
      <c r="B58" s="173"/>
      <c r="C58" s="174"/>
      <c r="D58" s="175"/>
      <c r="E58" s="26"/>
      <c r="F58" s="184" t="s">
        <v>412</v>
      </c>
      <c r="G58" s="185"/>
      <c r="H58" s="185"/>
      <c r="I58" s="185"/>
      <c r="J58" s="185"/>
      <c r="K58" s="185"/>
      <c r="L58" s="185"/>
      <c r="M58" s="185"/>
      <c r="N58" s="185"/>
      <c r="O58" s="185"/>
      <c r="P58" s="185"/>
      <c r="Q58" s="185"/>
      <c r="R58" s="186"/>
      <c r="S58" s="164" t="s">
        <v>361</v>
      </c>
      <c r="T58" s="165"/>
      <c r="U58" s="166"/>
      <c r="V58" s="153" t="s">
        <v>233</v>
      </c>
      <c r="W58" s="154"/>
      <c r="X58" s="154"/>
      <c r="Y58" s="154"/>
      <c r="Z58" s="154"/>
      <c r="AA58" s="154"/>
      <c r="AB58" s="154"/>
      <c r="AC58" s="154"/>
      <c r="AD58" s="154"/>
      <c r="AE58" s="154"/>
      <c r="AF58" s="155"/>
      <c r="AG58" s="153" t="str">
        <f>IF(基礎情報入力シート!$BC$12=2,"－","●")</f>
        <v>●</v>
      </c>
      <c r="AH58" s="154"/>
      <c r="AI58" s="155"/>
      <c r="AJ58" s="187" t="str">
        <f>IF(AG58="－","－",IF(OR(SUM(COUNTIF(回答シート_値!D153:D154,"0"),COUNTIF(回答シート_値!D153:D154,""))&gt;=1,回答シート_値!G153="NG",回答シート_値!H153="NG",AV58="未入力"),"必須項目に未入力あり","入力完了"))</f>
        <v>必須項目に未入力あり</v>
      </c>
      <c r="AK58" s="187"/>
      <c r="AL58" s="187"/>
      <c r="AM58" s="187"/>
      <c r="AN58" s="187"/>
      <c r="AO58" s="187"/>
      <c r="AP58" s="167">
        <f>IF(AG58="－",0,COUNTIF(回答シート_値!$D$153:$D$154,2))</f>
        <v>0</v>
      </c>
      <c r="AQ58" s="168"/>
      <c r="AR58" s="168" t="s">
        <v>265</v>
      </c>
      <c r="AS58" s="168"/>
      <c r="AT58" s="168">
        <f>IF(AG58="－",0,COUNTA(回答シート!$B$610:$B$620))</f>
        <v>2</v>
      </c>
      <c r="AU58" s="169"/>
      <c r="AV58" s="156" t="str">
        <f>IF(OR(AG58="－",SUM(回答シート_値!D153:D154)=6),"－",IF(回答シート_値!E153=1,$AA$5,IF(回答シート_値!E153=2,$AJ$5,IF(回答シート_値!E153=3,$AS$5,"未入力"))))</f>
        <v>未入力</v>
      </c>
      <c r="AW58" s="156"/>
      <c r="AX58" s="156"/>
      <c r="AY58" s="156"/>
      <c r="AZ58" s="156"/>
      <c r="BA58" s="157"/>
      <c r="BC58" s="1"/>
    </row>
    <row r="59" spans="2:55" s="11" customFormat="1" ht="37" customHeight="1" x14ac:dyDescent="0.55000000000000004">
      <c r="B59" s="173"/>
      <c r="C59" s="174"/>
      <c r="D59" s="175"/>
      <c r="E59" s="26"/>
      <c r="F59" s="184" t="s">
        <v>413</v>
      </c>
      <c r="G59" s="185"/>
      <c r="H59" s="185"/>
      <c r="I59" s="185"/>
      <c r="J59" s="185"/>
      <c r="K59" s="185"/>
      <c r="L59" s="185"/>
      <c r="M59" s="185"/>
      <c r="N59" s="185"/>
      <c r="O59" s="185"/>
      <c r="P59" s="185"/>
      <c r="Q59" s="185"/>
      <c r="R59" s="186"/>
      <c r="S59" s="164" t="s">
        <v>363</v>
      </c>
      <c r="T59" s="165"/>
      <c r="U59" s="166"/>
      <c r="V59" s="182" t="s">
        <v>386</v>
      </c>
      <c r="W59" s="156"/>
      <c r="X59" s="156"/>
      <c r="Y59" s="156"/>
      <c r="Z59" s="156"/>
      <c r="AA59" s="156"/>
      <c r="AB59" s="156"/>
      <c r="AC59" s="156"/>
      <c r="AD59" s="156"/>
      <c r="AE59" s="156"/>
      <c r="AF59" s="183"/>
      <c r="AG59" s="153" t="str">
        <f>IF(基礎情報入力シート!$BC$13=2,"－","●")</f>
        <v>●</v>
      </c>
      <c r="AH59" s="154"/>
      <c r="AI59" s="155"/>
      <c r="AJ59" s="187" t="str">
        <f>IF(AG59="－","－",IF(OR(SUM(COUNTIF(回答シート_値!D155:D156,"0"),COUNTIF(回答シート_値!D155:D156,""))&gt;=1,回答シート_値!G155="NG",回答シート_値!H155="NG",AV59="未入力"),"必須項目に未入力あり","入力完了"))</f>
        <v>必須項目に未入力あり</v>
      </c>
      <c r="AK59" s="187"/>
      <c r="AL59" s="187"/>
      <c r="AM59" s="187"/>
      <c r="AN59" s="187"/>
      <c r="AO59" s="187"/>
      <c r="AP59" s="167">
        <f>IF(AG59="－",0,COUNTIF(回答シート_値!$D$155:$D$156,2))</f>
        <v>0</v>
      </c>
      <c r="AQ59" s="168"/>
      <c r="AR59" s="168" t="s">
        <v>265</v>
      </c>
      <c r="AS59" s="168"/>
      <c r="AT59" s="168">
        <f>IF(AG59="－",0,COUNTA(回答シート!$B$631:$B$635))</f>
        <v>2</v>
      </c>
      <c r="AU59" s="169"/>
      <c r="AV59" s="156" t="str">
        <f>IF(OR(AG59="－",SUM(回答シート_値!D155:D156)=6),"－",IF(回答シート_値!E155=1,$AA$5,IF(回答シート_値!E155=2,$AJ$5,IF(回答シート_値!E155=3,$AS$5,"未入力"))))</f>
        <v>未入力</v>
      </c>
      <c r="AW59" s="156"/>
      <c r="AX59" s="156"/>
      <c r="AY59" s="156"/>
      <c r="AZ59" s="156"/>
      <c r="BA59" s="157"/>
      <c r="BC59" s="1"/>
    </row>
    <row r="60" spans="2:55" s="11" customFormat="1" ht="37" customHeight="1" x14ac:dyDescent="0.55000000000000004">
      <c r="B60" s="173"/>
      <c r="C60" s="174"/>
      <c r="D60" s="175"/>
      <c r="E60" s="26"/>
      <c r="F60" s="184" t="s">
        <v>414</v>
      </c>
      <c r="G60" s="185"/>
      <c r="H60" s="185"/>
      <c r="I60" s="185"/>
      <c r="J60" s="185"/>
      <c r="K60" s="185"/>
      <c r="L60" s="185"/>
      <c r="M60" s="185"/>
      <c r="N60" s="185"/>
      <c r="O60" s="185"/>
      <c r="P60" s="185"/>
      <c r="Q60" s="185"/>
      <c r="R60" s="186"/>
      <c r="S60" s="164" t="s">
        <v>389</v>
      </c>
      <c r="T60" s="165"/>
      <c r="U60" s="166"/>
      <c r="V60" s="153" t="s">
        <v>234</v>
      </c>
      <c r="W60" s="154"/>
      <c r="X60" s="154"/>
      <c r="Y60" s="154"/>
      <c r="Z60" s="154"/>
      <c r="AA60" s="154"/>
      <c r="AB60" s="154"/>
      <c r="AC60" s="154"/>
      <c r="AD60" s="154"/>
      <c r="AE60" s="154"/>
      <c r="AF60" s="155"/>
      <c r="AG60" s="153" t="str">
        <f>IF(基礎情報入力シート!$BC$14=2,"－","●")</f>
        <v>●</v>
      </c>
      <c r="AH60" s="154"/>
      <c r="AI60" s="155"/>
      <c r="AJ60" s="187" t="str">
        <f>IF(AG60="－","－",IF(OR(SUM(COUNTIF(回答シート_値!D157,"0"),COUNTIF(回答シート_値!D157,""))&gt;=1,回答シート_値!G157="NG",回答シート_値!H157="NG",AV60="未入力"),"必須項目に未入力あり","入力完了"))</f>
        <v>必須項目に未入力あり</v>
      </c>
      <c r="AK60" s="187"/>
      <c r="AL60" s="187"/>
      <c r="AM60" s="187"/>
      <c r="AN60" s="187"/>
      <c r="AO60" s="187"/>
      <c r="AP60" s="167">
        <f>IF(AG60="－",0,COUNTIF(回答シート_値!$D157,2))</f>
        <v>0</v>
      </c>
      <c r="AQ60" s="168"/>
      <c r="AR60" s="168" t="s">
        <v>265</v>
      </c>
      <c r="AS60" s="168"/>
      <c r="AT60" s="168">
        <f>IF(AG60="－",0,COUNTA(回答シート!$B$650))</f>
        <v>1</v>
      </c>
      <c r="AU60" s="169"/>
      <c r="AV60" s="156" t="str">
        <f>IF(OR(AG60="－",SUM(回答シート_値!D157)=3),"－",IF(回答シート_値!E157=1,$AA$5,IF(回答シート_値!E157=2,$AJ$5,IF(回答シート_値!E157=3,$AS$5,"未入力"))))</f>
        <v>未入力</v>
      </c>
      <c r="AW60" s="156"/>
      <c r="AX60" s="156"/>
      <c r="AY60" s="156"/>
      <c r="AZ60" s="156"/>
      <c r="BA60" s="157"/>
      <c r="BC60" s="1"/>
    </row>
    <row r="61" spans="2:55" s="11" customFormat="1" ht="37" customHeight="1" x14ac:dyDescent="0.55000000000000004">
      <c r="B61" s="24"/>
      <c r="C61" s="22"/>
      <c r="D61" s="68"/>
      <c r="E61" s="74" t="s">
        <v>226</v>
      </c>
      <c r="F61" s="74"/>
      <c r="G61" s="74"/>
      <c r="H61" s="74"/>
      <c r="I61" s="74"/>
      <c r="J61" s="74"/>
      <c r="K61" s="74"/>
      <c r="L61" s="74"/>
      <c r="M61" s="74"/>
      <c r="N61" s="74"/>
      <c r="O61" s="74"/>
      <c r="P61" s="74"/>
      <c r="Q61" s="74"/>
      <c r="R61" s="74"/>
      <c r="S61" s="70"/>
      <c r="T61" s="22"/>
      <c r="U61" s="22"/>
      <c r="V61" s="27"/>
      <c r="W61" s="27"/>
      <c r="X61" s="27"/>
      <c r="Y61" s="27"/>
      <c r="Z61" s="27"/>
      <c r="AA61" s="27"/>
      <c r="AB61" s="27"/>
      <c r="AC61" s="27"/>
      <c r="AD61" s="27"/>
      <c r="AE61" s="27"/>
      <c r="AF61" s="27"/>
      <c r="AG61" s="27"/>
      <c r="AH61" s="27"/>
      <c r="AI61" s="27"/>
      <c r="AJ61" s="47"/>
      <c r="AK61" s="47"/>
      <c r="AL61" s="47"/>
      <c r="AM61" s="47"/>
      <c r="AN61" s="47"/>
      <c r="AO61" s="47"/>
      <c r="AP61" s="48"/>
      <c r="AQ61" s="48"/>
      <c r="AR61" s="48"/>
      <c r="AS61" s="48"/>
      <c r="AT61" s="48"/>
      <c r="AU61" s="48"/>
      <c r="AV61" s="22"/>
      <c r="AW61" s="22"/>
      <c r="AX61" s="22"/>
      <c r="AY61" s="22"/>
      <c r="AZ61" s="22"/>
      <c r="BA61" s="52"/>
      <c r="BC61" s="1"/>
    </row>
    <row r="62" spans="2:55" s="11" customFormat="1" ht="37" customHeight="1" x14ac:dyDescent="0.55000000000000004">
      <c r="B62" s="173"/>
      <c r="C62" s="174"/>
      <c r="D62" s="175"/>
      <c r="E62" s="26"/>
      <c r="F62" s="184" t="s">
        <v>415</v>
      </c>
      <c r="G62" s="185"/>
      <c r="H62" s="185"/>
      <c r="I62" s="185"/>
      <c r="J62" s="185"/>
      <c r="K62" s="185"/>
      <c r="L62" s="185"/>
      <c r="M62" s="185"/>
      <c r="N62" s="185"/>
      <c r="O62" s="185"/>
      <c r="P62" s="185"/>
      <c r="Q62" s="185"/>
      <c r="R62" s="186"/>
      <c r="S62" s="164" t="s">
        <v>366</v>
      </c>
      <c r="T62" s="165"/>
      <c r="U62" s="166"/>
      <c r="V62" s="153" t="s">
        <v>235</v>
      </c>
      <c r="W62" s="154"/>
      <c r="X62" s="154"/>
      <c r="Y62" s="154"/>
      <c r="Z62" s="154"/>
      <c r="AA62" s="154"/>
      <c r="AB62" s="154"/>
      <c r="AC62" s="154"/>
      <c r="AD62" s="154"/>
      <c r="AE62" s="154"/>
      <c r="AF62" s="155"/>
      <c r="AG62" s="153" t="s">
        <v>270</v>
      </c>
      <c r="AH62" s="154"/>
      <c r="AI62" s="155"/>
      <c r="AJ62" s="187" t="str">
        <f>IF(AG62="－","－",IF(OR(SUM(COUNTIF(回答シート_値!D158:D159,"0"),COUNTIF(回答シート_値!D158:D159,""))&gt;=1,回答シート_値!G158="NG",回答シート_値!H158="NG",AV62="未入力"),"必須項目に未入力あり","入力完了"))</f>
        <v>必須項目に未入力あり</v>
      </c>
      <c r="AK62" s="187"/>
      <c r="AL62" s="187"/>
      <c r="AM62" s="187"/>
      <c r="AN62" s="187"/>
      <c r="AO62" s="187"/>
      <c r="AP62" s="167">
        <f>COUNTIF(回答シート_値!$D$158:$D$159,2)</f>
        <v>0</v>
      </c>
      <c r="AQ62" s="168"/>
      <c r="AR62" s="168" t="s">
        <v>265</v>
      </c>
      <c r="AS62" s="168"/>
      <c r="AT62" s="168">
        <f>IF(AG62="－",0,COUNTA(回答シート!$B$669:$B$673))</f>
        <v>2</v>
      </c>
      <c r="AU62" s="169"/>
      <c r="AV62" s="156" t="str">
        <f>IF(SUM(回答シート_値!D158:D159)=6,"－",IF(回答シート_値!E158=1,$AA$5,IF(回答シート_値!E158=2,$AJ$5,IF(回答シート_値!E158=3,$AS$5,"未入力"))))</f>
        <v>未入力</v>
      </c>
      <c r="AW62" s="156"/>
      <c r="AX62" s="156"/>
      <c r="AY62" s="156"/>
      <c r="AZ62" s="156"/>
      <c r="BA62" s="157"/>
      <c r="BC62" s="1"/>
    </row>
    <row r="63" spans="2:55" s="11" customFormat="1" ht="37" customHeight="1" x14ac:dyDescent="0.55000000000000004">
      <c r="B63" s="173"/>
      <c r="C63" s="174"/>
      <c r="D63" s="175"/>
      <c r="E63" s="26"/>
      <c r="F63" s="184" t="s">
        <v>416</v>
      </c>
      <c r="G63" s="185"/>
      <c r="H63" s="185"/>
      <c r="I63" s="185"/>
      <c r="J63" s="185"/>
      <c r="K63" s="185"/>
      <c r="L63" s="185"/>
      <c r="M63" s="185"/>
      <c r="N63" s="185"/>
      <c r="O63" s="185"/>
      <c r="P63" s="185"/>
      <c r="Q63" s="185"/>
      <c r="R63" s="186"/>
      <c r="S63" s="158" t="s">
        <v>367</v>
      </c>
      <c r="T63" s="159"/>
      <c r="U63" s="160"/>
      <c r="V63" s="90" t="s">
        <v>463</v>
      </c>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2"/>
      <c r="BC63" s="1"/>
    </row>
    <row r="64" spans="2:55" s="11" customFormat="1" ht="37" customHeight="1" x14ac:dyDescent="0.55000000000000004">
      <c r="B64" s="173"/>
      <c r="C64" s="174"/>
      <c r="D64" s="175"/>
      <c r="E64" s="26"/>
      <c r="F64" s="184" t="s">
        <v>417</v>
      </c>
      <c r="G64" s="185"/>
      <c r="H64" s="185"/>
      <c r="I64" s="185"/>
      <c r="J64" s="185"/>
      <c r="K64" s="185"/>
      <c r="L64" s="185"/>
      <c r="M64" s="185"/>
      <c r="N64" s="185"/>
      <c r="O64" s="185"/>
      <c r="P64" s="185"/>
      <c r="Q64" s="185"/>
      <c r="R64" s="186"/>
      <c r="S64" s="164" t="s">
        <v>390</v>
      </c>
      <c r="T64" s="165"/>
      <c r="U64" s="166"/>
      <c r="V64" s="153" t="s">
        <v>235</v>
      </c>
      <c r="W64" s="154"/>
      <c r="X64" s="154"/>
      <c r="Y64" s="154"/>
      <c r="Z64" s="154"/>
      <c r="AA64" s="154"/>
      <c r="AB64" s="154"/>
      <c r="AC64" s="154"/>
      <c r="AD64" s="154"/>
      <c r="AE64" s="154"/>
      <c r="AF64" s="155"/>
      <c r="AG64" s="153" t="s">
        <v>270</v>
      </c>
      <c r="AH64" s="154"/>
      <c r="AI64" s="155"/>
      <c r="AJ64" s="187" t="str">
        <f>IF(AG64="－","－",IF(OR(SUM(COUNTIF(回答シート_値!D163:D163,"0"),COUNTIF(回答シート_値!D163:D163,""))&gt;=1,回答シート_値!G162="NG",回答シート_値!H162="NG",AV64="未入力"),"必須項目に未入力あり","入力完了"))</f>
        <v>必須項目に未入力あり</v>
      </c>
      <c r="AK64" s="187"/>
      <c r="AL64" s="187"/>
      <c r="AM64" s="187"/>
      <c r="AN64" s="187"/>
      <c r="AO64" s="187"/>
      <c r="AP64" s="167">
        <f>COUNTIF(回答シート_値!$D$163:$D$163,2)</f>
        <v>0</v>
      </c>
      <c r="AQ64" s="168"/>
      <c r="AR64" s="168" t="s">
        <v>265</v>
      </c>
      <c r="AS64" s="168"/>
      <c r="AT64" s="168">
        <f>IF(AG64="－",0,COUNTA(回答シート!$B$688:$B$688))</f>
        <v>1</v>
      </c>
      <c r="AU64" s="169"/>
      <c r="AV64" s="156" t="str">
        <f>IF(SUM(回答シート_値!D162:D166)=3,"－",IF(回答シート_値!E162=1,$AA$5,IF(回答シート_値!E162=2,$AJ$5,IF(回答シート_値!E162=3,$AS$5,"未入力"))))</f>
        <v>未入力</v>
      </c>
      <c r="AW64" s="156"/>
      <c r="AX64" s="156"/>
      <c r="AY64" s="156"/>
      <c r="AZ64" s="156"/>
      <c r="BA64" s="157"/>
      <c r="BC64" s="1"/>
    </row>
    <row r="65" spans="2:55" s="11" customFormat="1" ht="37" customHeight="1" x14ac:dyDescent="0.55000000000000004">
      <c r="B65" s="173"/>
      <c r="C65" s="174"/>
      <c r="D65" s="175"/>
      <c r="E65" s="79"/>
      <c r="F65" s="191" t="s">
        <v>418</v>
      </c>
      <c r="G65" s="192"/>
      <c r="H65" s="192"/>
      <c r="I65" s="192"/>
      <c r="J65" s="192"/>
      <c r="K65" s="192"/>
      <c r="L65" s="192"/>
      <c r="M65" s="192"/>
      <c r="N65" s="192"/>
      <c r="O65" s="192"/>
      <c r="P65" s="192"/>
      <c r="Q65" s="192"/>
      <c r="R65" s="192"/>
      <c r="S65" s="158" t="s">
        <v>369</v>
      </c>
      <c r="T65" s="159"/>
      <c r="U65" s="160"/>
      <c r="V65" s="90" t="s">
        <v>463</v>
      </c>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2"/>
      <c r="BC65" s="1"/>
    </row>
    <row r="66" spans="2:55" s="11" customFormat="1" ht="37" customHeight="1" x14ac:dyDescent="0.55000000000000004">
      <c r="B66" s="176"/>
      <c r="C66" s="177"/>
      <c r="D66" s="178"/>
      <c r="E66" s="193" t="s">
        <v>128</v>
      </c>
      <c r="F66" s="194"/>
      <c r="G66" s="194"/>
      <c r="H66" s="194"/>
      <c r="I66" s="194"/>
      <c r="J66" s="194"/>
      <c r="K66" s="194"/>
      <c r="L66" s="194"/>
      <c r="M66" s="194"/>
      <c r="N66" s="194"/>
      <c r="O66" s="194"/>
      <c r="P66" s="194"/>
      <c r="Q66" s="194"/>
      <c r="R66" s="195"/>
      <c r="S66" s="161" t="s">
        <v>444</v>
      </c>
      <c r="T66" s="162"/>
      <c r="U66" s="163"/>
      <c r="V66" s="93" t="s">
        <v>463</v>
      </c>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5"/>
      <c r="BC66" s="1"/>
    </row>
    <row r="67" spans="2:55" s="11" customFormat="1" ht="5.5" customHeight="1" x14ac:dyDescent="0.55000000000000004">
      <c r="B67" s="17"/>
      <c r="F67" s="78"/>
      <c r="X67" s="15"/>
      <c r="Y67" s="15"/>
      <c r="Z67" s="15"/>
      <c r="AA67" s="15"/>
      <c r="AS67" s="15"/>
      <c r="AT67" s="15"/>
      <c r="AU67" s="15"/>
      <c r="AV67" s="15"/>
      <c r="BC67" s="1"/>
    </row>
    <row r="68" spans="2:55" s="11" customFormat="1" x14ac:dyDescent="0.55000000000000004">
      <c r="B68" s="19"/>
    </row>
    <row r="69" spans="2:55" s="11" customFormat="1" x14ac:dyDescent="0.55000000000000004">
      <c r="B69" s="19"/>
    </row>
    <row r="70" spans="2:55" s="11" customFormat="1" x14ac:dyDescent="0.55000000000000004">
      <c r="B70" s="19"/>
    </row>
    <row r="71" spans="2:55" s="11" customFormat="1" x14ac:dyDescent="0.55000000000000004">
      <c r="B71" s="19"/>
    </row>
    <row r="72" spans="2:55" s="11" customFormat="1" x14ac:dyDescent="0.55000000000000004">
      <c r="B72" s="19"/>
    </row>
    <row r="73" spans="2:55" x14ac:dyDescent="0.55000000000000004">
      <c r="E73" s="11"/>
      <c r="F73" s="11"/>
      <c r="G73" s="11"/>
      <c r="H73" s="11"/>
      <c r="I73" s="11"/>
      <c r="J73" s="11"/>
      <c r="K73" s="11"/>
      <c r="L73" s="11"/>
      <c r="M73" s="11"/>
      <c r="N73" s="11"/>
      <c r="O73" s="11"/>
      <c r="P73" s="11"/>
      <c r="Q73" s="11"/>
      <c r="R73" s="11"/>
    </row>
    <row r="74" spans="2:55" x14ac:dyDescent="0.55000000000000004">
      <c r="E74" s="11"/>
      <c r="F74" s="11"/>
      <c r="G74" s="11"/>
      <c r="H74" s="11"/>
      <c r="I74" s="11"/>
      <c r="J74" s="11"/>
      <c r="K74" s="11"/>
      <c r="L74" s="11"/>
      <c r="M74" s="11"/>
      <c r="N74" s="11"/>
      <c r="O74" s="11"/>
      <c r="P74" s="11"/>
      <c r="Q74" s="11"/>
      <c r="R74" s="11"/>
    </row>
    <row r="75" spans="2:55" x14ac:dyDescent="0.55000000000000004">
      <c r="E75" s="11"/>
      <c r="F75" s="11"/>
      <c r="G75" s="11"/>
      <c r="H75" s="11"/>
      <c r="I75" s="11"/>
      <c r="J75" s="11"/>
      <c r="K75" s="11"/>
      <c r="L75" s="11"/>
      <c r="M75" s="11"/>
      <c r="N75" s="11"/>
      <c r="O75" s="11"/>
      <c r="P75" s="11"/>
      <c r="Q75" s="11"/>
      <c r="R75" s="11"/>
    </row>
  </sheetData>
  <sheetProtection algorithmName="SHA-512" hashValue="P3Km1xb3pKSRJpxKwGrDkQJfOEkP65QPkWvaK1X1Dj2LsjkEPSAvC+0a7gbdJeERG6JuLbEKfi9i7SLZs+HLIA==" saltValue="j4rovtAMS2gVSkkGiOJUEQ==" spinCount="100000" sheet="1" autoFilter="0"/>
  <autoFilter ref="B8:BA66" xr:uid="{DB49A4AA-33A8-480E-89E7-71105F30910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1" showButton="0"/>
    <filterColumn colId="32" showButton="0"/>
    <filterColumn colId="34" showButton="0"/>
    <filterColumn colId="35" showButton="0"/>
    <filterColumn colId="36" showButton="0"/>
    <filterColumn colId="37" showButton="0"/>
    <filterColumn colId="38" showButton="0"/>
    <filterColumn colId="40" showButton="0"/>
    <filterColumn colId="41" showButton="0"/>
    <filterColumn colId="42" showButton="0"/>
    <filterColumn colId="43" showButton="0"/>
    <filterColumn colId="44" showButton="0"/>
    <filterColumn colId="46" showButton="0"/>
    <filterColumn colId="47" showButton="0"/>
    <filterColumn colId="48" showButton="0"/>
    <filterColumn colId="49" showButton="0"/>
    <filterColumn colId="50" showButton="0"/>
  </autoFilter>
  <mergeCells count="394">
    <mergeCell ref="AV60:BA60"/>
    <mergeCell ref="AV62:BA62"/>
    <mergeCell ref="AV64:BA64"/>
    <mergeCell ref="AV57:BA57"/>
    <mergeCell ref="S4:Y4"/>
    <mergeCell ref="S5:U6"/>
    <mergeCell ref="V5:V6"/>
    <mergeCell ref="W5:Y6"/>
    <mergeCell ref="C5:I6"/>
    <mergeCell ref="AG58:AI58"/>
    <mergeCell ref="AG39:AI39"/>
    <mergeCell ref="AG40:AI40"/>
    <mergeCell ref="AG41:AI41"/>
    <mergeCell ref="AG42:AI42"/>
    <mergeCell ref="AG43:AI43"/>
    <mergeCell ref="AG45:AI45"/>
    <mergeCell ref="AG25:AI25"/>
    <mergeCell ref="AG26:AI26"/>
    <mergeCell ref="AG27:AI27"/>
    <mergeCell ref="AG28:AI28"/>
    <mergeCell ref="AG29:AI29"/>
    <mergeCell ref="AG30:AI30"/>
    <mergeCell ref="AG20:AI20"/>
    <mergeCell ref="AG21:AI21"/>
    <mergeCell ref="E46:R46"/>
    <mergeCell ref="E42:R42"/>
    <mergeCell ref="E45:R45"/>
    <mergeCell ref="B8:R8"/>
    <mergeCell ref="AG64:AI64"/>
    <mergeCell ref="AG57:AI57"/>
    <mergeCell ref="AJ64:AO64"/>
    <mergeCell ref="AJ60:AO60"/>
    <mergeCell ref="AJ62:AO62"/>
    <mergeCell ref="AJ57:AO57"/>
    <mergeCell ref="AJ58:AO58"/>
    <mergeCell ref="AJ59:AO59"/>
    <mergeCell ref="AG22:AI22"/>
    <mergeCell ref="E10:R10"/>
    <mergeCell ref="V8:AF8"/>
    <mergeCell ref="V10:AF10"/>
    <mergeCell ref="AJ8:AO8"/>
    <mergeCell ref="AG31:AI31"/>
    <mergeCell ref="AG33:AI33"/>
    <mergeCell ref="AG14:AI14"/>
    <mergeCell ref="AG16:AI16"/>
    <mergeCell ref="AG17:AI17"/>
    <mergeCell ref="AG18:AI18"/>
    <mergeCell ref="E41:R41"/>
    <mergeCell ref="C4:I4"/>
    <mergeCell ref="K5:M6"/>
    <mergeCell ref="K4:Q4"/>
    <mergeCell ref="N5:N6"/>
    <mergeCell ref="O5:Q6"/>
    <mergeCell ref="AA4:BA4"/>
    <mergeCell ref="AA5:AF6"/>
    <mergeCell ref="AJ5:AO6"/>
    <mergeCell ref="AS5:AX6"/>
    <mergeCell ref="AG5:AI6"/>
    <mergeCell ref="AP5:AR6"/>
    <mergeCell ref="AY5:BA6"/>
    <mergeCell ref="AP8:AU8"/>
    <mergeCell ref="AJ13:AO13"/>
    <mergeCell ref="AV13:BA13"/>
    <mergeCell ref="AJ12:AO12"/>
    <mergeCell ref="AV12:BA12"/>
    <mergeCell ref="AG12:AI12"/>
    <mergeCell ref="AR12:AS12"/>
    <mergeCell ref="AR13:AS13"/>
    <mergeCell ref="AT12:AU12"/>
    <mergeCell ref="AP12:AQ12"/>
    <mergeCell ref="AT13:AU13"/>
    <mergeCell ref="AP13:AQ13"/>
    <mergeCell ref="AG13:AI13"/>
    <mergeCell ref="AV8:BA8"/>
    <mergeCell ref="AJ10:AO10"/>
    <mergeCell ref="AV10:BA10"/>
    <mergeCell ref="AJ11:AO11"/>
    <mergeCell ref="AR10:AS10"/>
    <mergeCell ref="AP10:AQ10"/>
    <mergeCell ref="AG8:AI8"/>
    <mergeCell ref="AG10:AI10"/>
    <mergeCell ref="AT10:AU10"/>
    <mergeCell ref="AG23:AI23"/>
    <mergeCell ref="AG24:AI24"/>
    <mergeCell ref="AJ43:AO43"/>
    <mergeCell ref="AJ45:AO45"/>
    <mergeCell ref="AJ41:AO41"/>
    <mergeCell ref="K40:R40"/>
    <mergeCell ref="K17:R17"/>
    <mergeCell ref="K18:R18"/>
    <mergeCell ref="K20:R20"/>
    <mergeCell ref="K21:R21"/>
    <mergeCell ref="K22:R22"/>
    <mergeCell ref="K23:R23"/>
    <mergeCell ref="K24:R24"/>
    <mergeCell ref="K25:R25"/>
    <mergeCell ref="S35:U35"/>
    <mergeCell ref="S42:U42"/>
    <mergeCell ref="S43:U43"/>
    <mergeCell ref="S45:U45"/>
    <mergeCell ref="V28:AF28"/>
    <mergeCell ref="V29:AF29"/>
    <mergeCell ref="AJ14:AO14"/>
    <mergeCell ref="AJ16:AO16"/>
    <mergeCell ref="AJ17:AO17"/>
    <mergeCell ref="AJ30:AO30"/>
    <mergeCell ref="AJ29:AO29"/>
    <mergeCell ref="AJ25:AO25"/>
    <mergeCell ref="AJ20:AO20"/>
    <mergeCell ref="AJ21:AO21"/>
    <mergeCell ref="AJ18:AO18"/>
    <mergeCell ref="AJ22:AO22"/>
    <mergeCell ref="AJ23:AO23"/>
    <mergeCell ref="AJ24:AO24"/>
    <mergeCell ref="AJ26:AO26"/>
    <mergeCell ref="AJ27:AO27"/>
    <mergeCell ref="AJ28:AO28"/>
    <mergeCell ref="AT14:AU14"/>
    <mergeCell ref="AV45:BA45"/>
    <mergeCell ref="AP17:AQ17"/>
    <mergeCell ref="AR14:AS14"/>
    <mergeCell ref="AR16:AS16"/>
    <mergeCell ref="AP20:AQ20"/>
    <mergeCell ref="AP27:AQ27"/>
    <mergeCell ref="AR27:AS27"/>
    <mergeCell ref="AT41:AU41"/>
    <mergeCell ref="AP42:AQ42"/>
    <mergeCell ref="AR42:AS42"/>
    <mergeCell ref="AT42:AU42"/>
    <mergeCell ref="AT43:AU43"/>
    <mergeCell ref="AP45:AQ45"/>
    <mergeCell ref="AV14:BA14"/>
    <mergeCell ref="AV16:BA16"/>
    <mergeCell ref="AV17:BA17"/>
    <mergeCell ref="AV18:BA18"/>
    <mergeCell ref="AP41:AQ41"/>
    <mergeCell ref="AR41:AS41"/>
    <mergeCell ref="AP43:AQ43"/>
    <mergeCell ref="AP40:AQ40"/>
    <mergeCell ref="AR40:AS40"/>
    <mergeCell ref="AR20:AS20"/>
    <mergeCell ref="AV20:BA20"/>
    <mergeCell ref="AV21:BA21"/>
    <mergeCell ref="AV31:BA31"/>
    <mergeCell ref="AV33:BA33"/>
    <mergeCell ref="AV22:BA22"/>
    <mergeCell ref="AV23:BA23"/>
    <mergeCell ref="AV24:BA24"/>
    <mergeCell ref="AV25:BA25"/>
    <mergeCell ref="AV26:BA26"/>
    <mergeCell ref="AV27:BA27"/>
    <mergeCell ref="Z2:AM2"/>
    <mergeCell ref="AQ2:BA2"/>
    <mergeCell ref="K12:R12"/>
    <mergeCell ref="K13:R13"/>
    <mergeCell ref="K14:R14"/>
    <mergeCell ref="K16:R16"/>
    <mergeCell ref="W2:Y2"/>
    <mergeCell ref="AN2:AP2"/>
    <mergeCell ref="AV43:BA43"/>
    <mergeCell ref="AV39:BA39"/>
    <mergeCell ref="AV40:BA40"/>
    <mergeCell ref="AV41:BA41"/>
    <mergeCell ref="AV42:BA42"/>
    <mergeCell ref="AV28:BA28"/>
    <mergeCell ref="AV29:BA29"/>
    <mergeCell ref="AV30:BA30"/>
    <mergeCell ref="AP14:AQ14"/>
    <mergeCell ref="AT16:AU16"/>
    <mergeCell ref="AP16:AQ16"/>
    <mergeCell ref="AR17:AS17"/>
    <mergeCell ref="AR18:AS18"/>
    <mergeCell ref="AT18:AU18"/>
    <mergeCell ref="AT17:AU17"/>
    <mergeCell ref="AP18:AQ18"/>
    <mergeCell ref="F64:R64"/>
    <mergeCell ref="F65:R65"/>
    <mergeCell ref="E66:R66"/>
    <mergeCell ref="K26:R26"/>
    <mergeCell ref="K27:R27"/>
    <mergeCell ref="K28:R28"/>
    <mergeCell ref="E31:R31"/>
    <mergeCell ref="K33:R33"/>
    <mergeCell ref="K34:R34"/>
    <mergeCell ref="F49:R49"/>
    <mergeCell ref="F50:R50"/>
    <mergeCell ref="E36:R36"/>
    <mergeCell ref="E35:R35"/>
    <mergeCell ref="K39:R39"/>
    <mergeCell ref="E29:R29"/>
    <mergeCell ref="E30:R30"/>
    <mergeCell ref="F63:R63"/>
    <mergeCell ref="F62:R62"/>
    <mergeCell ref="F57:R57"/>
    <mergeCell ref="F58:R58"/>
    <mergeCell ref="F60:R60"/>
    <mergeCell ref="F51:R51"/>
    <mergeCell ref="F52:R52"/>
    <mergeCell ref="F53:R53"/>
    <mergeCell ref="AT20:AU20"/>
    <mergeCell ref="AP21:AQ21"/>
    <mergeCell ref="AR21:AS21"/>
    <mergeCell ref="AT21:AU21"/>
    <mergeCell ref="AP22:AQ22"/>
    <mergeCell ref="AR22:AS22"/>
    <mergeCell ref="AT22:AU22"/>
    <mergeCell ref="AP23:AQ23"/>
    <mergeCell ref="AR23:AS23"/>
    <mergeCell ref="AT23:AU23"/>
    <mergeCell ref="AP24:AQ24"/>
    <mergeCell ref="AR24:AS24"/>
    <mergeCell ref="AT24:AU24"/>
    <mergeCell ref="AP25:AQ25"/>
    <mergeCell ref="AR25:AS25"/>
    <mergeCell ref="AT25:AU25"/>
    <mergeCell ref="AP26:AQ26"/>
    <mergeCell ref="AR26:AS26"/>
    <mergeCell ref="AT26:AU26"/>
    <mergeCell ref="AT27:AU27"/>
    <mergeCell ref="AP28:AQ28"/>
    <mergeCell ref="AR28:AS28"/>
    <mergeCell ref="AT28:AU28"/>
    <mergeCell ref="AP29:AQ29"/>
    <mergeCell ref="AR29:AS29"/>
    <mergeCell ref="AT29:AU29"/>
    <mergeCell ref="AP30:AQ30"/>
    <mergeCell ref="AR30:AS30"/>
    <mergeCell ref="AT30:AU30"/>
    <mergeCell ref="AR43:AS43"/>
    <mergeCell ref="AR45:AS45"/>
    <mergeCell ref="AT45:AU45"/>
    <mergeCell ref="S51:U51"/>
    <mergeCell ref="AG59:AI59"/>
    <mergeCell ref="AR33:AS33"/>
    <mergeCell ref="AT33:AU33"/>
    <mergeCell ref="AP31:AQ31"/>
    <mergeCell ref="AR31:AS31"/>
    <mergeCell ref="AT31:AU31"/>
    <mergeCell ref="AP33:AQ33"/>
    <mergeCell ref="AT40:AU40"/>
    <mergeCell ref="AJ39:AO39"/>
    <mergeCell ref="AP39:AQ39"/>
    <mergeCell ref="AR39:AS39"/>
    <mergeCell ref="AT39:AU39"/>
    <mergeCell ref="AJ42:AO42"/>
    <mergeCell ref="AJ33:AO33"/>
    <mergeCell ref="AJ31:AO31"/>
    <mergeCell ref="AJ40:AO40"/>
    <mergeCell ref="V31:AF31"/>
    <mergeCell ref="V33:AF33"/>
    <mergeCell ref="V39:AF39"/>
    <mergeCell ref="AT59:AU59"/>
    <mergeCell ref="AP60:AQ60"/>
    <mergeCell ref="AR60:AS60"/>
    <mergeCell ref="AT60:AU60"/>
    <mergeCell ref="AP57:AQ57"/>
    <mergeCell ref="AR57:AS57"/>
    <mergeCell ref="AT57:AU57"/>
    <mergeCell ref="AP62:AQ62"/>
    <mergeCell ref="AR62:AS62"/>
    <mergeCell ref="AT62:AU62"/>
    <mergeCell ref="B58:D58"/>
    <mergeCell ref="B31:D31"/>
    <mergeCell ref="V57:AF57"/>
    <mergeCell ref="V58:AF58"/>
    <mergeCell ref="V59:AF59"/>
    <mergeCell ref="F54:R54"/>
    <mergeCell ref="F55:R55"/>
    <mergeCell ref="F56:R56"/>
    <mergeCell ref="F59:R59"/>
    <mergeCell ref="E43:R43"/>
    <mergeCell ref="B33:D33"/>
    <mergeCell ref="B34:D34"/>
    <mergeCell ref="B35:D35"/>
    <mergeCell ref="B36:D36"/>
    <mergeCell ref="B39:D39"/>
    <mergeCell ref="B40:D40"/>
    <mergeCell ref="B41:D41"/>
    <mergeCell ref="B42:D42"/>
    <mergeCell ref="B43:D43"/>
    <mergeCell ref="B45:D45"/>
    <mergeCell ref="B46:D46"/>
    <mergeCell ref="B59:D59"/>
    <mergeCell ref="S39:U39"/>
    <mergeCell ref="S40:U40"/>
    <mergeCell ref="B49:D49"/>
    <mergeCell ref="B50:D50"/>
    <mergeCell ref="B51:D51"/>
    <mergeCell ref="B52:D52"/>
    <mergeCell ref="B53:D53"/>
    <mergeCell ref="B54:D54"/>
    <mergeCell ref="B55:D55"/>
    <mergeCell ref="B56:D56"/>
    <mergeCell ref="B57:D57"/>
    <mergeCell ref="B22:D22"/>
    <mergeCell ref="B23:D23"/>
    <mergeCell ref="B24:D24"/>
    <mergeCell ref="B25:D25"/>
    <mergeCell ref="B26:D26"/>
    <mergeCell ref="B27:D27"/>
    <mergeCell ref="B28:D28"/>
    <mergeCell ref="B29:D29"/>
    <mergeCell ref="B30:D30"/>
    <mergeCell ref="B10:D10"/>
    <mergeCell ref="B12:D12"/>
    <mergeCell ref="B13:D13"/>
    <mergeCell ref="B14:D14"/>
    <mergeCell ref="B16:D16"/>
    <mergeCell ref="B17:D17"/>
    <mergeCell ref="B18:D18"/>
    <mergeCell ref="B20:D20"/>
    <mergeCell ref="B21:D21"/>
    <mergeCell ref="B60:D60"/>
    <mergeCell ref="B62:D62"/>
    <mergeCell ref="B63:D63"/>
    <mergeCell ref="B64:D64"/>
    <mergeCell ref="B65:D65"/>
    <mergeCell ref="B66:D66"/>
    <mergeCell ref="S8:U8"/>
    <mergeCell ref="S10:U10"/>
    <mergeCell ref="S12:U12"/>
    <mergeCell ref="S13:U13"/>
    <mergeCell ref="S14:U14"/>
    <mergeCell ref="S16:U16"/>
    <mergeCell ref="S17:U17"/>
    <mergeCell ref="S18:U18"/>
    <mergeCell ref="S20:U20"/>
    <mergeCell ref="S21:U21"/>
    <mergeCell ref="S22:U22"/>
    <mergeCell ref="S23:U23"/>
    <mergeCell ref="S24:U24"/>
    <mergeCell ref="S25:U25"/>
    <mergeCell ref="S26:U26"/>
    <mergeCell ref="S27:U27"/>
    <mergeCell ref="S58:U58"/>
    <mergeCell ref="S34:U34"/>
    <mergeCell ref="S57:U57"/>
    <mergeCell ref="V40:AF40"/>
    <mergeCell ref="V41:AF41"/>
    <mergeCell ref="S28:U28"/>
    <mergeCell ref="S29:U29"/>
    <mergeCell ref="S30:U30"/>
    <mergeCell ref="S31:U31"/>
    <mergeCell ref="S33:U33"/>
    <mergeCell ref="S36:U36"/>
    <mergeCell ref="S46:U46"/>
    <mergeCell ref="S49:U49"/>
    <mergeCell ref="S50:U50"/>
    <mergeCell ref="S41:U41"/>
    <mergeCell ref="V30:AF30"/>
    <mergeCell ref="V12:AF12"/>
    <mergeCell ref="V13:AF13"/>
    <mergeCell ref="V14:AF14"/>
    <mergeCell ref="V16:AF16"/>
    <mergeCell ref="V17:AF17"/>
    <mergeCell ref="V18:AF18"/>
    <mergeCell ref="V20:AF20"/>
    <mergeCell ref="V64:AF64"/>
    <mergeCell ref="V21:AF21"/>
    <mergeCell ref="V22:AF22"/>
    <mergeCell ref="V23:AF23"/>
    <mergeCell ref="V24:AF24"/>
    <mergeCell ref="V25:AF25"/>
    <mergeCell ref="V26:AF26"/>
    <mergeCell ref="V27:AF27"/>
    <mergeCell ref="V60:AF60"/>
    <mergeCell ref="V62:AF62"/>
    <mergeCell ref="V42:AF42"/>
    <mergeCell ref="V43:AF43"/>
    <mergeCell ref="V45:AF45"/>
    <mergeCell ref="AG60:AI60"/>
    <mergeCell ref="AG62:AI62"/>
    <mergeCell ref="AV58:BA58"/>
    <mergeCell ref="AV59:BA59"/>
    <mergeCell ref="S65:U65"/>
    <mergeCell ref="S66:U66"/>
    <mergeCell ref="S52:U52"/>
    <mergeCell ref="S53:U53"/>
    <mergeCell ref="S54:U54"/>
    <mergeCell ref="S55:U55"/>
    <mergeCell ref="S56:U56"/>
    <mergeCell ref="S60:U60"/>
    <mergeCell ref="S62:U62"/>
    <mergeCell ref="S63:U63"/>
    <mergeCell ref="S64:U64"/>
    <mergeCell ref="S59:U59"/>
    <mergeCell ref="AP64:AQ64"/>
    <mergeCell ref="AR64:AS64"/>
    <mergeCell ref="AT64:AU64"/>
    <mergeCell ref="AP58:AQ58"/>
    <mergeCell ref="AR58:AS58"/>
    <mergeCell ref="AT58:AU58"/>
    <mergeCell ref="AP59:AQ59"/>
    <mergeCell ref="AR59:AS59"/>
  </mergeCells>
  <phoneticPr fontId="1"/>
  <conditionalFormatting sqref="C5:I6">
    <cfRule type="expression" dxfId="214" priority="78">
      <formula>$C$5="回答中"</formula>
    </cfRule>
  </conditionalFormatting>
  <conditionalFormatting sqref="K5:M6">
    <cfRule type="expression" dxfId="213" priority="79">
      <formula>$K$5&lt;&gt;$O$5</formula>
    </cfRule>
  </conditionalFormatting>
  <conditionalFormatting sqref="AJ13">
    <cfRule type="expression" dxfId="212" priority="69">
      <formula>$AJ$13&lt;&gt;"入力完了"</formula>
    </cfRule>
  </conditionalFormatting>
  <conditionalFormatting sqref="AJ23">
    <cfRule type="expression" dxfId="211" priority="59">
      <formula>$AJ23&lt;&gt;"入力完了"</formula>
    </cfRule>
  </conditionalFormatting>
  <conditionalFormatting sqref="AJ10:AO10">
    <cfRule type="expression" dxfId="210" priority="172">
      <formula>$AJ10&lt;&gt;"入力完了"</formula>
    </cfRule>
  </conditionalFormatting>
  <conditionalFormatting sqref="AJ12:AO12">
    <cfRule type="expression" dxfId="209" priority="11">
      <formula>$AG$12="－"</formula>
    </cfRule>
    <cfRule type="expression" dxfId="208" priority="70">
      <formula>$AJ12&lt;&gt;"入力完了"</formula>
    </cfRule>
  </conditionalFormatting>
  <conditionalFormatting sqref="AJ13:AO13">
    <cfRule type="expression" dxfId="207" priority="10">
      <formula>$AG$13="－"</formula>
    </cfRule>
  </conditionalFormatting>
  <conditionalFormatting sqref="AJ14:AO14">
    <cfRule type="expression" dxfId="206" priority="65">
      <formula>$AJ$14&lt;&gt;"入力完了"</formula>
    </cfRule>
  </conditionalFormatting>
  <conditionalFormatting sqref="AJ16:AO16">
    <cfRule type="expression" dxfId="205" priority="62">
      <formula>$AJ$16&lt;&gt;"入力完了"</formula>
    </cfRule>
  </conditionalFormatting>
  <conditionalFormatting sqref="AJ17:AO17">
    <cfRule type="expression" dxfId="204" priority="63">
      <formula>$AJ$17&lt;&gt;"入力完了"</formula>
    </cfRule>
  </conditionalFormatting>
  <conditionalFormatting sqref="AJ18:AO18">
    <cfRule type="expression" dxfId="203" priority="61">
      <formula>$AG$18="－"</formula>
    </cfRule>
    <cfRule type="expression" dxfId="202" priority="104">
      <formula>$AJ$18&lt;&gt;"入力完了"</formula>
    </cfRule>
  </conditionalFormatting>
  <conditionalFormatting sqref="AJ20:AO20">
    <cfRule type="expression" dxfId="201" priority="68">
      <formula>$AJ20&lt;&gt;"入力完了"</formula>
    </cfRule>
  </conditionalFormatting>
  <conditionalFormatting sqref="AJ21:AO21">
    <cfRule type="expression" dxfId="200" priority="58">
      <formula>$AJ$21&lt;&gt;"入力完了"</formula>
    </cfRule>
  </conditionalFormatting>
  <conditionalFormatting sqref="AJ22:AO22">
    <cfRule type="expression" dxfId="199" priority="57">
      <formula>$AJ$22&lt;&gt;"入力完了"</formula>
    </cfRule>
  </conditionalFormatting>
  <conditionalFormatting sqref="AJ23:AO23">
    <cfRule type="expression" dxfId="198" priority="8">
      <formula>$AG$23="－"</formula>
    </cfRule>
  </conditionalFormatting>
  <conditionalFormatting sqref="AJ24:AO24">
    <cfRule type="expression" dxfId="197" priority="56">
      <formula>$AJ$24&lt;&gt;"入力完了"</formula>
    </cfRule>
  </conditionalFormatting>
  <conditionalFormatting sqref="AJ25:AO25">
    <cfRule type="expression" dxfId="196" priority="55">
      <formula>$AJ$25&lt;&gt;"入力完了"</formula>
    </cfRule>
  </conditionalFormatting>
  <conditionalFormatting sqref="AJ26:AO26">
    <cfRule type="expression" dxfId="195" priority="54">
      <formula>$AJ$26&lt;&gt;"入力完了"</formula>
    </cfRule>
  </conditionalFormatting>
  <conditionalFormatting sqref="AJ27:AO27">
    <cfRule type="expression" dxfId="194" priority="53">
      <formula>$AJ$27&lt;&gt;"入力完了"</formula>
    </cfRule>
  </conditionalFormatting>
  <conditionalFormatting sqref="AJ28:AO28">
    <cfRule type="expression" dxfId="193" priority="7">
      <formula>$AG$28="－"</formula>
    </cfRule>
    <cfRule type="expression" dxfId="192" priority="52">
      <formula>$AJ$28&lt;&gt;"入力完了"</formula>
    </cfRule>
  </conditionalFormatting>
  <conditionalFormatting sqref="AJ29:AO29">
    <cfRule type="expression" dxfId="191" priority="51">
      <formula>$AJ$29&lt;&gt;"入力完了"</formula>
    </cfRule>
  </conditionalFormatting>
  <conditionalFormatting sqref="AJ30:AO30">
    <cfRule type="expression" dxfId="190" priority="50">
      <formula>$AJ$30&lt;&gt;"入力完了"</formula>
    </cfRule>
  </conditionalFormatting>
  <conditionalFormatting sqref="AJ31:AO31">
    <cfRule type="expression" dxfId="189" priority="49">
      <formula>$AJ$31&lt;&gt;"入力完了"</formula>
    </cfRule>
  </conditionalFormatting>
  <conditionalFormatting sqref="AJ33:AO33">
    <cfRule type="expression" dxfId="188" priority="48">
      <formula>$AJ$33&lt;&gt;"入力完了"</formula>
    </cfRule>
  </conditionalFormatting>
  <conditionalFormatting sqref="AJ39:AO39">
    <cfRule type="expression" dxfId="187" priority="44">
      <formula>$AJ$39&lt;&gt;"入力完了"</formula>
    </cfRule>
  </conditionalFormatting>
  <conditionalFormatting sqref="AJ40:AO40">
    <cfRule type="expression" dxfId="186" priority="43">
      <formula>$AJ$40&lt;&gt;"入力完了"</formula>
    </cfRule>
  </conditionalFormatting>
  <conditionalFormatting sqref="AJ41:AO41">
    <cfRule type="expression" dxfId="185" priority="42">
      <formula>$AJ$41&lt;&gt;"入力完了"</formula>
    </cfRule>
  </conditionalFormatting>
  <conditionalFormatting sqref="AJ42:AO42">
    <cfRule type="expression" dxfId="184" priority="41">
      <formula>$AJ$42&lt;&gt;"入力完了"</formula>
    </cfRule>
  </conditionalFormatting>
  <conditionalFormatting sqref="AJ43:AO43">
    <cfRule type="expression" dxfId="183" priority="1">
      <formula>$AJ$43&lt;&gt;"入力完了"</formula>
    </cfRule>
  </conditionalFormatting>
  <conditionalFormatting sqref="AJ45:AO45">
    <cfRule type="expression" dxfId="182" priority="39">
      <formula>$AJ$45&lt;&gt;"入力完了"</formula>
    </cfRule>
  </conditionalFormatting>
  <conditionalFormatting sqref="AJ57:AO57">
    <cfRule type="expression" dxfId="181" priority="6">
      <formula>$AG$57="－"</formula>
    </cfRule>
    <cfRule type="expression" dxfId="180" priority="25">
      <formula>$AJ$57&lt;&gt;"入力完了"</formula>
    </cfRule>
  </conditionalFormatting>
  <conditionalFormatting sqref="AJ58:AO58">
    <cfRule type="expression" dxfId="179" priority="5">
      <formula>$AG$58="－"</formula>
    </cfRule>
    <cfRule type="expression" dxfId="178" priority="24">
      <formula>$AJ$58&lt;&gt;"入力完了"</formula>
    </cfRule>
  </conditionalFormatting>
  <conditionalFormatting sqref="AJ59:AO59">
    <cfRule type="expression" dxfId="177" priority="23">
      <formula>$AJ$59&lt;&gt;"入力完了"</formula>
    </cfRule>
    <cfRule type="expression" dxfId="176" priority="4">
      <formula>$AG$59="－"</formula>
    </cfRule>
  </conditionalFormatting>
  <conditionalFormatting sqref="AJ60:AO60">
    <cfRule type="expression" dxfId="175" priority="22">
      <formula>$AJ$60&lt;&gt;"入力完了"</formula>
    </cfRule>
    <cfRule type="expression" dxfId="174" priority="3">
      <formula>$AG$60="－"</formula>
    </cfRule>
  </conditionalFormatting>
  <conditionalFormatting sqref="AJ62:AO62">
    <cfRule type="expression" dxfId="173" priority="21">
      <formula>$AJ$62&lt;&gt;"入力完了"</formula>
    </cfRule>
  </conditionalFormatting>
  <conditionalFormatting sqref="AJ64:AO64">
    <cfRule type="expression" dxfId="172" priority="18">
      <formula>$AJ64&lt;&gt;"入力完了"</formula>
    </cfRule>
  </conditionalFormatting>
  <conditionalFormatting sqref="AV10:BA10">
    <cfRule type="expression" dxfId="171" priority="169">
      <formula>$AV$10="未入力"</formula>
    </cfRule>
  </conditionalFormatting>
  <conditionalFormatting sqref="AV12:BA12">
    <cfRule type="expression" dxfId="170" priority="157">
      <formula>$AV$12="未入力"</formula>
    </cfRule>
  </conditionalFormatting>
  <conditionalFormatting sqref="AV12:BA14">
    <cfRule type="expression" dxfId="169" priority="74">
      <formula>$AG$14="－"</formula>
    </cfRule>
  </conditionalFormatting>
  <conditionalFormatting sqref="AV13:BA13">
    <cfRule type="expression" dxfId="168" priority="77">
      <formula>$AV$13="未入力"</formula>
    </cfRule>
  </conditionalFormatting>
  <conditionalFormatting sqref="AV14:BA14">
    <cfRule type="expression" dxfId="167" priority="75">
      <formula>$AV$14="未入力"</formula>
    </cfRule>
  </conditionalFormatting>
  <conditionalFormatting sqref="AV16:BA16">
    <cfRule type="expression" dxfId="166" priority="155">
      <formula>$AV$16="未入力"</formula>
    </cfRule>
  </conditionalFormatting>
  <conditionalFormatting sqref="AV17:BA17">
    <cfRule type="expression" dxfId="165" priority="154">
      <formula>$AV$17="未入力"</formula>
    </cfRule>
  </conditionalFormatting>
  <conditionalFormatting sqref="AV18:BA18">
    <cfRule type="expression" dxfId="164" priority="103">
      <formula>$AG$18="－"</formula>
    </cfRule>
    <cfRule type="expression" dxfId="163" priority="153">
      <formula>$AV$18="未入力"</formula>
    </cfRule>
  </conditionalFormatting>
  <conditionalFormatting sqref="AV20:BA20">
    <cfRule type="expression" dxfId="162" priority="152">
      <formula>$AV$20="未入力"</formula>
    </cfRule>
  </conditionalFormatting>
  <conditionalFormatting sqref="AV21:BA21">
    <cfRule type="expression" dxfId="161" priority="151">
      <formula>$AV$21="未入力"</formula>
    </cfRule>
  </conditionalFormatting>
  <conditionalFormatting sqref="AV22:BA22">
    <cfRule type="expression" dxfId="160" priority="150">
      <formula>$AV$22="未入力"</formula>
    </cfRule>
  </conditionalFormatting>
  <conditionalFormatting sqref="AV23:BA23">
    <cfRule type="expression" dxfId="159" priority="149">
      <formula>$AV$23="未入力"</formula>
    </cfRule>
    <cfRule type="expression" dxfId="158" priority="101">
      <formula>$AG$23="－"</formula>
    </cfRule>
  </conditionalFormatting>
  <conditionalFormatting sqref="AV24:BA24">
    <cfRule type="expression" dxfId="157" priority="148">
      <formula>$AV$24="未入力"</formula>
    </cfRule>
  </conditionalFormatting>
  <conditionalFormatting sqref="AV25:BA25">
    <cfRule type="expression" dxfId="156" priority="147">
      <formula>$AV$25="未入力"</formula>
    </cfRule>
  </conditionalFormatting>
  <conditionalFormatting sqref="AV26:BA26">
    <cfRule type="expression" dxfId="155" priority="146">
      <formula>$AV$26="未入力"</formula>
    </cfRule>
  </conditionalFormatting>
  <conditionalFormatting sqref="AV27:BA27">
    <cfRule type="expression" dxfId="154" priority="145">
      <formula>$AV$27="未入力"</formula>
    </cfRule>
  </conditionalFormatting>
  <conditionalFormatting sqref="AV28:BA28">
    <cfRule type="expression" dxfId="153" priority="99">
      <formula>$AG$28="－"</formula>
    </cfRule>
    <cfRule type="expression" dxfId="152" priority="144">
      <formula>$AV$28="未入力"</formula>
    </cfRule>
  </conditionalFormatting>
  <conditionalFormatting sqref="AV29:BA29">
    <cfRule type="expression" dxfId="151" priority="143">
      <formula>$AV$29="未入力"</formula>
    </cfRule>
  </conditionalFormatting>
  <conditionalFormatting sqref="AV30:BA30">
    <cfRule type="expression" dxfId="150" priority="142">
      <formula>$AV$30="未入力"</formula>
    </cfRule>
  </conditionalFormatting>
  <conditionalFormatting sqref="AV31:BA31">
    <cfRule type="expression" dxfId="149" priority="141">
      <formula>$AV$31="未入力"</formula>
    </cfRule>
  </conditionalFormatting>
  <conditionalFormatting sqref="AV33:BA33">
    <cfRule type="expression" dxfId="148" priority="140">
      <formula>$AV$33="未入力"</formula>
    </cfRule>
  </conditionalFormatting>
  <conditionalFormatting sqref="AV39:BA39">
    <cfRule type="expression" dxfId="147" priority="136">
      <formula>$AV$39="未入力"</formula>
    </cfRule>
  </conditionalFormatting>
  <conditionalFormatting sqref="AV40:BA40">
    <cfRule type="expression" dxfId="146" priority="135">
      <formula>$AV$40="未入力"</formula>
    </cfRule>
  </conditionalFormatting>
  <conditionalFormatting sqref="AV41:BA41">
    <cfRule type="expression" dxfId="145" priority="134">
      <formula>$AV$41="未入力"</formula>
    </cfRule>
  </conditionalFormatting>
  <conditionalFormatting sqref="AV42:BA42">
    <cfRule type="expression" dxfId="144" priority="133">
      <formula>$AV$42="未入力"</formula>
    </cfRule>
  </conditionalFormatting>
  <conditionalFormatting sqref="AV43:BA43">
    <cfRule type="expression" dxfId="143" priority="132">
      <formula>$AV$43="未入力"</formula>
    </cfRule>
  </conditionalFormatting>
  <conditionalFormatting sqref="AV45:BA45">
    <cfRule type="expression" dxfId="142" priority="131">
      <formula>$AV$45="未入力"</formula>
    </cfRule>
  </conditionalFormatting>
  <conditionalFormatting sqref="AV57:BA57">
    <cfRule type="expression" dxfId="141" priority="91">
      <formula>$AG$57="－"</formula>
    </cfRule>
    <cfRule type="expression" dxfId="140" priority="121">
      <formula>$AV$57="未入力"</formula>
    </cfRule>
  </conditionalFormatting>
  <conditionalFormatting sqref="AV58:BA58">
    <cfRule type="expression" dxfId="139" priority="120">
      <formula>$AV$58="未入力"</formula>
    </cfRule>
    <cfRule type="expression" dxfId="138" priority="89">
      <formula>$AG$58="－"</formula>
    </cfRule>
  </conditionalFormatting>
  <conditionalFormatting sqref="AV59:BA59">
    <cfRule type="expression" dxfId="137" priority="87">
      <formula>$AG$59="－"</formula>
    </cfRule>
    <cfRule type="expression" dxfId="136" priority="119">
      <formula>$AV$59="未入力"</formula>
    </cfRule>
  </conditionalFormatting>
  <conditionalFormatting sqref="AV60:BA60">
    <cfRule type="expression" dxfId="135" priority="85">
      <formula>$AG$60="－"</formula>
    </cfRule>
    <cfRule type="expression" dxfId="134" priority="118">
      <formula>$AV$60="未入力"</formula>
    </cfRule>
  </conditionalFormatting>
  <conditionalFormatting sqref="AV62:BA62">
    <cfRule type="expression" dxfId="133" priority="83">
      <formula>$AG$62="－"</formula>
    </cfRule>
    <cfRule type="expression" dxfId="132" priority="117">
      <formula>$AV$62="未入力"</formula>
    </cfRule>
  </conditionalFormatting>
  <conditionalFormatting sqref="AV64:BA64">
    <cfRule type="expression" dxfId="131" priority="115">
      <formula>$AV$64="未入力"</formula>
    </cfRule>
    <cfRule type="expression" dxfId="130" priority="81">
      <formula>$AG$64="－"</formula>
    </cfRule>
  </conditionalFormatting>
  <dataValidations count="2">
    <dataValidation type="textLength" imeMode="halfAlpha" allowBlank="1" showInputMessage="1" showErrorMessage="1" sqref="V11:AF11" xr:uid="{4A003E69-7138-4F25-9370-324C2A8DD2D4}">
      <formula1>11</formula1>
      <formula2>11</formula2>
    </dataValidation>
    <dataValidation imeMode="hiragana" allowBlank="1" showInputMessage="1" showErrorMessage="1" sqref="V38:AC38 V57:V59 V20:V31 V33 V9:V17 V38:V43 V45 V47:W48 V62 V64" xr:uid="{B32B6D65-061F-428F-B348-7B69FFD8BC32}"/>
  </dataValidations>
  <hyperlinks>
    <hyperlink ref="S10:U10" location="回答シート!A1:A18" display="2025-001" xr:uid="{1D0CF549-EA41-421C-91CE-F328135A202C}"/>
    <hyperlink ref="S12:U12" location="回答シート!A20:A37" display="2025-002" xr:uid="{E02DB84C-FD6E-432D-AD4F-2EA9E24E928F}"/>
    <hyperlink ref="S13:U13" location="回答シート!A39:A56" display="2025-003" xr:uid="{879A9903-BB8F-4D83-BFF0-FD66004EDBF2}"/>
    <hyperlink ref="S14:U14" location="回答シート!A58:A75" display="2025-004" xr:uid="{C773A541-A088-4781-AE65-B63A3C4D496F}"/>
    <hyperlink ref="S16:U16" location="回答シート!A77:A94" display="2025-005" xr:uid="{B8A7DCCA-EFDF-44F5-AEF2-4D748FE47B05}"/>
    <hyperlink ref="S17:U17" location="回答シート!A96:A113" display="2025-006" xr:uid="{97A092FB-0DBF-4758-A165-F1DE04B9E537}"/>
    <hyperlink ref="S18:U18" location="回答シート!A119:A136" display="2025-007" xr:uid="{979AD839-A579-47C1-8439-29100A9E6229}"/>
    <hyperlink ref="S20:U20" location="回答シート!A144:A161" display="2025-008" xr:uid="{883446C7-5B84-413D-A6B2-14D7762CADF9}"/>
    <hyperlink ref="S21:U21" location="回答シート!A167:A184" display="2025-009" xr:uid="{0C76C054-227B-48F1-BAA8-AF9CB8AC7FB2}"/>
    <hyperlink ref="S22:U22" location="回答シート!A186:A203" display="2025-010" xr:uid="{E6E9AAF9-D9AF-49AE-9CBC-783D6DAB0A35}"/>
    <hyperlink ref="S23:U23" location="回答シート!A207:A224" display="2025-011" xr:uid="{0EEEA30A-B656-40AD-8CB3-207AC88FBA43}"/>
    <hyperlink ref="S24:U24" location="回答シート!A226:A243" display="2025-012" xr:uid="{CA78D961-704E-4D67-B684-516459354BCF}"/>
    <hyperlink ref="S25:U25" location="回答シート!A255:A272" display="2025-013" xr:uid="{93CF6645-A8A1-48A7-BFA3-63285A9729E7}"/>
    <hyperlink ref="S26:U26" location="回答シート!A276:A293" display="2025-014" xr:uid="{89A824CF-B0BE-425A-B0B6-31D5F321977D}"/>
    <hyperlink ref="S27:U27" location="回答シート!A295:A312" display="2025-015" xr:uid="{2ED13C1A-A8E9-4EF6-A4D6-06E6A1BDC3B2}"/>
    <hyperlink ref="S28:U28" location="回答シート!A318:A335" display="2025-016" xr:uid="{E61E0A08-6CC3-4BBA-8A11-A0A2F916016A}"/>
    <hyperlink ref="S29:U29" location="回答シート!A337:A354" display="2025-017" xr:uid="{CB75CF43-BB82-4DE7-A51B-292F23FE29DB}"/>
    <hyperlink ref="S30:U30" location="回答シート!A356:A373" display="2025-018" xr:uid="{00ECBC29-6AC2-44DD-82A6-B0A312BA7D9C}"/>
    <hyperlink ref="S31:U31" location="回答シート!A375:A392" display="2025-019" xr:uid="{E88ADC65-B157-4DD3-A510-FBCC1827C334}"/>
    <hyperlink ref="S33:U33" location="回答シート!A394:A411" display="2025-020" xr:uid="{247E91AF-1ADB-4F7E-A7A9-9A1DAE5685ED}"/>
    <hyperlink ref="S39:U39" location="回答シート!A413:A430" display="2025-024" xr:uid="{4BB11D4E-AB79-4212-81B8-6A8F400F51E0}"/>
    <hyperlink ref="S40:U40" location="回答シート!A432:A449" display="2025-025" xr:uid="{2151FE74-9C2E-4C3C-9C32-3C0E3C838748}"/>
    <hyperlink ref="S41:U41" location="回答シート!A451:A468" display="2025-026" xr:uid="{9B561EFC-5CA9-45EF-BA31-CBB53A3567F3}"/>
    <hyperlink ref="S42:U42" location="回答シート!A470:A487" display="2025-027" xr:uid="{D1BD0402-B875-46B3-AD00-297226611F96}"/>
    <hyperlink ref="S43:U43" location="回答シート!A489:A506" display="2025-028" xr:uid="{F971BECB-2807-4C46-878A-BE938779C9C3}"/>
    <hyperlink ref="S45:U45" location="回答シート!A508:A525" display="2025-029" xr:uid="{4214201A-9E04-416D-9222-418E33B487F0}"/>
    <hyperlink ref="S57:U57" location="回答シート!A584:A601" display="2025-039" xr:uid="{6DD0137B-11A9-4542-BFCD-EBA37FDD6436}"/>
    <hyperlink ref="S58:U58" location="回答シート!A603:A620" display="2025-040" xr:uid="{3AD32390-7A27-4D75-ACB4-748571CD157A}"/>
    <hyperlink ref="S59:U59" location="回答シート!A624:A641" display="2025-041" xr:uid="{6C681B86-93FB-4B52-8E77-BC0AE3062202}"/>
    <hyperlink ref="S60:U60" location="回答シート!A643:A660" display="2025-042" xr:uid="{386C6A2D-A0BA-4CB3-AC3E-5EFA4F0AFFB5}"/>
    <hyperlink ref="S62:U62" location="回答シート!A662:A679" display="2025-043" xr:uid="{E8AA1C9F-E46E-4237-87A0-B5AD7F689BB6}"/>
    <hyperlink ref="S64:U64" location="回答シート!A682:A698" display="2025-045" xr:uid="{F423D6D4-B8BC-4C78-9578-C81217573333}"/>
  </hyperlinks>
  <printOptions horizontalCentered="1"/>
  <pageMargins left="0.39370078740157483" right="0.39370078740157483" top="0.70866141732283472" bottom="0.39370078740157483" header="0.47244094488188981" footer="0.19685039370078741"/>
  <pageSetup paperSize="9" scale="61" fitToHeight="0" pageOrder="overThenDown" orientation="landscape" r:id="rId1"/>
  <headerFooter>
    <oddHeader>&amp;R自己点検項目一覧シート【2025年度版】</oddHeader>
    <oddFooter>&amp;C&amp;"ＭＳ Ｐゴシック,標準"&amp;P/&amp;N</oddFooter>
  </headerFooter>
  <rowBreaks count="3" manualBreakCount="3">
    <brk id="23" max="50" man="1"/>
    <brk id="42" max="50" man="1"/>
    <brk id="60" max="5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62C2C-5621-4878-9231-622AE3F481EE}">
  <sheetPr codeName="Sheet3">
    <pageSetUpPr fitToPage="1"/>
  </sheetPr>
  <dimension ref="A1:BF701"/>
  <sheetViews>
    <sheetView showGridLines="0" zoomScale="70" zoomScaleNormal="70" workbookViewId="0"/>
  </sheetViews>
  <sheetFormatPr defaultColWidth="8.75" defaultRowHeight="37.25" customHeight="1" x14ac:dyDescent="0.55000000000000004"/>
  <cols>
    <col min="1" max="1" width="0.83203125" style="1" customWidth="1"/>
    <col min="2" max="28" width="3.9140625" style="1" customWidth="1"/>
    <col min="29" max="29" width="1.83203125" style="1" customWidth="1"/>
    <col min="30" max="57" width="3.9140625" style="1" customWidth="1"/>
    <col min="58" max="58" width="0.83203125" style="1" customWidth="1"/>
    <col min="59" max="16384" width="8.75" style="1"/>
  </cols>
  <sheetData>
    <row r="1" spans="1:58" ht="5.5" customHeight="1" x14ac:dyDescent="0.55000000000000004">
      <c r="A1" s="41"/>
      <c r="AD1" s="14"/>
      <c r="AE1" s="14"/>
      <c r="AF1" s="14"/>
      <c r="AG1" s="4"/>
      <c r="AH1" s="4"/>
      <c r="AI1" s="4"/>
      <c r="AJ1" s="4"/>
      <c r="AK1" s="4"/>
      <c r="AL1" s="4"/>
      <c r="AM1" s="4"/>
      <c r="AN1" s="4"/>
      <c r="AO1" s="4"/>
      <c r="AP1" s="4"/>
      <c r="AQ1" s="4"/>
      <c r="AR1" s="4"/>
      <c r="AS1" s="4"/>
      <c r="AT1" s="4"/>
      <c r="AU1" s="4"/>
      <c r="AV1" s="4"/>
      <c r="AW1" s="4"/>
      <c r="AX1" s="4"/>
      <c r="AY1" s="4"/>
      <c r="AZ1" s="4"/>
      <c r="BA1" s="4"/>
      <c r="BB1" s="4"/>
      <c r="BC1" s="4"/>
      <c r="BD1" s="4"/>
      <c r="BE1" s="4"/>
    </row>
    <row r="2" spans="1:58" ht="32.5" customHeight="1" x14ac:dyDescent="0.55000000000000004">
      <c r="B2" s="87" t="s">
        <v>425</v>
      </c>
      <c r="AD2" s="202" t="s">
        <v>423</v>
      </c>
      <c r="AE2" s="203"/>
      <c r="AF2" s="203"/>
      <c r="AG2" s="349" t="str">
        <f>IF(基礎情報入力シート!Q5="","",基礎情報入力シート!Q5)</f>
        <v/>
      </c>
      <c r="AH2" s="349"/>
      <c r="AI2" s="349"/>
      <c r="AJ2" s="349"/>
      <c r="AK2" s="349"/>
      <c r="AL2" s="349"/>
      <c r="AM2" s="349"/>
      <c r="AN2" s="349"/>
      <c r="AO2" s="349"/>
      <c r="AP2" s="349"/>
      <c r="AQ2" s="349"/>
      <c r="AR2" s="202" t="s">
        <v>424</v>
      </c>
      <c r="AS2" s="203"/>
      <c r="AT2" s="203"/>
      <c r="AU2" s="349" t="str">
        <f>IF(基礎情報入力シート!Q6="","",基礎情報入力シート!Q6)</f>
        <v/>
      </c>
      <c r="AV2" s="349"/>
      <c r="AW2" s="349"/>
      <c r="AX2" s="349"/>
      <c r="AY2" s="349"/>
      <c r="AZ2" s="349"/>
      <c r="BA2" s="349"/>
      <c r="BB2" s="349"/>
      <c r="BC2" s="349"/>
      <c r="BD2" s="349"/>
      <c r="BE2" s="349"/>
    </row>
    <row r="3" spans="1:58" ht="5.5" customHeight="1" x14ac:dyDescent="0.55000000000000004">
      <c r="AD3" s="14"/>
      <c r="AE3" s="14"/>
      <c r="AF3" s="14"/>
      <c r="AG3" s="4"/>
      <c r="AH3" s="4"/>
      <c r="AI3" s="4"/>
      <c r="AJ3" s="4"/>
      <c r="AK3" s="4"/>
      <c r="AL3" s="4"/>
      <c r="AM3" s="4"/>
      <c r="AN3" s="4"/>
      <c r="AO3" s="4"/>
      <c r="AP3" s="4"/>
      <c r="AQ3" s="4"/>
      <c r="AR3" s="4"/>
      <c r="AS3" s="4"/>
      <c r="AT3" s="4"/>
      <c r="AU3" s="4"/>
      <c r="AV3" s="4"/>
      <c r="AW3" s="4"/>
      <c r="AX3" s="4"/>
      <c r="AY3" s="4"/>
      <c r="AZ3" s="4"/>
      <c r="BA3" s="4"/>
      <c r="BB3" s="4"/>
      <c r="BC3" s="4"/>
      <c r="BD3" s="4"/>
      <c r="BE3" s="4"/>
    </row>
    <row r="4" spans="1:58" ht="36.5" customHeight="1" x14ac:dyDescent="0.55000000000000004">
      <c r="E4" s="14" t="s">
        <v>445</v>
      </c>
      <c r="U4" s="1" t="s">
        <v>436</v>
      </c>
      <c r="AD4" s="14"/>
      <c r="AE4" s="14"/>
      <c r="AF4" s="14"/>
      <c r="AG4" s="4"/>
      <c r="AH4" s="4"/>
      <c r="AI4" s="4"/>
      <c r="AJ4" s="4"/>
      <c r="AK4" s="4"/>
      <c r="AL4" s="4"/>
      <c r="AM4" s="4"/>
      <c r="AN4" s="4"/>
      <c r="AO4" s="4"/>
      <c r="AP4" s="4"/>
      <c r="AQ4" s="4"/>
      <c r="AR4" s="4"/>
      <c r="AS4" s="4"/>
      <c r="AT4" s="4"/>
      <c r="AU4" s="4"/>
      <c r="AV4" s="4"/>
      <c r="AW4" s="4"/>
      <c r="AX4" s="4"/>
      <c r="AY4" s="4"/>
      <c r="AZ4" s="4"/>
      <c r="BA4" s="4"/>
      <c r="BB4" s="4"/>
      <c r="BC4" s="4"/>
      <c r="BD4" s="4"/>
      <c r="BE4" s="4"/>
    </row>
    <row r="5" spans="1:58" ht="5.5" customHeight="1" x14ac:dyDescent="0.55000000000000004">
      <c r="AD5" s="14"/>
      <c r="AE5" s="14"/>
      <c r="AF5" s="14"/>
      <c r="AG5" s="4"/>
      <c r="AH5" s="4"/>
      <c r="AI5" s="4"/>
      <c r="AJ5" s="4"/>
      <c r="AK5" s="4"/>
      <c r="AL5" s="4"/>
      <c r="AM5" s="4"/>
      <c r="AN5" s="4"/>
      <c r="AO5" s="4"/>
      <c r="AP5" s="4"/>
      <c r="AQ5" s="4"/>
      <c r="AR5" s="4"/>
      <c r="AS5" s="4"/>
      <c r="AT5" s="4"/>
      <c r="AU5" s="4"/>
      <c r="AV5" s="4"/>
      <c r="AW5" s="4"/>
      <c r="AX5" s="4"/>
      <c r="AY5" s="4"/>
      <c r="AZ5" s="4"/>
      <c r="BA5" s="4"/>
      <c r="BB5" s="4"/>
      <c r="BC5" s="4"/>
      <c r="BD5" s="4"/>
      <c r="BE5" s="4"/>
    </row>
    <row r="6" spans="1:58" ht="36.5" customHeight="1" thickBot="1" x14ac:dyDescent="0.6">
      <c r="E6" s="14" t="s">
        <v>422</v>
      </c>
      <c r="AD6" s="14"/>
      <c r="AE6" s="14"/>
      <c r="AF6" s="14"/>
      <c r="AG6" s="4"/>
      <c r="AH6" s="4"/>
      <c r="AI6" s="4"/>
      <c r="AJ6" s="4"/>
      <c r="AK6" s="4"/>
      <c r="AL6" s="4"/>
      <c r="AM6" s="4"/>
      <c r="AN6" s="4"/>
      <c r="AO6" s="4"/>
      <c r="AP6" s="4"/>
      <c r="AQ6" s="4"/>
      <c r="AR6" s="4"/>
      <c r="AS6" s="4"/>
      <c r="AT6" s="4"/>
      <c r="AU6" s="4"/>
      <c r="AV6" s="4"/>
      <c r="AW6" s="4"/>
      <c r="AX6" s="4"/>
      <c r="AY6" s="4"/>
      <c r="AZ6" s="4"/>
      <c r="BA6" s="4"/>
      <c r="BB6" s="4"/>
      <c r="BC6" s="4"/>
      <c r="BD6" s="4"/>
      <c r="BE6" s="4"/>
    </row>
    <row r="7" spans="1:58" ht="5.5" customHeight="1" thickTop="1" x14ac:dyDescent="0.55000000000000004">
      <c r="A7" s="113"/>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5"/>
    </row>
    <row r="8" spans="1:58" ht="37" customHeight="1" x14ac:dyDescent="0.55000000000000004">
      <c r="A8" s="116"/>
      <c r="B8" s="54" t="s">
        <v>303</v>
      </c>
      <c r="C8" s="342" t="s">
        <v>299</v>
      </c>
      <c r="D8" s="342"/>
      <c r="E8" s="342"/>
      <c r="F8" s="54" t="s">
        <v>0</v>
      </c>
      <c r="G8" s="272" t="s">
        <v>132</v>
      </c>
      <c r="H8" s="272"/>
      <c r="I8" s="272"/>
      <c r="J8" s="272"/>
      <c r="K8" s="202" t="s">
        <v>306</v>
      </c>
      <c r="L8" s="208"/>
      <c r="M8" s="273" t="s">
        <v>10</v>
      </c>
      <c r="N8" s="274"/>
      <c r="O8" s="274"/>
      <c r="P8" s="274"/>
      <c r="Q8" s="274"/>
      <c r="R8" s="274"/>
      <c r="S8" s="274"/>
      <c r="T8" s="274"/>
      <c r="U8" s="274"/>
      <c r="V8" s="275"/>
      <c r="W8" s="202" t="s">
        <v>301</v>
      </c>
      <c r="X8" s="202"/>
      <c r="Y8" s="276" t="s">
        <v>11</v>
      </c>
      <c r="Z8" s="276"/>
      <c r="AA8" s="276"/>
      <c r="AB8" s="276"/>
      <c r="AC8" s="101"/>
      <c r="AD8" s="208" t="s">
        <v>1</v>
      </c>
      <c r="AE8" s="268"/>
      <c r="AF8" s="268"/>
      <c r="AG8" s="277" t="s">
        <v>426</v>
      </c>
      <c r="AH8" s="278"/>
      <c r="AI8" s="278"/>
      <c r="AJ8" s="278"/>
      <c r="AK8" s="278"/>
      <c r="AL8" s="278"/>
      <c r="AM8" s="278"/>
      <c r="AN8" s="278"/>
      <c r="AO8" s="278"/>
      <c r="AP8" s="278"/>
      <c r="AQ8" s="278"/>
      <c r="AR8" s="278"/>
      <c r="AS8" s="278"/>
      <c r="AT8" s="278"/>
      <c r="AU8" s="278"/>
      <c r="AV8" s="278"/>
      <c r="AW8" s="278"/>
      <c r="AX8" s="278"/>
      <c r="AY8" s="278"/>
      <c r="AZ8" s="278"/>
      <c r="BA8" s="278"/>
      <c r="BB8" s="278"/>
      <c r="BC8" s="278"/>
      <c r="BD8" s="278"/>
      <c r="BE8" s="278"/>
      <c r="BF8" s="117"/>
    </row>
    <row r="9" spans="1:58" ht="5.5" customHeight="1" x14ac:dyDescent="0.55000000000000004">
      <c r="A9" s="116"/>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17"/>
    </row>
    <row r="10" spans="1:58" ht="37.25" customHeight="1" x14ac:dyDescent="0.55000000000000004">
      <c r="A10" s="116"/>
      <c r="B10" s="215" t="s">
        <v>2</v>
      </c>
      <c r="C10" s="217"/>
      <c r="D10" s="269" t="s">
        <v>12</v>
      </c>
      <c r="E10" s="270"/>
      <c r="F10" s="270"/>
      <c r="G10" s="270"/>
      <c r="H10" s="270"/>
      <c r="I10" s="270"/>
      <c r="J10" s="270"/>
      <c r="K10" s="270"/>
      <c r="L10" s="270"/>
      <c r="M10" s="270"/>
      <c r="N10" s="270"/>
      <c r="O10" s="270"/>
      <c r="P10" s="270"/>
      <c r="Q10" s="270"/>
      <c r="R10" s="270"/>
      <c r="S10" s="270"/>
      <c r="T10" s="271"/>
      <c r="U10" s="215" t="s">
        <v>3</v>
      </c>
      <c r="V10" s="216"/>
      <c r="W10" s="217"/>
      <c r="X10" s="283" t="s">
        <v>13</v>
      </c>
      <c r="Y10" s="284"/>
      <c r="Z10" s="284"/>
      <c r="AA10" s="284"/>
      <c r="AB10" s="285"/>
      <c r="AC10" s="101"/>
      <c r="AD10" s="202" t="s">
        <v>195</v>
      </c>
      <c r="AE10" s="202"/>
      <c r="AF10" s="202"/>
      <c r="AG10" s="341"/>
      <c r="AH10" s="341"/>
      <c r="AI10" s="341"/>
      <c r="AJ10" s="341"/>
      <c r="AK10" s="341"/>
      <c r="AL10" s="341"/>
      <c r="AM10" s="341"/>
      <c r="AN10" s="341"/>
      <c r="AO10" s="341"/>
      <c r="AP10" s="341"/>
      <c r="AQ10" s="341"/>
      <c r="AR10" s="341"/>
      <c r="AS10" s="341"/>
      <c r="AT10" s="341"/>
      <c r="AU10" s="341"/>
      <c r="AV10" s="215" t="s">
        <v>7</v>
      </c>
      <c r="AW10" s="216"/>
      <c r="AX10" s="217"/>
      <c r="AY10" s="320"/>
      <c r="AZ10" s="321"/>
      <c r="BA10" s="321"/>
      <c r="BB10" s="321"/>
      <c r="BC10" s="321"/>
      <c r="BD10" s="321"/>
      <c r="BE10" s="322"/>
      <c r="BF10" s="117"/>
    </row>
    <row r="11" spans="1:58" ht="5.5" customHeight="1" x14ac:dyDescent="0.55000000000000004">
      <c r="A11" s="116"/>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117"/>
    </row>
    <row r="12" spans="1:58" ht="37.25" customHeight="1" x14ac:dyDescent="0.55000000000000004">
      <c r="A12" s="116"/>
      <c r="B12" s="208" t="s">
        <v>5</v>
      </c>
      <c r="C12" s="208"/>
      <c r="D12" s="208"/>
      <c r="E12" s="208"/>
      <c r="F12" s="208"/>
      <c r="G12" s="208"/>
      <c r="H12" s="208"/>
      <c r="I12" s="208"/>
      <c r="J12" s="208"/>
      <c r="K12" s="208"/>
      <c r="L12" s="208"/>
      <c r="M12" s="208"/>
      <c r="N12" s="208"/>
      <c r="O12" s="208"/>
      <c r="P12" s="208"/>
      <c r="Q12" s="208"/>
      <c r="R12" s="208"/>
      <c r="S12" s="208"/>
      <c r="T12" s="208"/>
      <c r="U12" s="208"/>
      <c r="V12" s="208"/>
      <c r="W12" s="208"/>
      <c r="X12" s="208"/>
      <c r="Y12" s="208" t="s">
        <v>4</v>
      </c>
      <c r="Z12" s="208"/>
      <c r="AA12" s="208"/>
      <c r="AB12" s="208"/>
      <c r="AC12" s="101"/>
      <c r="AD12" s="231" t="s">
        <v>6</v>
      </c>
      <c r="AE12" s="232"/>
      <c r="AF12" s="233"/>
      <c r="AG12" s="243"/>
      <c r="AH12" s="244"/>
      <c r="AI12" s="244"/>
      <c r="AJ12" s="244"/>
      <c r="AK12" s="244"/>
      <c r="AL12" s="244"/>
      <c r="AM12" s="244"/>
      <c r="AN12" s="244"/>
      <c r="AO12" s="244"/>
      <c r="AP12" s="244"/>
      <c r="AQ12" s="245"/>
      <c r="AR12" s="231" t="s">
        <v>194</v>
      </c>
      <c r="AS12" s="232"/>
      <c r="AT12" s="233"/>
      <c r="AU12" s="252"/>
      <c r="AV12" s="253"/>
      <c r="AW12" s="253"/>
      <c r="AX12" s="253"/>
      <c r="AY12" s="253"/>
      <c r="AZ12" s="253"/>
      <c r="BA12" s="253"/>
      <c r="BB12" s="253"/>
      <c r="BC12" s="253"/>
      <c r="BD12" s="253"/>
      <c r="BE12" s="253"/>
      <c r="BF12" s="117"/>
    </row>
    <row r="13" spans="1:58" ht="5.5" customHeight="1" x14ac:dyDescent="0.55000000000000004">
      <c r="A13" s="116"/>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234"/>
      <c r="AE13" s="235"/>
      <c r="AF13" s="236"/>
      <c r="AG13" s="246"/>
      <c r="AH13" s="247"/>
      <c r="AI13" s="247"/>
      <c r="AJ13" s="247"/>
      <c r="AK13" s="247"/>
      <c r="AL13" s="247"/>
      <c r="AM13" s="247"/>
      <c r="AN13" s="247"/>
      <c r="AO13" s="247"/>
      <c r="AP13" s="247"/>
      <c r="AQ13" s="248"/>
      <c r="AR13" s="234"/>
      <c r="AS13" s="235"/>
      <c r="AT13" s="236"/>
      <c r="AU13" s="253"/>
      <c r="AV13" s="253"/>
      <c r="AW13" s="253"/>
      <c r="AX13" s="253"/>
      <c r="AY13" s="253"/>
      <c r="AZ13" s="253"/>
      <c r="BA13" s="253"/>
      <c r="BB13" s="253"/>
      <c r="BC13" s="253"/>
      <c r="BD13" s="253"/>
      <c r="BE13" s="253"/>
      <c r="BF13" s="117"/>
    </row>
    <row r="14" spans="1:58" ht="37.25" customHeight="1" x14ac:dyDescent="0.55000000000000004">
      <c r="A14" s="116"/>
      <c r="B14" s="362" t="s">
        <v>138</v>
      </c>
      <c r="C14" s="365" t="s">
        <v>427</v>
      </c>
      <c r="D14" s="366"/>
      <c r="E14" s="366"/>
      <c r="F14" s="366"/>
      <c r="G14" s="366"/>
      <c r="H14" s="366"/>
      <c r="I14" s="366"/>
      <c r="J14" s="366"/>
      <c r="K14" s="366"/>
      <c r="L14" s="366"/>
      <c r="M14" s="366"/>
      <c r="N14" s="366"/>
      <c r="O14" s="366"/>
      <c r="P14" s="366"/>
      <c r="Q14" s="366"/>
      <c r="R14" s="366"/>
      <c r="S14" s="366"/>
      <c r="T14" s="366"/>
      <c r="U14" s="366"/>
      <c r="V14" s="366"/>
      <c r="W14" s="366"/>
      <c r="X14" s="367"/>
      <c r="Y14" s="352"/>
      <c r="Z14" s="352"/>
      <c r="AA14" s="352"/>
      <c r="AB14" s="352"/>
      <c r="AC14" s="101"/>
      <c r="AD14" s="234"/>
      <c r="AE14" s="235"/>
      <c r="AF14" s="236"/>
      <c r="AG14" s="246"/>
      <c r="AH14" s="247"/>
      <c r="AI14" s="247"/>
      <c r="AJ14" s="247"/>
      <c r="AK14" s="247"/>
      <c r="AL14" s="247"/>
      <c r="AM14" s="247"/>
      <c r="AN14" s="247"/>
      <c r="AO14" s="247"/>
      <c r="AP14" s="247"/>
      <c r="AQ14" s="248"/>
      <c r="AR14" s="234"/>
      <c r="AS14" s="235"/>
      <c r="AT14" s="236"/>
      <c r="AU14" s="253"/>
      <c r="AV14" s="253"/>
      <c r="AW14" s="253"/>
      <c r="AX14" s="253"/>
      <c r="AY14" s="253"/>
      <c r="AZ14" s="253"/>
      <c r="BA14" s="253"/>
      <c r="BB14" s="253"/>
      <c r="BC14" s="253"/>
      <c r="BD14" s="253"/>
      <c r="BE14" s="253"/>
      <c r="BF14" s="117"/>
    </row>
    <row r="15" spans="1:58" ht="5.5" customHeight="1" x14ac:dyDescent="0.55000000000000004">
      <c r="A15" s="116"/>
      <c r="B15" s="363"/>
      <c r="C15" s="368"/>
      <c r="D15" s="369"/>
      <c r="E15" s="369"/>
      <c r="F15" s="369"/>
      <c r="G15" s="369"/>
      <c r="H15" s="369"/>
      <c r="I15" s="369"/>
      <c r="J15" s="369"/>
      <c r="K15" s="369"/>
      <c r="L15" s="369"/>
      <c r="M15" s="369"/>
      <c r="N15" s="369"/>
      <c r="O15" s="369"/>
      <c r="P15" s="369"/>
      <c r="Q15" s="369"/>
      <c r="R15" s="369"/>
      <c r="S15" s="369"/>
      <c r="T15" s="369"/>
      <c r="U15" s="369"/>
      <c r="V15" s="369"/>
      <c r="W15" s="369"/>
      <c r="X15" s="370"/>
      <c r="Y15" s="352"/>
      <c r="Z15" s="352"/>
      <c r="AA15" s="352"/>
      <c r="AB15" s="352"/>
      <c r="AC15" s="101"/>
      <c r="AD15" s="234"/>
      <c r="AE15" s="235"/>
      <c r="AF15" s="236"/>
      <c r="AG15" s="246"/>
      <c r="AH15" s="247"/>
      <c r="AI15" s="247"/>
      <c r="AJ15" s="247"/>
      <c r="AK15" s="247"/>
      <c r="AL15" s="247"/>
      <c r="AM15" s="247"/>
      <c r="AN15" s="247"/>
      <c r="AO15" s="247"/>
      <c r="AP15" s="247"/>
      <c r="AQ15" s="248"/>
      <c r="AR15" s="237"/>
      <c r="AS15" s="238"/>
      <c r="AT15" s="239"/>
      <c r="AU15" s="253"/>
      <c r="AV15" s="253"/>
      <c r="AW15" s="253"/>
      <c r="AX15" s="253"/>
      <c r="AY15" s="253"/>
      <c r="AZ15" s="253"/>
      <c r="BA15" s="253"/>
      <c r="BB15" s="253"/>
      <c r="BC15" s="253"/>
      <c r="BD15" s="253"/>
      <c r="BE15" s="253"/>
      <c r="BF15" s="117"/>
    </row>
    <row r="16" spans="1:58" ht="37.25" customHeight="1" x14ac:dyDescent="0.55000000000000004">
      <c r="A16" s="116"/>
      <c r="B16" s="364"/>
      <c r="C16" s="371"/>
      <c r="D16" s="372"/>
      <c r="E16" s="372"/>
      <c r="F16" s="372"/>
      <c r="G16" s="372"/>
      <c r="H16" s="372"/>
      <c r="I16" s="372"/>
      <c r="J16" s="372"/>
      <c r="K16" s="372"/>
      <c r="L16" s="372"/>
      <c r="M16" s="372"/>
      <c r="N16" s="372"/>
      <c r="O16" s="372"/>
      <c r="P16" s="372"/>
      <c r="Q16" s="372"/>
      <c r="R16" s="372"/>
      <c r="S16" s="372"/>
      <c r="T16" s="372"/>
      <c r="U16" s="372"/>
      <c r="V16" s="372"/>
      <c r="W16" s="372"/>
      <c r="X16" s="373"/>
      <c r="Y16" s="352"/>
      <c r="Z16" s="352"/>
      <c r="AA16" s="352"/>
      <c r="AB16" s="352"/>
      <c r="AC16" s="101"/>
      <c r="AD16" s="237"/>
      <c r="AE16" s="238"/>
      <c r="AF16" s="239"/>
      <c r="AG16" s="249"/>
      <c r="AH16" s="250"/>
      <c r="AI16" s="250"/>
      <c r="AJ16" s="250"/>
      <c r="AK16" s="250"/>
      <c r="AL16" s="250"/>
      <c r="AM16" s="250"/>
      <c r="AN16" s="250"/>
      <c r="AO16" s="250"/>
      <c r="AP16" s="250"/>
      <c r="AQ16" s="251"/>
      <c r="AR16" s="254" t="s">
        <v>244</v>
      </c>
      <c r="AS16" s="255"/>
      <c r="AT16" s="256"/>
      <c r="AU16" s="252"/>
      <c r="AV16" s="253"/>
      <c r="AW16" s="253"/>
      <c r="AX16" s="253"/>
      <c r="AY16" s="253"/>
      <c r="AZ16" s="253"/>
      <c r="BA16" s="253"/>
      <c r="BB16" s="253"/>
      <c r="BC16" s="253"/>
      <c r="BD16" s="253"/>
      <c r="BE16" s="253"/>
      <c r="BF16" s="117"/>
    </row>
    <row r="17" spans="1:58" ht="5.5" customHeight="1" x14ac:dyDescent="0.55000000000000004">
      <c r="A17" s="116"/>
      <c r="B17" s="55"/>
      <c r="C17" s="55"/>
      <c r="D17" s="55"/>
      <c r="E17" s="55"/>
      <c r="F17" s="55"/>
      <c r="G17" s="55"/>
      <c r="H17" s="55"/>
      <c r="I17" s="55"/>
      <c r="J17" s="55"/>
      <c r="K17" s="55"/>
      <c r="L17" s="55"/>
      <c r="M17" s="55"/>
      <c r="N17" s="55"/>
      <c r="O17" s="55"/>
      <c r="P17" s="55"/>
      <c r="Q17" s="55"/>
      <c r="R17" s="55"/>
      <c r="S17" s="55"/>
      <c r="T17" s="55"/>
      <c r="U17" s="55"/>
      <c r="V17" s="55"/>
      <c r="W17" s="55"/>
      <c r="X17" s="55"/>
      <c r="Y17" s="102"/>
      <c r="Z17" s="55"/>
      <c r="AA17" s="55"/>
      <c r="AB17" s="55"/>
      <c r="AC17" s="101"/>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117"/>
    </row>
    <row r="18" spans="1:58" ht="37.25" customHeight="1" x14ac:dyDescent="0.55000000000000004">
      <c r="A18" s="116"/>
      <c r="B18" s="55"/>
      <c r="C18" s="55"/>
      <c r="D18" s="55"/>
      <c r="E18" s="55"/>
      <c r="F18" s="55"/>
      <c r="G18" s="55"/>
      <c r="H18" s="55"/>
      <c r="I18" s="55"/>
      <c r="J18" s="55"/>
      <c r="K18" s="55"/>
      <c r="L18" s="55"/>
      <c r="M18" s="55"/>
      <c r="N18" s="55"/>
      <c r="O18" s="55"/>
      <c r="P18" s="55"/>
      <c r="Q18" s="55"/>
      <c r="R18" s="55"/>
      <c r="S18" s="55"/>
      <c r="T18" s="55"/>
      <c r="U18" s="55"/>
      <c r="V18" s="55"/>
      <c r="W18" s="55"/>
      <c r="X18" s="55"/>
      <c r="Y18" s="350"/>
      <c r="Z18" s="351"/>
      <c r="AA18" s="351"/>
      <c r="AB18" s="351"/>
      <c r="AC18" s="101"/>
      <c r="AD18" s="254" t="s">
        <v>8</v>
      </c>
      <c r="AE18" s="255"/>
      <c r="AF18" s="255"/>
      <c r="AG18" s="256"/>
      <c r="AH18" s="286"/>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8"/>
      <c r="BF18" s="117"/>
    </row>
    <row r="19" spans="1:58" ht="5.5" customHeight="1" thickBot="1" x14ac:dyDescent="0.6">
      <c r="A19" s="116"/>
      <c r="B19" s="55"/>
      <c r="C19" s="55"/>
      <c r="D19" s="55"/>
      <c r="E19" s="55"/>
      <c r="F19" s="55"/>
      <c r="G19" s="55"/>
      <c r="H19" s="55"/>
      <c r="I19" s="55"/>
      <c r="J19" s="55"/>
      <c r="K19" s="55"/>
      <c r="L19" s="55"/>
      <c r="M19" s="55"/>
      <c r="N19" s="55"/>
      <c r="O19" s="55"/>
      <c r="P19" s="55"/>
      <c r="Q19" s="55"/>
      <c r="R19" s="55"/>
      <c r="S19" s="55"/>
      <c r="T19" s="55"/>
      <c r="U19" s="55"/>
      <c r="V19" s="55"/>
      <c r="W19" s="55"/>
      <c r="X19" s="55"/>
      <c r="Y19" s="102"/>
      <c r="Z19" s="55"/>
      <c r="AA19" s="55"/>
      <c r="AB19" s="55"/>
      <c r="AC19" s="101"/>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117"/>
    </row>
    <row r="20" spans="1:58" ht="5.5" customHeight="1" thickTop="1" x14ac:dyDescent="0.55000000000000004">
      <c r="A20" s="124"/>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6"/>
    </row>
    <row r="21" spans="1:58" ht="37.25" customHeight="1" x14ac:dyDescent="0.55000000000000004">
      <c r="A21" s="118"/>
      <c r="B21" s="54" t="s">
        <v>303</v>
      </c>
      <c r="C21" s="342" t="s">
        <v>300</v>
      </c>
      <c r="D21" s="342"/>
      <c r="E21" s="342"/>
      <c r="F21" s="54" t="s">
        <v>0</v>
      </c>
      <c r="G21" s="272" t="s">
        <v>132</v>
      </c>
      <c r="H21" s="272"/>
      <c r="I21" s="272"/>
      <c r="J21" s="272"/>
      <c r="K21" s="202" t="s">
        <v>306</v>
      </c>
      <c r="L21" s="208"/>
      <c r="M21" s="272" t="s">
        <v>131</v>
      </c>
      <c r="N21" s="272"/>
      <c r="O21" s="272"/>
      <c r="P21" s="272"/>
      <c r="Q21" s="272"/>
      <c r="R21" s="272"/>
      <c r="S21" s="272"/>
      <c r="T21" s="272"/>
      <c r="U21" s="272"/>
      <c r="V21" s="272"/>
      <c r="W21" s="202" t="s">
        <v>301</v>
      </c>
      <c r="X21" s="202"/>
      <c r="Y21" s="276" t="s">
        <v>307</v>
      </c>
      <c r="Z21" s="276"/>
      <c r="AA21" s="276"/>
      <c r="AB21" s="276"/>
      <c r="AD21" s="208" t="s">
        <v>1</v>
      </c>
      <c r="AE21" s="268"/>
      <c r="AF21" s="268"/>
      <c r="AG21" s="277" t="s">
        <v>15</v>
      </c>
      <c r="AH21" s="278"/>
      <c r="AI21" s="278"/>
      <c r="AJ21" s="278"/>
      <c r="AK21" s="278"/>
      <c r="AL21" s="278"/>
      <c r="AM21" s="278"/>
      <c r="AN21" s="278"/>
      <c r="AO21" s="278"/>
      <c r="AP21" s="278"/>
      <c r="AQ21" s="278"/>
      <c r="AR21" s="278"/>
      <c r="AS21" s="278"/>
      <c r="AT21" s="278"/>
      <c r="AU21" s="278"/>
      <c r="AV21" s="278"/>
      <c r="AW21" s="278"/>
      <c r="AX21" s="278"/>
      <c r="AY21" s="278"/>
      <c r="AZ21" s="278"/>
      <c r="BA21" s="278"/>
      <c r="BB21" s="278"/>
      <c r="BC21" s="278"/>
      <c r="BD21" s="278"/>
      <c r="BE21" s="278"/>
      <c r="BF21" s="119"/>
    </row>
    <row r="22" spans="1:58" ht="5.5" customHeight="1" x14ac:dyDescent="0.55000000000000004">
      <c r="A22" s="118"/>
      <c r="BF22" s="119"/>
    </row>
    <row r="23" spans="1:58" ht="37" customHeight="1" x14ac:dyDescent="0.55000000000000004">
      <c r="A23" s="118"/>
      <c r="B23" s="208" t="s">
        <v>2</v>
      </c>
      <c r="C23" s="319"/>
      <c r="D23" s="269" t="s">
        <v>16</v>
      </c>
      <c r="E23" s="270"/>
      <c r="F23" s="270"/>
      <c r="G23" s="270"/>
      <c r="H23" s="270"/>
      <c r="I23" s="270"/>
      <c r="J23" s="270"/>
      <c r="K23" s="270"/>
      <c r="L23" s="270"/>
      <c r="M23" s="270"/>
      <c r="N23" s="270"/>
      <c r="O23" s="270"/>
      <c r="P23" s="270"/>
      <c r="Q23" s="270"/>
      <c r="R23" s="270"/>
      <c r="S23" s="270"/>
      <c r="T23" s="271"/>
      <c r="U23" s="208" t="s">
        <v>3</v>
      </c>
      <c r="V23" s="208"/>
      <c r="W23" s="208"/>
      <c r="X23" s="310" t="s">
        <v>17</v>
      </c>
      <c r="Y23" s="310"/>
      <c r="Z23" s="310"/>
      <c r="AA23" s="310"/>
      <c r="AB23" s="310"/>
      <c r="AD23" s="218" t="s">
        <v>465</v>
      </c>
      <c r="AE23" s="219"/>
      <c r="AF23" s="220"/>
      <c r="AG23" s="291" t="s">
        <v>14</v>
      </c>
      <c r="AH23" s="311"/>
      <c r="AI23" s="311"/>
      <c r="AJ23" s="311"/>
      <c r="AK23" s="311"/>
      <c r="AL23" s="311"/>
      <c r="AM23" s="311"/>
      <c r="AN23" s="311"/>
      <c r="AO23" s="311"/>
      <c r="AP23" s="311"/>
      <c r="AQ23" s="311"/>
      <c r="AR23" s="311"/>
      <c r="AS23" s="311"/>
      <c r="AT23" s="311"/>
      <c r="AU23" s="311"/>
      <c r="AV23" s="311"/>
      <c r="AW23" s="311"/>
      <c r="AX23" s="311"/>
      <c r="AY23" s="311"/>
      <c r="AZ23" s="311"/>
      <c r="BA23" s="311"/>
      <c r="BB23" s="311"/>
      <c r="BC23" s="311"/>
      <c r="BD23" s="311"/>
      <c r="BE23" s="312"/>
      <c r="BF23" s="119"/>
    </row>
    <row r="24" spans="1:58" ht="5.5" customHeight="1" x14ac:dyDescent="0.55000000000000004">
      <c r="A24" s="118"/>
      <c r="AD24" s="257"/>
      <c r="AE24" s="258"/>
      <c r="AF24" s="259"/>
      <c r="AG24" s="313"/>
      <c r="AH24" s="314"/>
      <c r="AI24" s="314"/>
      <c r="AJ24" s="314"/>
      <c r="AK24" s="314"/>
      <c r="AL24" s="314"/>
      <c r="AM24" s="314"/>
      <c r="AN24" s="314"/>
      <c r="AO24" s="314"/>
      <c r="AP24" s="314"/>
      <c r="AQ24" s="314"/>
      <c r="AR24" s="314"/>
      <c r="AS24" s="314"/>
      <c r="AT24" s="314"/>
      <c r="AU24" s="314"/>
      <c r="AV24" s="314"/>
      <c r="AW24" s="314"/>
      <c r="AX24" s="314"/>
      <c r="AY24" s="314"/>
      <c r="AZ24" s="314"/>
      <c r="BA24" s="314"/>
      <c r="BB24" s="314"/>
      <c r="BC24" s="314"/>
      <c r="BD24" s="314"/>
      <c r="BE24" s="315"/>
      <c r="BF24" s="119"/>
    </row>
    <row r="25" spans="1:58" ht="37.25" customHeight="1" x14ac:dyDescent="0.55000000000000004">
      <c r="A25" s="118"/>
      <c r="B25" s="208" t="s">
        <v>5</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t="s">
        <v>4</v>
      </c>
      <c r="Z25" s="208"/>
      <c r="AA25" s="208"/>
      <c r="AB25" s="208"/>
      <c r="AD25" s="221"/>
      <c r="AE25" s="222"/>
      <c r="AF25" s="223"/>
      <c r="AG25" s="316"/>
      <c r="AH25" s="317"/>
      <c r="AI25" s="317"/>
      <c r="AJ25" s="317"/>
      <c r="AK25" s="317"/>
      <c r="AL25" s="317"/>
      <c r="AM25" s="317"/>
      <c r="AN25" s="317"/>
      <c r="AO25" s="317"/>
      <c r="AP25" s="317"/>
      <c r="AQ25" s="317"/>
      <c r="AR25" s="317"/>
      <c r="AS25" s="317"/>
      <c r="AT25" s="317"/>
      <c r="AU25" s="317"/>
      <c r="AV25" s="317"/>
      <c r="AW25" s="317"/>
      <c r="AX25" s="317"/>
      <c r="AY25" s="317"/>
      <c r="AZ25" s="317"/>
      <c r="BA25" s="317"/>
      <c r="BB25" s="317"/>
      <c r="BC25" s="317"/>
      <c r="BD25" s="317"/>
      <c r="BE25" s="318"/>
      <c r="BF25" s="119"/>
    </row>
    <row r="26" spans="1:58" ht="5.5" customHeight="1" x14ac:dyDescent="0.55000000000000004">
      <c r="A26" s="118"/>
      <c r="BF26" s="119"/>
    </row>
    <row r="27" spans="1:58" ht="37.25" customHeight="1" x14ac:dyDescent="0.55000000000000004">
      <c r="A27" s="118"/>
      <c r="B27" s="300" t="s">
        <v>138</v>
      </c>
      <c r="C27" s="291" t="s">
        <v>371</v>
      </c>
      <c r="D27" s="311"/>
      <c r="E27" s="311"/>
      <c r="F27" s="311"/>
      <c r="G27" s="311"/>
      <c r="H27" s="311"/>
      <c r="I27" s="311"/>
      <c r="J27" s="311"/>
      <c r="K27" s="311"/>
      <c r="L27" s="311"/>
      <c r="M27" s="311"/>
      <c r="N27" s="311"/>
      <c r="O27" s="311"/>
      <c r="P27" s="311"/>
      <c r="Q27" s="311"/>
      <c r="R27" s="311"/>
      <c r="S27" s="311"/>
      <c r="T27" s="311"/>
      <c r="U27" s="311"/>
      <c r="V27" s="311"/>
      <c r="W27" s="311"/>
      <c r="X27" s="312"/>
      <c r="Y27" s="326"/>
      <c r="Z27" s="327"/>
      <c r="AA27" s="327"/>
      <c r="AB27" s="328"/>
      <c r="AD27" s="215" t="s">
        <v>9</v>
      </c>
      <c r="AE27" s="216"/>
      <c r="AF27" s="217"/>
      <c r="AG27" s="286"/>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90"/>
      <c r="BF27" s="119"/>
    </row>
    <row r="28" spans="1:58" ht="5.5" customHeight="1" x14ac:dyDescent="0.55000000000000004">
      <c r="A28" s="118"/>
      <c r="B28" s="301"/>
      <c r="C28" s="313"/>
      <c r="D28" s="314"/>
      <c r="E28" s="314"/>
      <c r="F28" s="314"/>
      <c r="G28" s="314"/>
      <c r="H28" s="314"/>
      <c r="I28" s="314"/>
      <c r="J28" s="314"/>
      <c r="K28" s="314"/>
      <c r="L28" s="314"/>
      <c r="M28" s="314"/>
      <c r="N28" s="314"/>
      <c r="O28" s="314"/>
      <c r="P28" s="314"/>
      <c r="Q28" s="314"/>
      <c r="R28" s="314"/>
      <c r="S28" s="314"/>
      <c r="T28" s="314"/>
      <c r="U28" s="314"/>
      <c r="V28" s="314"/>
      <c r="W28" s="314"/>
      <c r="X28" s="315"/>
      <c r="Y28" s="329"/>
      <c r="Z28" s="330"/>
      <c r="AA28" s="330"/>
      <c r="AB28" s="331"/>
      <c r="BF28" s="119"/>
    </row>
    <row r="29" spans="1:58" ht="37.25" customHeight="1" x14ac:dyDescent="0.55000000000000004">
      <c r="A29" s="118"/>
      <c r="B29" s="301"/>
      <c r="C29" s="313"/>
      <c r="D29" s="314"/>
      <c r="E29" s="314"/>
      <c r="F29" s="314"/>
      <c r="G29" s="314"/>
      <c r="H29" s="314"/>
      <c r="I29" s="314"/>
      <c r="J29" s="314"/>
      <c r="K29" s="314"/>
      <c r="L29" s="314"/>
      <c r="M29" s="314"/>
      <c r="N29" s="314"/>
      <c r="O29" s="314"/>
      <c r="P29" s="314"/>
      <c r="Q29" s="314"/>
      <c r="R29" s="314"/>
      <c r="S29" s="314"/>
      <c r="T29" s="314"/>
      <c r="U29" s="314"/>
      <c r="V29" s="314"/>
      <c r="W29" s="314"/>
      <c r="X29" s="315"/>
      <c r="Y29" s="329"/>
      <c r="Z29" s="330"/>
      <c r="AA29" s="330"/>
      <c r="AB29" s="331"/>
      <c r="AD29" s="202" t="s">
        <v>195</v>
      </c>
      <c r="AE29" s="202"/>
      <c r="AF29" s="202"/>
      <c r="AG29" s="341"/>
      <c r="AH29" s="341"/>
      <c r="AI29" s="341"/>
      <c r="AJ29" s="341"/>
      <c r="AK29" s="341"/>
      <c r="AL29" s="341"/>
      <c r="AM29" s="341"/>
      <c r="AN29" s="341"/>
      <c r="AO29" s="341"/>
      <c r="AP29" s="341"/>
      <c r="AQ29" s="341"/>
      <c r="AR29" s="341"/>
      <c r="AS29" s="341"/>
      <c r="AT29" s="341"/>
      <c r="AU29" s="341"/>
      <c r="AV29" s="215" t="s">
        <v>7</v>
      </c>
      <c r="AW29" s="216"/>
      <c r="AX29" s="217"/>
      <c r="AY29" s="320"/>
      <c r="AZ29" s="321"/>
      <c r="BA29" s="321"/>
      <c r="BB29" s="321"/>
      <c r="BC29" s="321"/>
      <c r="BD29" s="321"/>
      <c r="BE29" s="322"/>
      <c r="BF29" s="119"/>
    </row>
    <row r="30" spans="1:58" ht="5.5" customHeight="1" x14ac:dyDescent="0.55000000000000004">
      <c r="A30" s="118"/>
      <c r="B30" s="301"/>
      <c r="C30" s="313"/>
      <c r="D30" s="314"/>
      <c r="E30" s="314"/>
      <c r="F30" s="314"/>
      <c r="G30" s="314"/>
      <c r="H30" s="314"/>
      <c r="I30" s="314"/>
      <c r="J30" s="314"/>
      <c r="K30" s="314"/>
      <c r="L30" s="314"/>
      <c r="M30" s="314"/>
      <c r="N30" s="314"/>
      <c r="O30" s="314"/>
      <c r="P30" s="314"/>
      <c r="Q30" s="314"/>
      <c r="R30" s="314"/>
      <c r="S30" s="314"/>
      <c r="T30" s="314"/>
      <c r="U30" s="314"/>
      <c r="V30" s="314"/>
      <c r="W30" s="314"/>
      <c r="X30" s="315"/>
      <c r="Y30" s="329"/>
      <c r="Z30" s="330"/>
      <c r="AA30" s="330"/>
      <c r="AB30" s="331"/>
      <c r="AD30"/>
      <c r="AE30"/>
      <c r="AF30"/>
      <c r="AG30"/>
      <c r="AH30"/>
      <c r="AI30"/>
      <c r="AJ30"/>
      <c r="AK30"/>
      <c r="AL30"/>
      <c r="AM30"/>
      <c r="AN30"/>
      <c r="AO30"/>
      <c r="AP30"/>
      <c r="AQ30"/>
      <c r="AR30"/>
      <c r="AS30"/>
      <c r="AT30"/>
      <c r="AU30"/>
      <c r="AV30"/>
      <c r="AW30"/>
      <c r="AX30"/>
      <c r="AY30"/>
      <c r="AZ30"/>
      <c r="BA30"/>
      <c r="BB30"/>
      <c r="BC30"/>
      <c r="BD30"/>
      <c r="BE30"/>
      <c r="BF30" s="119"/>
    </row>
    <row r="31" spans="1:58" ht="37.25" customHeight="1" x14ac:dyDescent="0.55000000000000004">
      <c r="A31" s="118"/>
      <c r="B31" s="302"/>
      <c r="C31" s="316"/>
      <c r="D31" s="317"/>
      <c r="E31" s="317"/>
      <c r="F31" s="317"/>
      <c r="G31" s="317"/>
      <c r="H31" s="317"/>
      <c r="I31" s="317"/>
      <c r="J31" s="317"/>
      <c r="K31" s="317"/>
      <c r="L31" s="317"/>
      <c r="M31" s="317"/>
      <c r="N31" s="317"/>
      <c r="O31" s="317"/>
      <c r="P31" s="317"/>
      <c r="Q31" s="317"/>
      <c r="R31" s="317"/>
      <c r="S31" s="317"/>
      <c r="T31" s="317"/>
      <c r="U31" s="317"/>
      <c r="V31" s="317"/>
      <c r="W31" s="317"/>
      <c r="X31" s="318"/>
      <c r="Y31" s="332"/>
      <c r="Z31" s="333"/>
      <c r="AA31" s="333"/>
      <c r="AB31" s="334"/>
      <c r="AD31" s="231" t="s">
        <v>6</v>
      </c>
      <c r="AE31" s="232"/>
      <c r="AF31" s="233"/>
      <c r="AG31" s="243"/>
      <c r="AH31" s="244"/>
      <c r="AI31" s="244"/>
      <c r="AJ31" s="244"/>
      <c r="AK31" s="244"/>
      <c r="AL31" s="244"/>
      <c r="AM31" s="244"/>
      <c r="AN31" s="244"/>
      <c r="AO31" s="244"/>
      <c r="AP31" s="244"/>
      <c r="AQ31" s="245"/>
      <c r="AR31" s="231" t="s">
        <v>194</v>
      </c>
      <c r="AS31" s="232"/>
      <c r="AT31" s="233"/>
      <c r="AU31" s="252"/>
      <c r="AV31" s="253"/>
      <c r="AW31" s="253"/>
      <c r="AX31" s="253"/>
      <c r="AY31" s="253"/>
      <c r="AZ31" s="253"/>
      <c r="BA31" s="253"/>
      <c r="BB31" s="253"/>
      <c r="BC31" s="253"/>
      <c r="BD31" s="253"/>
      <c r="BE31" s="253"/>
      <c r="BF31" s="119"/>
    </row>
    <row r="32" spans="1:58" ht="5.5" customHeight="1" x14ac:dyDescent="0.55000000000000004">
      <c r="A32" s="118"/>
      <c r="B32" s="103"/>
      <c r="AD32" s="234"/>
      <c r="AE32" s="235"/>
      <c r="AF32" s="236"/>
      <c r="AG32" s="246"/>
      <c r="AH32" s="247"/>
      <c r="AI32" s="247"/>
      <c r="AJ32" s="247"/>
      <c r="AK32" s="247"/>
      <c r="AL32" s="247"/>
      <c r="AM32" s="247"/>
      <c r="AN32" s="247"/>
      <c r="AO32" s="247"/>
      <c r="AP32" s="247"/>
      <c r="AQ32" s="248"/>
      <c r="AR32" s="234"/>
      <c r="AS32" s="235"/>
      <c r="AT32" s="236"/>
      <c r="AU32" s="253"/>
      <c r="AV32" s="253"/>
      <c r="AW32" s="253"/>
      <c r="AX32" s="253"/>
      <c r="AY32" s="253"/>
      <c r="AZ32" s="253"/>
      <c r="BA32" s="253"/>
      <c r="BB32" s="253"/>
      <c r="BC32" s="253"/>
      <c r="BD32" s="253"/>
      <c r="BE32" s="253"/>
      <c r="BF32" s="119"/>
    </row>
    <row r="33" spans="1:58" ht="37.25" customHeight="1" x14ac:dyDescent="0.55000000000000004">
      <c r="A33" s="118"/>
      <c r="B33" s="10" t="s">
        <v>141</v>
      </c>
      <c r="C33" s="273" t="s">
        <v>143</v>
      </c>
      <c r="D33" s="274"/>
      <c r="E33" s="274"/>
      <c r="F33" s="274"/>
      <c r="G33" s="274"/>
      <c r="H33" s="274"/>
      <c r="I33" s="274"/>
      <c r="J33" s="274"/>
      <c r="K33" s="274"/>
      <c r="L33" s="274"/>
      <c r="M33" s="274"/>
      <c r="N33" s="274"/>
      <c r="O33" s="274"/>
      <c r="P33" s="274"/>
      <c r="Q33" s="274"/>
      <c r="R33" s="274"/>
      <c r="S33" s="274"/>
      <c r="T33" s="274"/>
      <c r="U33" s="274"/>
      <c r="V33" s="274"/>
      <c r="W33" s="274"/>
      <c r="X33" s="275"/>
      <c r="Y33" s="320"/>
      <c r="Z33" s="335"/>
      <c r="AA33" s="335"/>
      <c r="AB33" s="336"/>
      <c r="AD33" s="234"/>
      <c r="AE33" s="235"/>
      <c r="AF33" s="236"/>
      <c r="AG33" s="246"/>
      <c r="AH33" s="247"/>
      <c r="AI33" s="247"/>
      <c r="AJ33" s="247"/>
      <c r="AK33" s="247"/>
      <c r="AL33" s="247"/>
      <c r="AM33" s="247"/>
      <c r="AN33" s="247"/>
      <c r="AO33" s="247"/>
      <c r="AP33" s="247"/>
      <c r="AQ33" s="248"/>
      <c r="AR33" s="234"/>
      <c r="AS33" s="235"/>
      <c r="AT33" s="236"/>
      <c r="AU33" s="253"/>
      <c r="AV33" s="253"/>
      <c r="AW33" s="253"/>
      <c r="AX33" s="253"/>
      <c r="AY33" s="253"/>
      <c r="AZ33" s="253"/>
      <c r="BA33" s="253"/>
      <c r="BB33" s="253"/>
      <c r="BC33" s="253"/>
      <c r="BD33" s="253"/>
      <c r="BE33" s="253"/>
      <c r="BF33" s="119"/>
    </row>
    <row r="34" spans="1:58" ht="5.5" customHeight="1" x14ac:dyDescent="0.55000000000000004">
      <c r="A34" s="118"/>
      <c r="B34" s="103"/>
      <c r="AD34" s="234"/>
      <c r="AE34" s="235"/>
      <c r="AF34" s="236"/>
      <c r="AG34" s="246"/>
      <c r="AH34" s="247"/>
      <c r="AI34" s="247"/>
      <c r="AJ34" s="247"/>
      <c r="AK34" s="247"/>
      <c r="AL34" s="247"/>
      <c r="AM34" s="247"/>
      <c r="AN34" s="247"/>
      <c r="AO34" s="247"/>
      <c r="AP34" s="247"/>
      <c r="AQ34" s="248"/>
      <c r="AR34" s="237"/>
      <c r="AS34" s="238"/>
      <c r="AT34" s="239"/>
      <c r="AU34" s="253"/>
      <c r="AV34" s="253"/>
      <c r="AW34" s="253"/>
      <c r="AX34" s="253"/>
      <c r="AY34" s="253"/>
      <c r="AZ34" s="253"/>
      <c r="BA34" s="253"/>
      <c r="BB34" s="253"/>
      <c r="BC34" s="253"/>
      <c r="BD34" s="253"/>
      <c r="BE34" s="253"/>
      <c r="BF34" s="119"/>
    </row>
    <row r="35" spans="1:58" ht="37.25" customHeight="1" x14ac:dyDescent="0.55000000000000004">
      <c r="A35" s="118"/>
      <c r="B35" s="10" t="s">
        <v>142</v>
      </c>
      <c r="C35" s="273" t="s">
        <v>145</v>
      </c>
      <c r="D35" s="274"/>
      <c r="E35" s="274"/>
      <c r="F35" s="274"/>
      <c r="G35" s="274"/>
      <c r="H35" s="274"/>
      <c r="I35" s="274"/>
      <c r="J35" s="274"/>
      <c r="K35" s="274"/>
      <c r="L35" s="274"/>
      <c r="M35" s="274"/>
      <c r="N35" s="274"/>
      <c r="O35" s="274"/>
      <c r="P35" s="274"/>
      <c r="Q35" s="274"/>
      <c r="R35" s="274"/>
      <c r="S35" s="274"/>
      <c r="T35" s="274"/>
      <c r="U35" s="274"/>
      <c r="V35" s="274"/>
      <c r="W35" s="274"/>
      <c r="X35" s="275"/>
      <c r="Y35" s="320"/>
      <c r="Z35" s="335"/>
      <c r="AA35" s="335"/>
      <c r="AB35" s="336"/>
      <c r="AD35" s="237"/>
      <c r="AE35" s="238"/>
      <c r="AF35" s="239"/>
      <c r="AG35" s="249"/>
      <c r="AH35" s="250"/>
      <c r="AI35" s="250"/>
      <c r="AJ35" s="250"/>
      <c r="AK35" s="250"/>
      <c r="AL35" s="250"/>
      <c r="AM35" s="250"/>
      <c r="AN35" s="250"/>
      <c r="AO35" s="250"/>
      <c r="AP35" s="250"/>
      <c r="AQ35" s="251"/>
      <c r="AR35" s="254" t="s">
        <v>244</v>
      </c>
      <c r="AS35" s="255"/>
      <c r="AT35" s="256"/>
      <c r="AU35" s="252"/>
      <c r="AV35" s="253"/>
      <c r="AW35" s="253"/>
      <c r="AX35" s="253"/>
      <c r="AY35" s="253"/>
      <c r="AZ35" s="253"/>
      <c r="BA35" s="253"/>
      <c r="BB35" s="253"/>
      <c r="BC35" s="253"/>
      <c r="BD35" s="253"/>
      <c r="BE35" s="253"/>
      <c r="BF35" s="119"/>
    </row>
    <row r="36" spans="1:58" ht="5.5" customHeight="1" x14ac:dyDescent="0.55000000000000004">
      <c r="A36" s="118"/>
      <c r="B36" s="103"/>
      <c r="C36" s="104"/>
      <c r="D36" s="104"/>
      <c r="E36" s="104"/>
      <c r="F36" s="104"/>
      <c r="G36" s="104"/>
      <c r="H36" s="104"/>
      <c r="I36" s="104"/>
      <c r="J36" s="104"/>
      <c r="K36" s="104"/>
      <c r="L36" s="104"/>
      <c r="M36" s="104"/>
      <c r="N36" s="104"/>
      <c r="O36" s="104"/>
      <c r="P36" s="104"/>
      <c r="Q36" s="104"/>
      <c r="R36" s="104"/>
      <c r="S36" s="104"/>
      <c r="T36" s="104"/>
      <c r="U36" s="104"/>
      <c r="V36" s="104"/>
      <c r="W36" s="104"/>
      <c r="X36" s="104"/>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19"/>
    </row>
    <row r="37" spans="1:58" ht="37.25" customHeight="1" x14ac:dyDescent="0.55000000000000004">
      <c r="A37" s="118"/>
      <c r="B37"/>
      <c r="C37"/>
      <c r="D37"/>
      <c r="E37"/>
      <c r="F37"/>
      <c r="G37"/>
      <c r="H37"/>
      <c r="I37"/>
      <c r="J37"/>
      <c r="K37"/>
      <c r="L37"/>
      <c r="M37"/>
      <c r="N37"/>
      <c r="O37"/>
      <c r="P37"/>
      <c r="Q37"/>
      <c r="R37"/>
      <c r="S37"/>
      <c r="T37"/>
      <c r="U37"/>
      <c r="V37"/>
      <c r="X37"/>
      <c r="Y37"/>
      <c r="Z37"/>
      <c r="AA37"/>
      <c r="AB37"/>
      <c r="AD37" s="254" t="s">
        <v>8</v>
      </c>
      <c r="AE37" s="255"/>
      <c r="AF37" s="255"/>
      <c r="AG37" s="256"/>
      <c r="AH37" s="286"/>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8"/>
      <c r="BF37" s="119"/>
    </row>
    <row r="38" spans="1:58" ht="5.5" customHeight="1" thickBot="1" x14ac:dyDescent="0.6">
      <c r="A38" s="121"/>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3"/>
    </row>
    <row r="39" spans="1:58" ht="5.5" customHeight="1" thickTop="1" x14ac:dyDescent="0.55000000000000004">
      <c r="A39" s="116"/>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17"/>
    </row>
    <row r="40" spans="1:58" ht="37" customHeight="1" x14ac:dyDescent="0.55000000000000004">
      <c r="A40" s="116"/>
      <c r="B40" s="54" t="s">
        <v>303</v>
      </c>
      <c r="C40" s="342" t="s">
        <v>305</v>
      </c>
      <c r="D40" s="342"/>
      <c r="E40" s="342"/>
      <c r="F40" s="54" t="s">
        <v>0</v>
      </c>
      <c r="G40" s="272" t="s">
        <v>132</v>
      </c>
      <c r="H40" s="272"/>
      <c r="I40" s="272"/>
      <c r="J40" s="272"/>
      <c r="K40" s="202" t="s">
        <v>306</v>
      </c>
      <c r="L40" s="208"/>
      <c r="M40" s="273" t="s">
        <v>133</v>
      </c>
      <c r="N40" s="274"/>
      <c r="O40" s="274"/>
      <c r="P40" s="274"/>
      <c r="Q40" s="274"/>
      <c r="R40" s="274"/>
      <c r="S40" s="274"/>
      <c r="T40" s="274"/>
      <c r="U40" s="274"/>
      <c r="V40" s="275"/>
      <c r="W40" s="202" t="s">
        <v>301</v>
      </c>
      <c r="X40" s="202"/>
      <c r="Y40" s="276" t="s">
        <v>307</v>
      </c>
      <c r="Z40" s="276"/>
      <c r="AA40" s="276"/>
      <c r="AB40" s="276"/>
      <c r="AC40" s="101"/>
      <c r="AD40" s="208" t="s">
        <v>1</v>
      </c>
      <c r="AE40" s="268"/>
      <c r="AF40" s="268"/>
      <c r="AG40" s="277" t="s">
        <v>19</v>
      </c>
      <c r="AH40" s="278"/>
      <c r="AI40" s="278"/>
      <c r="AJ40" s="278"/>
      <c r="AK40" s="278"/>
      <c r="AL40" s="278"/>
      <c r="AM40" s="278"/>
      <c r="AN40" s="278"/>
      <c r="AO40" s="278"/>
      <c r="AP40" s="278"/>
      <c r="AQ40" s="278"/>
      <c r="AR40" s="278"/>
      <c r="AS40" s="278"/>
      <c r="AT40" s="278"/>
      <c r="AU40" s="278"/>
      <c r="AV40" s="278"/>
      <c r="AW40" s="278"/>
      <c r="AX40" s="278"/>
      <c r="AY40" s="278"/>
      <c r="AZ40" s="278"/>
      <c r="BA40" s="278"/>
      <c r="BB40" s="278"/>
      <c r="BC40" s="278"/>
      <c r="BD40" s="278"/>
      <c r="BE40" s="278"/>
      <c r="BF40" s="117"/>
    </row>
    <row r="41" spans="1:58" ht="5.5" customHeight="1" x14ac:dyDescent="0.55000000000000004">
      <c r="A41" s="116"/>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17"/>
    </row>
    <row r="42" spans="1:58" ht="37" customHeight="1" x14ac:dyDescent="0.55000000000000004">
      <c r="A42" s="116"/>
      <c r="B42" s="208" t="s">
        <v>2</v>
      </c>
      <c r="C42" s="319"/>
      <c r="D42" s="269" t="s">
        <v>16</v>
      </c>
      <c r="E42" s="270"/>
      <c r="F42" s="270"/>
      <c r="G42" s="270"/>
      <c r="H42" s="270"/>
      <c r="I42" s="270"/>
      <c r="J42" s="270"/>
      <c r="K42" s="270"/>
      <c r="L42" s="270"/>
      <c r="M42" s="270"/>
      <c r="N42" s="270"/>
      <c r="O42" s="270"/>
      <c r="P42" s="270"/>
      <c r="Q42" s="270"/>
      <c r="R42" s="270"/>
      <c r="S42" s="270"/>
      <c r="T42" s="271"/>
      <c r="U42" s="208" t="s">
        <v>3</v>
      </c>
      <c r="V42" s="208"/>
      <c r="W42" s="208"/>
      <c r="X42" s="310" t="s">
        <v>18</v>
      </c>
      <c r="Y42" s="310"/>
      <c r="Z42" s="310"/>
      <c r="AA42" s="310"/>
      <c r="AB42" s="310"/>
      <c r="AC42" s="101"/>
      <c r="AD42" s="218" t="s">
        <v>465</v>
      </c>
      <c r="AE42" s="219"/>
      <c r="AF42" s="220"/>
      <c r="AG42" s="291" t="s">
        <v>14</v>
      </c>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2"/>
      <c r="BF42" s="117"/>
    </row>
    <row r="43" spans="1:58" ht="5.5" customHeight="1" x14ac:dyDescent="0.55000000000000004">
      <c r="A43" s="116"/>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257"/>
      <c r="AE43" s="258"/>
      <c r="AF43" s="259"/>
      <c r="AG43" s="313"/>
      <c r="AH43" s="314"/>
      <c r="AI43" s="314"/>
      <c r="AJ43" s="314"/>
      <c r="AK43" s="314"/>
      <c r="AL43" s="314"/>
      <c r="AM43" s="314"/>
      <c r="AN43" s="314"/>
      <c r="AO43" s="314"/>
      <c r="AP43" s="314"/>
      <c r="AQ43" s="314"/>
      <c r="AR43" s="314"/>
      <c r="AS43" s="314"/>
      <c r="AT43" s="314"/>
      <c r="AU43" s="314"/>
      <c r="AV43" s="314"/>
      <c r="AW43" s="314"/>
      <c r="AX43" s="314"/>
      <c r="AY43" s="314"/>
      <c r="AZ43" s="314"/>
      <c r="BA43" s="314"/>
      <c r="BB43" s="314"/>
      <c r="BC43" s="314"/>
      <c r="BD43" s="314"/>
      <c r="BE43" s="315"/>
      <c r="BF43" s="117"/>
    </row>
    <row r="44" spans="1:58" ht="37" customHeight="1" x14ac:dyDescent="0.55000000000000004">
      <c r="A44" s="116"/>
      <c r="B44" s="208" t="s">
        <v>5</v>
      </c>
      <c r="C44" s="208"/>
      <c r="D44" s="208"/>
      <c r="E44" s="208"/>
      <c r="F44" s="208"/>
      <c r="G44" s="208"/>
      <c r="H44" s="208"/>
      <c r="I44" s="208"/>
      <c r="J44" s="208"/>
      <c r="K44" s="208"/>
      <c r="L44" s="208"/>
      <c r="M44" s="208"/>
      <c r="N44" s="208"/>
      <c r="O44" s="208"/>
      <c r="P44" s="208"/>
      <c r="Q44" s="208"/>
      <c r="R44" s="208"/>
      <c r="S44" s="208"/>
      <c r="T44" s="208"/>
      <c r="U44" s="208"/>
      <c r="V44" s="208"/>
      <c r="W44" s="208"/>
      <c r="X44" s="208"/>
      <c r="Y44" s="208" t="s">
        <v>4</v>
      </c>
      <c r="Z44" s="208"/>
      <c r="AA44" s="208"/>
      <c r="AB44" s="208"/>
      <c r="AC44" s="101"/>
      <c r="AD44" s="221"/>
      <c r="AE44" s="222"/>
      <c r="AF44" s="223"/>
      <c r="AG44" s="316"/>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8"/>
      <c r="BF44" s="117"/>
    </row>
    <row r="45" spans="1:58" ht="5.5" customHeight="1" x14ac:dyDescent="0.55000000000000004">
      <c r="A45" s="116"/>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17"/>
    </row>
    <row r="46" spans="1:58" ht="37.25" customHeight="1" x14ac:dyDescent="0.55000000000000004">
      <c r="A46" s="116"/>
      <c r="B46" s="303" t="s">
        <v>138</v>
      </c>
      <c r="C46" s="272" t="s">
        <v>148</v>
      </c>
      <c r="D46" s="272"/>
      <c r="E46" s="272"/>
      <c r="F46" s="272"/>
      <c r="G46" s="272"/>
      <c r="H46" s="272"/>
      <c r="I46" s="272"/>
      <c r="J46" s="272"/>
      <c r="K46" s="272"/>
      <c r="L46" s="272"/>
      <c r="M46" s="272"/>
      <c r="N46" s="272"/>
      <c r="O46" s="272"/>
      <c r="P46" s="272"/>
      <c r="Q46" s="272"/>
      <c r="R46" s="272"/>
      <c r="S46" s="272"/>
      <c r="T46" s="272"/>
      <c r="U46" s="272"/>
      <c r="V46" s="272"/>
      <c r="W46" s="272"/>
      <c r="X46" s="272"/>
      <c r="Y46" s="326"/>
      <c r="Z46" s="327"/>
      <c r="AA46" s="327"/>
      <c r="AB46" s="328"/>
      <c r="AC46" s="101"/>
      <c r="AD46" s="215" t="s">
        <v>9</v>
      </c>
      <c r="AE46" s="216"/>
      <c r="AF46" s="217"/>
      <c r="AG46" s="286"/>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90"/>
      <c r="BF46" s="117"/>
    </row>
    <row r="47" spans="1:58" ht="5.5" customHeight="1" x14ac:dyDescent="0.55000000000000004">
      <c r="A47" s="116"/>
      <c r="B47" s="303"/>
      <c r="C47" s="272"/>
      <c r="D47" s="272"/>
      <c r="E47" s="272"/>
      <c r="F47" s="272"/>
      <c r="G47" s="272"/>
      <c r="H47" s="272"/>
      <c r="I47" s="272"/>
      <c r="J47" s="272"/>
      <c r="K47" s="272"/>
      <c r="L47" s="272"/>
      <c r="M47" s="272"/>
      <c r="N47" s="272"/>
      <c r="O47" s="272"/>
      <c r="P47" s="272"/>
      <c r="Q47" s="272"/>
      <c r="R47" s="272"/>
      <c r="S47" s="272"/>
      <c r="T47" s="272"/>
      <c r="U47" s="272"/>
      <c r="V47" s="272"/>
      <c r="W47" s="272"/>
      <c r="X47" s="272"/>
      <c r="Y47" s="329"/>
      <c r="Z47" s="330"/>
      <c r="AA47" s="330"/>
      <c r="AB47" s="33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17"/>
    </row>
    <row r="48" spans="1:58" ht="37.25" customHeight="1" x14ac:dyDescent="0.55000000000000004">
      <c r="A48" s="116"/>
      <c r="B48" s="303"/>
      <c r="C48" s="272"/>
      <c r="D48" s="272"/>
      <c r="E48" s="272"/>
      <c r="F48" s="272"/>
      <c r="G48" s="272"/>
      <c r="H48" s="272"/>
      <c r="I48" s="272"/>
      <c r="J48" s="272"/>
      <c r="K48" s="272"/>
      <c r="L48" s="272"/>
      <c r="M48" s="272"/>
      <c r="N48" s="272"/>
      <c r="O48" s="272"/>
      <c r="P48" s="272"/>
      <c r="Q48" s="272"/>
      <c r="R48" s="272"/>
      <c r="S48" s="272"/>
      <c r="T48" s="272"/>
      <c r="U48" s="272"/>
      <c r="V48" s="272"/>
      <c r="W48" s="272"/>
      <c r="X48" s="272"/>
      <c r="Y48" s="332"/>
      <c r="Z48" s="333"/>
      <c r="AA48" s="333"/>
      <c r="AB48" s="334"/>
      <c r="AC48" s="101"/>
      <c r="AD48" s="202" t="s">
        <v>195</v>
      </c>
      <c r="AE48" s="202"/>
      <c r="AF48" s="202"/>
      <c r="AG48" s="341"/>
      <c r="AH48" s="341"/>
      <c r="AI48" s="341"/>
      <c r="AJ48" s="341"/>
      <c r="AK48" s="341"/>
      <c r="AL48" s="341"/>
      <c r="AM48" s="341"/>
      <c r="AN48" s="341"/>
      <c r="AO48" s="341"/>
      <c r="AP48" s="341"/>
      <c r="AQ48" s="341"/>
      <c r="AR48" s="341"/>
      <c r="AS48" s="341"/>
      <c r="AT48" s="341"/>
      <c r="AU48" s="341"/>
      <c r="AV48" s="215" t="s">
        <v>7</v>
      </c>
      <c r="AW48" s="216"/>
      <c r="AX48" s="217"/>
      <c r="AY48" s="320"/>
      <c r="AZ48" s="321"/>
      <c r="BA48" s="321"/>
      <c r="BB48" s="321"/>
      <c r="BC48" s="321"/>
      <c r="BD48" s="321"/>
      <c r="BE48" s="322"/>
      <c r="BF48" s="117"/>
    </row>
    <row r="49" spans="1:58" ht="5.5" customHeight="1" x14ac:dyDescent="0.55000000000000004">
      <c r="A49" s="11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56"/>
      <c r="Z49" s="56"/>
      <c r="AA49" s="56"/>
      <c r="AB49" s="56"/>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17"/>
    </row>
    <row r="50" spans="1:58" ht="37.25" customHeight="1" x14ac:dyDescent="0.55000000000000004">
      <c r="A50" s="116"/>
      <c r="B50" s="303" t="s">
        <v>141</v>
      </c>
      <c r="C50" s="272" t="s">
        <v>149</v>
      </c>
      <c r="D50" s="272"/>
      <c r="E50" s="272"/>
      <c r="F50" s="272"/>
      <c r="G50" s="272"/>
      <c r="H50" s="272"/>
      <c r="I50" s="272"/>
      <c r="J50" s="272"/>
      <c r="K50" s="272"/>
      <c r="L50" s="272"/>
      <c r="M50" s="272"/>
      <c r="N50" s="272"/>
      <c r="O50" s="272"/>
      <c r="P50" s="272"/>
      <c r="Q50" s="272"/>
      <c r="R50" s="272"/>
      <c r="S50" s="272"/>
      <c r="T50" s="272"/>
      <c r="U50" s="272"/>
      <c r="V50" s="272"/>
      <c r="W50" s="272"/>
      <c r="X50" s="272"/>
      <c r="Y50" s="326"/>
      <c r="Z50" s="327"/>
      <c r="AA50" s="327"/>
      <c r="AB50" s="328"/>
      <c r="AC50" s="101"/>
      <c r="AD50" s="231" t="s">
        <v>6</v>
      </c>
      <c r="AE50" s="232"/>
      <c r="AF50" s="233"/>
      <c r="AG50" s="243"/>
      <c r="AH50" s="244"/>
      <c r="AI50" s="244"/>
      <c r="AJ50" s="244"/>
      <c r="AK50" s="244"/>
      <c r="AL50" s="244"/>
      <c r="AM50" s="244"/>
      <c r="AN50" s="244"/>
      <c r="AO50" s="244"/>
      <c r="AP50" s="244"/>
      <c r="AQ50" s="245"/>
      <c r="AR50" s="231" t="s">
        <v>194</v>
      </c>
      <c r="AS50" s="232"/>
      <c r="AT50" s="233"/>
      <c r="AU50" s="252"/>
      <c r="AV50" s="253"/>
      <c r="AW50" s="253"/>
      <c r="AX50" s="253"/>
      <c r="AY50" s="253"/>
      <c r="AZ50" s="253"/>
      <c r="BA50" s="253"/>
      <c r="BB50" s="253"/>
      <c r="BC50" s="253"/>
      <c r="BD50" s="253"/>
      <c r="BE50" s="253"/>
      <c r="BF50" s="117"/>
    </row>
    <row r="51" spans="1:58" ht="5.5" customHeight="1" x14ac:dyDescent="0.55000000000000004">
      <c r="A51" s="116"/>
      <c r="B51" s="303"/>
      <c r="C51" s="272"/>
      <c r="D51" s="272"/>
      <c r="E51" s="272"/>
      <c r="F51" s="272"/>
      <c r="G51" s="272"/>
      <c r="H51" s="272"/>
      <c r="I51" s="272"/>
      <c r="J51" s="272"/>
      <c r="K51" s="272"/>
      <c r="L51" s="272"/>
      <c r="M51" s="272"/>
      <c r="N51" s="272"/>
      <c r="O51" s="272"/>
      <c r="P51" s="272"/>
      <c r="Q51" s="272"/>
      <c r="R51" s="272"/>
      <c r="S51" s="272"/>
      <c r="T51" s="272"/>
      <c r="U51" s="272"/>
      <c r="V51" s="272"/>
      <c r="W51" s="272"/>
      <c r="X51" s="272"/>
      <c r="Y51" s="329"/>
      <c r="Z51" s="330"/>
      <c r="AA51" s="330"/>
      <c r="AB51" s="331"/>
      <c r="AC51" s="101"/>
      <c r="AD51" s="234"/>
      <c r="AE51" s="235"/>
      <c r="AF51" s="236"/>
      <c r="AG51" s="246"/>
      <c r="AH51" s="247"/>
      <c r="AI51" s="247"/>
      <c r="AJ51" s="247"/>
      <c r="AK51" s="247"/>
      <c r="AL51" s="247"/>
      <c r="AM51" s="247"/>
      <c r="AN51" s="247"/>
      <c r="AO51" s="247"/>
      <c r="AP51" s="247"/>
      <c r="AQ51" s="248"/>
      <c r="AR51" s="234"/>
      <c r="AS51" s="235"/>
      <c r="AT51" s="236"/>
      <c r="AU51" s="253"/>
      <c r="AV51" s="253"/>
      <c r="AW51" s="253"/>
      <c r="AX51" s="253"/>
      <c r="AY51" s="253"/>
      <c r="AZ51" s="253"/>
      <c r="BA51" s="253"/>
      <c r="BB51" s="253"/>
      <c r="BC51" s="253"/>
      <c r="BD51" s="253"/>
      <c r="BE51" s="253"/>
      <c r="BF51" s="117"/>
    </row>
    <row r="52" spans="1:58" ht="37.25" customHeight="1" x14ac:dyDescent="0.55000000000000004">
      <c r="A52" s="116"/>
      <c r="B52" s="303"/>
      <c r="C52" s="272"/>
      <c r="D52" s="272"/>
      <c r="E52" s="272"/>
      <c r="F52" s="272"/>
      <c r="G52" s="272"/>
      <c r="H52" s="272"/>
      <c r="I52" s="272"/>
      <c r="J52" s="272"/>
      <c r="K52" s="272"/>
      <c r="L52" s="272"/>
      <c r="M52" s="272"/>
      <c r="N52" s="272"/>
      <c r="O52" s="272"/>
      <c r="P52" s="272"/>
      <c r="Q52" s="272"/>
      <c r="R52" s="272"/>
      <c r="S52" s="272"/>
      <c r="T52" s="272"/>
      <c r="U52" s="272"/>
      <c r="V52" s="272"/>
      <c r="W52" s="272"/>
      <c r="X52" s="272"/>
      <c r="Y52" s="332"/>
      <c r="Z52" s="333"/>
      <c r="AA52" s="333"/>
      <c r="AB52" s="334"/>
      <c r="AC52" s="101"/>
      <c r="AD52" s="234"/>
      <c r="AE52" s="235"/>
      <c r="AF52" s="236"/>
      <c r="AG52" s="246"/>
      <c r="AH52" s="247"/>
      <c r="AI52" s="247"/>
      <c r="AJ52" s="247"/>
      <c r="AK52" s="247"/>
      <c r="AL52" s="247"/>
      <c r="AM52" s="247"/>
      <c r="AN52" s="247"/>
      <c r="AO52" s="247"/>
      <c r="AP52" s="247"/>
      <c r="AQ52" s="248"/>
      <c r="AR52" s="234"/>
      <c r="AS52" s="235"/>
      <c r="AT52" s="236"/>
      <c r="AU52" s="253"/>
      <c r="AV52" s="253"/>
      <c r="AW52" s="253"/>
      <c r="AX52" s="253"/>
      <c r="AY52" s="253"/>
      <c r="AZ52" s="253"/>
      <c r="BA52" s="253"/>
      <c r="BB52" s="253"/>
      <c r="BC52" s="253"/>
      <c r="BD52" s="253"/>
      <c r="BE52" s="253"/>
      <c r="BF52" s="117"/>
    </row>
    <row r="53" spans="1:58" ht="5.5" customHeight="1" x14ac:dyDescent="0.55000000000000004">
      <c r="A53" s="116"/>
      <c r="B53" s="3"/>
      <c r="C53" s="3"/>
      <c r="D53" s="3"/>
      <c r="E53" s="3"/>
      <c r="F53" s="3"/>
      <c r="G53" s="3"/>
      <c r="H53" s="3"/>
      <c r="I53" s="3"/>
      <c r="J53" s="3"/>
      <c r="K53" s="3"/>
      <c r="L53" s="3"/>
      <c r="M53" s="3"/>
      <c r="N53" s="3"/>
      <c r="O53" s="3"/>
      <c r="P53" s="3"/>
      <c r="Q53" s="3"/>
      <c r="R53" s="3"/>
      <c r="S53" s="3"/>
      <c r="T53" s="3"/>
      <c r="U53" s="3"/>
      <c r="V53" s="3"/>
      <c r="W53" s="3"/>
      <c r="X53" s="3"/>
      <c r="Y53" s="5"/>
      <c r="Z53" s="5"/>
      <c r="AA53" s="5"/>
      <c r="AB53" s="5"/>
      <c r="AC53" s="101"/>
      <c r="AD53" s="234"/>
      <c r="AE53" s="235"/>
      <c r="AF53" s="236"/>
      <c r="AG53" s="246"/>
      <c r="AH53" s="247"/>
      <c r="AI53" s="247"/>
      <c r="AJ53" s="247"/>
      <c r="AK53" s="247"/>
      <c r="AL53" s="247"/>
      <c r="AM53" s="247"/>
      <c r="AN53" s="247"/>
      <c r="AO53" s="247"/>
      <c r="AP53" s="247"/>
      <c r="AQ53" s="248"/>
      <c r="AR53" s="237"/>
      <c r="AS53" s="238"/>
      <c r="AT53" s="239"/>
      <c r="AU53" s="253"/>
      <c r="AV53" s="253"/>
      <c r="AW53" s="253"/>
      <c r="AX53" s="253"/>
      <c r="AY53" s="253"/>
      <c r="AZ53" s="253"/>
      <c r="BA53" s="253"/>
      <c r="BB53" s="253"/>
      <c r="BC53" s="253"/>
      <c r="BD53" s="253"/>
      <c r="BE53" s="253"/>
      <c r="BF53" s="117"/>
    </row>
    <row r="54" spans="1:58" ht="37.25" customHeight="1" x14ac:dyDescent="0.55000000000000004">
      <c r="A54" s="116"/>
      <c r="B54" s="10" t="s">
        <v>142</v>
      </c>
      <c r="C54" s="273" t="s">
        <v>150</v>
      </c>
      <c r="D54" s="274"/>
      <c r="E54" s="274"/>
      <c r="F54" s="274"/>
      <c r="G54" s="274"/>
      <c r="H54" s="274"/>
      <c r="I54" s="274"/>
      <c r="J54" s="274"/>
      <c r="K54" s="274"/>
      <c r="L54" s="274"/>
      <c r="M54" s="274"/>
      <c r="N54" s="274"/>
      <c r="O54" s="274"/>
      <c r="P54" s="274"/>
      <c r="Q54" s="274"/>
      <c r="R54" s="274"/>
      <c r="S54" s="274"/>
      <c r="T54" s="274"/>
      <c r="U54" s="274"/>
      <c r="V54" s="274"/>
      <c r="W54" s="274"/>
      <c r="X54" s="275"/>
      <c r="Y54" s="320"/>
      <c r="Z54" s="321"/>
      <c r="AA54" s="321"/>
      <c r="AB54" s="322"/>
      <c r="AC54" s="101"/>
      <c r="AD54" s="237"/>
      <c r="AE54" s="238"/>
      <c r="AF54" s="239"/>
      <c r="AG54" s="249"/>
      <c r="AH54" s="250"/>
      <c r="AI54" s="250"/>
      <c r="AJ54" s="250"/>
      <c r="AK54" s="250"/>
      <c r="AL54" s="250"/>
      <c r="AM54" s="250"/>
      <c r="AN54" s="250"/>
      <c r="AO54" s="250"/>
      <c r="AP54" s="250"/>
      <c r="AQ54" s="251"/>
      <c r="AR54" s="254" t="s">
        <v>244</v>
      </c>
      <c r="AS54" s="255"/>
      <c r="AT54" s="256"/>
      <c r="AU54" s="252"/>
      <c r="AV54" s="253"/>
      <c r="AW54" s="253"/>
      <c r="AX54" s="253"/>
      <c r="AY54" s="253"/>
      <c r="AZ54" s="253"/>
      <c r="BA54" s="253"/>
      <c r="BB54" s="253"/>
      <c r="BC54" s="253"/>
      <c r="BD54" s="253"/>
      <c r="BE54" s="253"/>
      <c r="BF54" s="117"/>
    </row>
    <row r="55" spans="1:58" ht="5.5" customHeight="1" x14ac:dyDescent="0.55000000000000004">
      <c r="A55" s="116"/>
      <c r="B55" s="107"/>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17"/>
    </row>
    <row r="56" spans="1:58" ht="37.25" customHeight="1" x14ac:dyDescent="0.55000000000000004">
      <c r="A56" s="116"/>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101"/>
      <c r="AD56" s="254" t="s">
        <v>8</v>
      </c>
      <c r="AE56" s="255"/>
      <c r="AF56" s="255"/>
      <c r="AG56" s="256"/>
      <c r="AH56" s="286"/>
      <c r="AI56" s="287"/>
      <c r="AJ56" s="287"/>
      <c r="AK56" s="287"/>
      <c r="AL56" s="287"/>
      <c r="AM56" s="287"/>
      <c r="AN56" s="287"/>
      <c r="AO56" s="287"/>
      <c r="AP56" s="287"/>
      <c r="AQ56" s="287"/>
      <c r="AR56" s="287"/>
      <c r="AS56" s="287"/>
      <c r="AT56" s="287"/>
      <c r="AU56" s="287"/>
      <c r="AV56" s="287"/>
      <c r="AW56" s="287"/>
      <c r="AX56" s="287"/>
      <c r="AY56" s="287"/>
      <c r="AZ56" s="287"/>
      <c r="BA56" s="287"/>
      <c r="BB56" s="287"/>
      <c r="BC56" s="287"/>
      <c r="BD56" s="287"/>
      <c r="BE56" s="288"/>
      <c r="BF56" s="117"/>
    </row>
    <row r="57" spans="1:58" ht="5.5" customHeight="1" thickBot="1" x14ac:dyDescent="0.6">
      <c r="A57" s="131"/>
      <c r="B57" s="127"/>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30"/>
    </row>
    <row r="58" spans="1:58" ht="5.5" customHeight="1" thickTop="1" x14ac:dyDescent="0.55000000000000004">
      <c r="A58" s="118"/>
      <c r="BF58" s="119"/>
    </row>
    <row r="59" spans="1:58" ht="37.25" customHeight="1" x14ac:dyDescent="0.55000000000000004">
      <c r="A59" s="118"/>
      <c r="B59" s="54" t="s">
        <v>303</v>
      </c>
      <c r="C59" s="342" t="s">
        <v>304</v>
      </c>
      <c r="D59" s="342"/>
      <c r="E59" s="342"/>
      <c r="F59" s="54" t="s">
        <v>0</v>
      </c>
      <c r="G59" s="272" t="s">
        <v>132</v>
      </c>
      <c r="H59" s="272"/>
      <c r="I59" s="272"/>
      <c r="J59" s="272"/>
      <c r="K59" s="202" t="s">
        <v>306</v>
      </c>
      <c r="L59" s="208"/>
      <c r="M59" s="272" t="s">
        <v>134</v>
      </c>
      <c r="N59" s="272"/>
      <c r="O59" s="272"/>
      <c r="P59" s="272"/>
      <c r="Q59" s="272"/>
      <c r="R59" s="272"/>
      <c r="S59" s="272"/>
      <c r="T59" s="272"/>
      <c r="U59" s="272"/>
      <c r="V59" s="272"/>
      <c r="W59" s="202" t="s">
        <v>301</v>
      </c>
      <c r="X59" s="202"/>
      <c r="Y59" s="276" t="s">
        <v>11</v>
      </c>
      <c r="Z59" s="276"/>
      <c r="AA59" s="276"/>
      <c r="AB59" s="276"/>
      <c r="AD59" s="208" t="s">
        <v>1</v>
      </c>
      <c r="AE59" s="268"/>
      <c r="AF59" s="268"/>
      <c r="AG59" s="277" t="s">
        <v>20</v>
      </c>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8"/>
      <c r="BD59" s="278"/>
      <c r="BE59" s="278"/>
      <c r="BF59" s="119"/>
    </row>
    <row r="60" spans="1:58" ht="5.5" customHeight="1" x14ac:dyDescent="0.55000000000000004">
      <c r="A60" s="118"/>
      <c r="BF60" s="119"/>
    </row>
    <row r="61" spans="1:58" ht="37.25" customHeight="1" x14ac:dyDescent="0.55000000000000004">
      <c r="A61" s="118"/>
      <c r="B61" s="208" t="s">
        <v>2</v>
      </c>
      <c r="C61" s="319"/>
      <c r="D61" s="269" t="s">
        <v>16</v>
      </c>
      <c r="E61" s="270"/>
      <c r="F61" s="270"/>
      <c r="G61" s="270"/>
      <c r="H61" s="270"/>
      <c r="I61" s="270"/>
      <c r="J61" s="270"/>
      <c r="K61" s="270"/>
      <c r="L61" s="270"/>
      <c r="M61" s="270"/>
      <c r="N61" s="270"/>
      <c r="O61" s="270"/>
      <c r="P61" s="270"/>
      <c r="Q61" s="270"/>
      <c r="R61" s="270"/>
      <c r="S61" s="270"/>
      <c r="T61" s="271"/>
      <c r="U61" s="208" t="s">
        <v>3</v>
      </c>
      <c r="V61" s="208"/>
      <c r="W61" s="208"/>
      <c r="X61" s="310" t="s">
        <v>21</v>
      </c>
      <c r="Y61" s="310"/>
      <c r="Z61" s="310"/>
      <c r="AA61" s="310"/>
      <c r="AB61" s="310"/>
      <c r="AD61" s="218" t="s">
        <v>465</v>
      </c>
      <c r="AE61" s="219"/>
      <c r="AF61" s="220"/>
      <c r="AG61" s="240" t="s">
        <v>279</v>
      </c>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119"/>
    </row>
    <row r="62" spans="1:58" ht="5.5" customHeight="1" x14ac:dyDescent="0.55000000000000004">
      <c r="A62" s="118"/>
      <c r="AD62" s="257"/>
      <c r="AE62" s="258"/>
      <c r="AF62" s="259"/>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119"/>
    </row>
    <row r="63" spans="1:58" ht="37.25" customHeight="1" x14ac:dyDescent="0.55000000000000004">
      <c r="A63" s="118"/>
      <c r="B63" s="208" t="s">
        <v>5</v>
      </c>
      <c r="C63" s="208"/>
      <c r="D63" s="208"/>
      <c r="E63" s="208"/>
      <c r="F63" s="208"/>
      <c r="G63" s="208"/>
      <c r="H63" s="208"/>
      <c r="I63" s="208"/>
      <c r="J63" s="208"/>
      <c r="K63" s="208"/>
      <c r="L63" s="208"/>
      <c r="M63" s="208"/>
      <c r="N63" s="208"/>
      <c r="O63" s="208"/>
      <c r="P63" s="208"/>
      <c r="Q63" s="208"/>
      <c r="R63" s="208"/>
      <c r="S63" s="208"/>
      <c r="T63" s="208"/>
      <c r="U63" s="208"/>
      <c r="V63" s="208"/>
      <c r="W63" s="208"/>
      <c r="X63" s="208"/>
      <c r="Y63" s="208" t="s">
        <v>4</v>
      </c>
      <c r="Z63" s="208"/>
      <c r="AA63" s="208"/>
      <c r="AB63" s="208"/>
      <c r="AD63" s="221"/>
      <c r="AE63" s="222"/>
      <c r="AF63" s="223"/>
      <c r="AG63" s="242"/>
      <c r="AH63" s="242"/>
      <c r="AI63" s="242"/>
      <c r="AJ63" s="242"/>
      <c r="AK63" s="242"/>
      <c r="AL63" s="242"/>
      <c r="AM63" s="242"/>
      <c r="AN63" s="242"/>
      <c r="AO63" s="242"/>
      <c r="AP63" s="242"/>
      <c r="AQ63" s="242"/>
      <c r="AR63" s="242"/>
      <c r="AS63" s="242"/>
      <c r="AT63" s="242"/>
      <c r="AU63" s="242"/>
      <c r="AV63" s="242"/>
      <c r="AW63" s="242"/>
      <c r="AX63" s="242"/>
      <c r="AY63" s="242"/>
      <c r="AZ63" s="242"/>
      <c r="BA63" s="242"/>
      <c r="BB63" s="242"/>
      <c r="BC63" s="242"/>
      <c r="BD63" s="242"/>
      <c r="BE63" s="242"/>
      <c r="BF63" s="119"/>
    </row>
    <row r="64" spans="1:58" ht="5.5" customHeight="1" x14ac:dyDescent="0.55000000000000004">
      <c r="A64" s="118"/>
      <c r="BF64" s="119"/>
    </row>
    <row r="65" spans="1:58" ht="37.25" customHeight="1" x14ac:dyDescent="0.55000000000000004">
      <c r="A65" s="118"/>
      <c r="B65" s="300" t="s">
        <v>138</v>
      </c>
      <c r="C65" s="291" t="s">
        <v>450</v>
      </c>
      <c r="D65" s="311"/>
      <c r="E65" s="311"/>
      <c r="F65" s="311"/>
      <c r="G65" s="311"/>
      <c r="H65" s="311"/>
      <c r="I65" s="311"/>
      <c r="J65" s="311"/>
      <c r="K65" s="311"/>
      <c r="L65" s="311"/>
      <c r="M65" s="311"/>
      <c r="N65" s="311"/>
      <c r="O65" s="311"/>
      <c r="P65" s="311"/>
      <c r="Q65" s="311"/>
      <c r="R65" s="311"/>
      <c r="S65" s="311"/>
      <c r="T65" s="311"/>
      <c r="U65" s="311"/>
      <c r="V65" s="311"/>
      <c r="W65" s="311"/>
      <c r="X65" s="312"/>
      <c r="Y65" s="352"/>
      <c r="Z65" s="352"/>
      <c r="AA65" s="352"/>
      <c r="AB65" s="352"/>
      <c r="AD65" s="215" t="s">
        <v>9</v>
      </c>
      <c r="AE65" s="216"/>
      <c r="AF65" s="217"/>
      <c r="AG65" s="286"/>
      <c r="AH65" s="289"/>
      <c r="AI65" s="289"/>
      <c r="AJ65" s="289"/>
      <c r="AK65" s="289"/>
      <c r="AL65" s="289"/>
      <c r="AM65" s="289"/>
      <c r="AN65" s="289"/>
      <c r="AO65" s="289"/>
      <c r="AP65" s="289"/>
      <c r="AQ65" s="289"/>
      <c r="AR65" s="289"/>
      <c r="AS65" s="289"/>
      <c r="AT65" s="289"/>
      <c r="AU65" s="289"/>
      <c r="AV65" s="289"/>
      <c r="AW65" s="289"/>
      <c r="AX65" s="289"/>
      <c r="AY65" s="289"/>
      <c r="AZ65" s="289"/>
      <c r="BA65" s="289"/>
      <c r="BB65" s="289"/>
      <c r="BC65" s="289"/>
      <c r="BD65" s="289"/>
      <c r="BE65" s="290"/>
      <c r="BF65" s="119"/>
    </row>
    <row r="66" spans="1:58" ht="5.5" customHeight="1" x14ac:dyDescent="0.55000000000000004">
      <c r="A66" s="118"/>
      <c r="B66" s="301"/>
      <c r="C66" s="313"/>
      <c r="D66" s="314"/>
      <c r="E66" s="314"/>
      <c r="F66" s="314"/>
      <c r="G66" s="314"/>
      <c r="H66" s="314"/>
      <c r="I66" s="314"/>
      <c r="J66" s="314"/>
      <c r="K66" s="314"/>
      <c r="L66" s="314"/>
      <c r="M66" s="314"/>
      <c r="N66" s="314"/>
      <c r="O66" s="314"/>
      <c r="P66" s="314"/>
      <c r="Q66" s="314"/>
      <c r="R66" s="314"/>
      <c r="S66" s="314"/>
      <c r="T66" s="314"/>
      <c r="U66" s="314"/>
      <c r="V66" s="314"/>
      <c r="W66" s="314"/>
      <c r="X66" s="315"/>
      <c r="Y66" s="352"/>
      <c r="Z66" s="352"/>
      <c r="AA66" s="352"/>
      <c r="AB66" s="352"/>
      <c r="BF66" s="119"/>
    </row>
    <row r="67" spans="1:58" ht="37.25" customHeight="1" x14ac:dyDescent="0.55000000000000004">
      <c r="A67" s="118"/>
      <c r="B67" s="301"/>
      <c r="C67" s="313"/>
      <c r="D67" s="314"/>
      <c r="E67" s="314"/>
      <c r="F67" s="314"/>
      <c r="G67" s="314"/>
      <c r="H67" s="314"/>
      <c r="I67" s="314"/>
      <c r="J67" s="314"/>
      <c r="K67" s="314"/>
      <c r="L67" s="314"/>
      <c r="M67" s="314"/>
      <c r="N67" s="314"/>
      <c r="O67" s="314"/>
      <c r="P67" s="314"/>
      <c r="Q67" s="314"/>
      <c r="R67" s="314"/>
      <c r="S67" s="314"/>
      <c r="T67" s="314"/>
      <c r="U67" s="314"/>
      <c r="V67" s="314"/>
      <c r="W67" s="314"/>
      <c r="X67" s="315"/>
      <c r="Y67" s="352"/>
      <c r="Z67" s="352"/>
      <c r="AA67" s="352"/>
      <c r="AB67" s="352"/>
      <c r="AD67" s="202" t="s">
        <v>195</v>
      </c>
      <c r="AE67" s="202"/>
      <c r="AF67" s="202"/>
      <c r="AG67" s="341"/>
      <c r="AH67" s="341"/>
      <c r="AI67" s="341"/>
      <c r="AJ67" s="341"/>
      <c r="AK67" s="341"/>
      <c r="AL67" s="341"/>
      <c r="AM67" s="341"/>
      <c r="AN67" s="341"/>
      <c r="AO67" s="341"/>
      <c r="AP67" s="341"/>
      <c r="AQ67" s="341"/>
      <c r="AR67" s="341"/>
      <c r="AS67" s="341"/>
      <c r="AT67" s="341"/>
      <c r="AU67" s="341"/>
      <c r="AV67" s="215" t="s">
        <v>7</v>
      </c>
      <c r="AW67" s="216"/>
      <c r="AX67" s="217"/>
      <c r="AY67" s="320"/>
      <c r="AZ67" s="321"/>
      <c r="BA67" s="321"/>
      <c r="BB67" s="321"/>
      <c r="BC67" s="321"/>
      <c r="BD67" s="321"/>
      <c r="BE67" s="322"/>
      <c r="BF67" s="119"/>
    </row>
    <row r="68" spans="1:58" ht="5.5" customHeight="1" x14ac:dyDescent="0.55000000000000004">
      <c r="A68" s="118"/>
      <c r="B68" s="301"/>
      <c r="C68" s="313"/>
      <c r="D68" s="314"/>
      <c r="E68" s="314"/>
      <c r="F68" s="314"/>
      <c r="G68" s="314"/>
      <c r="H68" s="314"/>
      <c r="I68" s="314"/>
      <c r="J68" s="314"/>
      <c r="K68" s="314"/>
      <c r="L68" s="314"/>
      <c r="M68" s="314"/>
      <c r="N68" s="314"/>
      <c r="O68" s="314"/>
      <c r="P68" s="314"/>
      <c r="Q68" s="314"/>
      <c r="R68" s="314"/>
      <c r="S68" s="314"/>
      <c r="T68" s="314"/>
      <c r="U68" s="314"/>
      <c r="V68" s="314"/>
      <c r="W68" s="314"/>
      <c r="X68" s="315"/>
      <c r="Y68" s="352"/>
      <c r="Z68" s="352"/>
      <c r="AA68" s="352"/>
      <c r="AB68" s="352"/>
      <c r="AD68"/>
      <c r="AE68"/>
      <c r="AF68"/>
      <c r="AG68"/>
      <c r="AH68"/>
      <c r="AI68"/>
      <c r="AJ68"/>
      <c r="AK68"/>
      <c r="AL68"/>
      <c r="AM68"/>
      <c r="AN68"/>
      <c r="AO68"/>
      <c r="AP68"/>
      <c r="AQ68"/>
      <c r="AR68"/>
      <c r="AS68"/>
      <c r="AT68"/>
      <c r="AU68"/>
      <c r="AV68"/>
      <c r="AW68"/>
      <c r="AX68"/>
      <c r="AY68"/>
      <c r="AZ68"/>
      <c r="BA68"/>
      <c r="BB68"/>
      <c r="BC68"/>
      <c r="BD68"/>
      <c r="BE68"/>
      <c r="BF68" s="119"/>
    </row>
    <row r="69" spans="1:58" ht="37.25" customHeight="1" x14ac:dyDescent="0.55000000000000004">
      <c r="A69" s="118"/>
      <c r="B69" s="301"/>
      <c r="C69" s="313"/>
      <c r="D69" s="314"/>
      <c r="E69" s="314"/>
      <c r="F69" s="314"/>
      <c r="G69" s="314"/>
      <c r="H69" s="314"/>
      <c r="I69" s="314"/>
      <c r="J69" s="314"/>
      <c r="K69" s="314"/>
      <c r="L69" s="314"/>
      <c r="M69" s="314"/>
      <c r="N69" s="314"/>
      <c r="O69" s="314"/>
      <c r="P69" s="314"/>
      <c r="Q69" s="314"/>
      <c r="R69" s="314"/>
      <c r="S69" s="314"/>
      <c r="T69" s="314"/>
      <c r="U69" s="314"/>
      <c r="V69" s="314"/>
      <c r="W69" s="314"/>
      <c r="X69" s="315"/>
      <c r="Y69" s="352"/>
      <c r="Z69" s="352"/>
      <c r="AA69" s="352"/>
      <c r="AB69" s="352"/>
      <c r="AD69" s="231" t="s">
        <v>6</v>
      </c>
      <c r="AE69" s="232"/>
      <c r="AF69" s="233"/>
      <c r="AG69" s="243"/>
      <c r="AH69" s="244"/>
      <c r="AI69" s="244"/>
      <c r="AJ69" s="244"/>
      <c r="AK69" s="244"/>
      <c r="AL69" s="244"/>
      <c r="AM69" s="244"/>
      <c r="AN69" s="244"/>
      <c r="AO69" s="244"/>
      <c r="AP69" s="244"/>
      <c r="AQ69" s="245"/>
      <c r="AR69" s="231" t="s">
        <v>194</v>
      </c>
      <c r="AS69" s="232"/>
      <c r="AT69" s="233"/>
      <c r="AU69" s="252"/>
      <c r="AV69" s="253"/>
      <c r="AW69" s="253"/>
      <c r="AX69" s="253"/>
      <c r="AY69" s="253"/>
      <c r="AZ69" s="253"/>
      <c r="BA69" s="253"/>
      <c r="BB69" s="253"/>
      <c r="BC69" s="253"/>
      <c r="BD69" s="253"/>
      <c r="BE69" s="253"/>
      <c r="BF69" s="119"/>
    </row>
    <row r="70" spans="1:58" ht="5.5" customHeight="1" x14ac:dyDescent="0.55000000000000004">
      <c r="A70" s="118"/>
      <c r="B70" s="301"/>
      <c r="C70" s="313"/>
      <c r="D70" s="314"/>
      <c r="E70" s="314"/>
      <c r="F70" s="314"/>
      <c r="G70" s="314"/>
      <c r="H70" s="314"/>
      <c r="I70" s="314"/>
      <c r="J70" s="314"/>
      <c r="K70" s="314"/>
      <c r="L70" s="314"/>
      <c r="M70" s="314"/>
      <c r="N70" s="314"/>
      <c r="O70" s="314"/>
      <c r="P70" s="314"/>
      <c r="Q70" s="314"/>
      <c r="R70" s="314"/>
      <c r="S70" s="314"/>
      <c r="T70" s="314"/>
      <c r="U70" s="314"/>
      <c r="V70" s="314"/>
      <c r="W70" s="314"/>
      <c r="X70" s="315"/>
      <c r="Y70" s="352"/>
      <c r="Z70" s="352"/>
      <c r="AA70" s="352"/>
      <c r="AB70" s="352"/>
      <c r="AD70" s="234"/>
      <c r="AE70" s="235"/>
      <c r="AF70" s="236"/>
      <c r="AG70" s="246"/>
      <c r="AH70" s="247"/>
      <c r="AI70" s="247"/>
      <c r="AJ70" s="247"/>
      <c r="AK70" s="247"/>
      <c r="AL70" s="247"/>
      <c r="AM70" s="247"/>
      <c r="AN70" s="247"/>
      <c r="AO70" s="247"/>
      <c r="AP70" s="247"/>
      <c r="AQ70" s="248"/>
      <c r="AR70" s="234"/>
      <c r="AS70" s="235"/>
      <c r="AT70" s="236"/>
      <c r="AU70" s="253"/>
      <c r="AV70" s="253"/>
      <c r="AW70" s="253"/>
      <c r="AX70" s="253"/>
      <c r="AY70" s="253"/>
      <c r="AZ70" s="253"/>
      <c r="BA70" s="253"/>
      <c r="BB70" s="253"/>
      <c r="BC70" s="253"/>
      <c r="BD70" s="253"/>
      <c r="BE70" s="253"/>
      <c r="BF70" s="119"/>
    </row>
    <row r="71" spans="1:58" ht="37.25" customHeight="1" x14ac:dyDescent="0.55000000000000004">
      <c r="A71" s="118"/>
      <c r="B71" s="302"/>
      <c r="C71" s="316"/>
      <c r="D71" s="317"/>
      <c r="E71" s="317"/>
      <c r="F71" s="317"/>
      <c r="G71" s="317"/>
      <c r="H71" s="317"/>
      <c r="I71" s="317"/>
      <c r="J71" s="317"/>
      <c r="K71" s="317"/>
      <c r="L71" s="317"/>
      <c r="M71" s="317"/>
      <c r="N71" s="317"/>
      <c r="O71" s="317"/>
      <c r="P71" s="317"/>
      <c r="Q71" s="317"/>
      <c r="R71" s="317"/>
      <c r="S71" s="317"/>
      <c r="T71" s="317"/>
      <c r="U71" s="317"/>
      <c r="V71" s="317"/>
      <c r="W71" s="317"/>
      <c r="X71" s="318"/>
      <c r="Y71" s="352"/>
      <c r="Z71" s="352"/>
      <c r="AA71" s="352"/>
      <c r="AB71" s="352"/>
      <c r="AD71" s="234"/>
      <c r="AE71" s="235"/>
      <c r="AF71" s="236"/>
      <c r="AG71" s="246"/>
      <c r="AH71" s="247"/>
      <c r="AI71" s="247"/>
      <c r="AJ71" s="247"/>
      <c r="AK71" s="247"/>
      <c r="AL71" s="247"/>
      <c r="AM71" s="247"/>
      <c r="AN71" s="247"/>
      <c r="AO71" s="247"/>
      <c r="AP71" s="247"/>
      <c r="AQ71" s="248"/>
      <c r="AR71" s="234"/>
      <c r="AS71" s="235"/>
      <c r="AT71" s="236"/>
      <c r="AU71" s="253"/>
      <c r="AV71" s="253"/>
      <c r="AW71" s="253"/>
      <c r="AX71" s="253"/>
      <c r="AY71" s="253"/>
      <c r="AZ71" s="253"/>
      <c r="BA71" s="253"/>
      <c r="BB71" s="253"/>
      <c r="BC71" s="253"/>
      <c r="BD71" s="253"/>
      <c r="BE71" s="253"/>
      <c r="BF71" s="119"/>
    </row>
    <row r="72" spans="1:58" ht="5.5" customHeight="1" x14ac:dyDescent="0.55000000000000004">
      <c r="A72" s="118"/>
      <c r="B72" s="5"/>
      <c r="C72" s="5"/>
      <c r="D72" s="5"/>
      <c r="E72" s="5"/>
      <c r="F72" s="5"/>
      <c r="G72" s="5"/>
      <c r="H72" s="5"/>
      <c r="I72" s="5"/>
      <c r="J72" s="5"/>
      <c r="K72" s="5"/>
      <c r="L72" s="5"/>
      <c r="M72" s="5"/>
      <c r="N72" s="5"/>
      <c r="O72" s="5"/>
      <c r="P72" s="5"/>
      <c r="Q72" s="5"/>
      <c r="R72" s="5"/>
      <c r="S72" s="5"/>
      <c r="T72" s="5"/>
      <c r="U72" s="5"/>
      <c r="V72" s="5"/>
      <c r="W72" s="5"/>
      <c r="X72" s="5"/>
      <c r="Y72" s="4"/>
      <c r="Z72" s="4"/>
      <c r="AA72" s="4"/>
      <c r="AB72" s="4"/>
      <c r="AD72" s="234"/>
      <c r="AE72" s="235"/>
      <c r="AF72" s="236"/>
      <c r="AG72" s="246"/>
      <c r="AH72" s="247"/>
      <c r="AI72" s="247"/>
      <c r="AJ72" s="247"/>
      <c r="AK72" s="247"/>
      <c r="AL72" s="247"/>
      <c r="AM72" s="247"/>
      <c r="AN72" s="247"/>
      <c r="AO72" s="247"/>
      <c r="AP72" s="247"/>
      <c r="AQ72" s="248"/>
      <c r="AR72" s="237"/>
      <c r="AS72" s="238"/>
      <c r="AT72" s="239"/>
      <c r="AU72" s="253"/>
      <c r="AV72" s="253"/>
      <c r="AW72" s="253"/>
      <c r="AX72" s="253"/>
      <c r="AY72" s="253"/>
      <c r="AZ72" s="253"/>
      <c r="BA72" s="253"/>
      <c r="BB72" s="253"/>
      <c r="BC72" s="253"/>
      <c r="BD72" s="253"/>
      <c r="BE72" s="253"/>
      <c r="BF72" s="119"/>
    </row>
    <row r="73" spans="1:58" ht="37.25" customHeight="1" x14ac:dyDescent="0.55000000000000004">
      <c r="A73" s="118"/>
      <c r="B73"/>
      <c r="C73"/>
      <c r="D73"/>
      <c r="E73"/>
      <c r="F73"/>
      <c r="G73"/>
      <c r="H73"/>
      <c r="I73"/>
      <c r="J73"/>
      <c r="K73"/>
      <c r="L73"/>
      <c r="M73"/>
      <c r="N73"/>
      <c r="O73"/>
      <c r="P73"/>
      <c r="Q73"/>
      <c r="R73"/>
      <c r="S73"/>
      <c r="T73"/>
      <c r="U73"/>
      <c r="V73"/>
      <c r="W73"/>
      <c r="X73"/>
      <c r="Y73"/>
      <c r="Z73"/>
      <c r="AA73"/>
      <c r="AB73"/>
      <c r="AD73" s="237"/>
      <c r="AE73" s="238"/>
      <c r="AF73" s="239"/>
      <c r="AG73" s="249"/>
      <c r="AH73" s="250"/>
      <c r="AI73" s="250"/>
      <c r="AJ73" s="250"/>
      <c r="AK73" s="250"/>
      <c r="AL73" s="250"/>
      <c r="AM73" s="250"/>
      <c r="AN73" s="250"/>
      <c r="AO73" s="250"/>
      <c r="AP73" s="250"/>
      <c r="AQ73" s="251"/>
      <c r="AR73" s="254" t="s">
        <v>244</v>
      </c>
      <c r="AS73" s="255"/>
      <c r="AT73" s="256"/>
      <c r="AU73" s="252"/>
      <c r="AV73" s="253"/>
      <c r="AW73" s="253"/>
      <c r="AX73" s="253"/>
      <c r="AY73" s="253"/>
      <c r="AZ73" s="253"/>
      <c r="BA73" s="253"/>
      <c r="BB73" s="253"/>
      <c r="BC73" s="253"/>
      <c r="BD73" s="253"/>
      <c r="BE73" s="253"/>
      <c r="BF73" s="119"/>
    </row>
    <row r="74" spans="1:58" ht="5.5" customHeight="1" x14ac:dyDescent="0.55000000000000004">
      <c r="A74" s="118"/>
      <c r="B74"/>
      <c r="C74"/>
      <c r="D74"/>
      <c r="E74"/>
      <c r="F74"/>
      <c r="G74"/>
      <c r="H74"/>
      <c r="I74"/>
      <c r="J74"/>
      <c r="K74"/>
      <c r="L74"/>
      <c r="M74"/>
      <c r="N74"/>
      <c r="O74"/>
      <c r="P74"/>
      <c r="Q74"/>
      <c r="R74"/>
      <c r="S74"/>
      <c r="T74"/>
      <c r="U74"/>
      <c r="V74"/>
      <c r="W74"/>
      <c r="X74"/>
      <c r="Y74"/>
      <c r="Z74"/>
      <c r="AA74"/>
      <c r="AB74"/>
      <c r="AD74"/>
      <c r="AE74"/>
      <c r="AF74"/>
      <c r="AG74"/>
      <c r="AH74"/>
      <c r="AI74"/>
      <c r="AJ74"/>
      <c r="AK74"/>
      <c r="AL74"/>
      <c r="AM74"/>
      <c r="AN74"/>
      <c r="AO74"/>
      <c r="AP74"/>
      <c r="AQ74"/>
      <c r="AR74"/>
      <c r="AS74"/>
      <c r="AT74"/>
      <c r="AU74"/>
      <c r="AV74"/>
      <c r="AW74"/>
      <c r="AX74"/>
      <c r="AY74"/>
      <c r="AZ74"/>
      <c r="BA74"/>
      <c r="BB74"/>
      <c r="BC74"/>
      <c r="BD74"/>
      <c r="BE74"/>
      <c r="BF74" s="119"/>
    </row>
    <row r="75" spans="1:58" ht="37.25" customHeight="1" x14ac:dyDescent="0.55000000000000004">
      <c r="A75" s="118"/>
      <c r="B75"/>
      <c r="C75"/>
      <c r="D75"/>
      <c r="E75"/>
      <c r="F75"/>
      <c r="G75"/>
      <c r="H75"/>
      <c r="I75"/>
      <c r="J75"/>
      <c r="K75"/>
      <c r="L75"/>
      <c r="M75"/>
      <c r="N75"/>
      <c r="O75"/>
      <c r="P75"/>
      <c r="Q75"/>
      <c r="R75"/>
      <c r="S75"/>
      <c r="T75"/>
      <c r="U75"/>
      <c r="V75"/>
      <c r="W75"/>
      <c r="X75"/>
      <c r="Y75"/>
      <c r="Z75"/>
      <c r="AA75"/>
      <c r="AB75"/>
      <c r="AD75" s="254" t="s">
        <v>8</v>
      </c>
      <c r="AE75" s="255"/>
      <c r="AF75" s="255"/>
      <c r="AG75" s="256"/>
      <c r="AH75" s="286"/>
      <c r="AI75" s="287"/>
      <c r="AJ75" s="287"/>
      <c r="AK75" s="287"/>
      <c r="AL75" s="287"/>
      <c r="AM75" s="287"/>
      <c r="AN75" s="287"/>
      <c r="AO75" s="287"/>
      <c r="AP75" s="287"/>
      <c r="AQ75" s="287"/>
      <c r="AR75" s="287"/>
      <c r="AS75" s="287"/>
      <c r="AT75" s="287"/>
      <c r="AU75" s="287"/>
      <c r="AV75" s="287"/>
      <c r="AW75" s="287"/>
      <c r="AX75" s="287"/>
      <c r="AY75" s="287"/>
      <c r="AZ75" s="287"/>
      <c r="BA75" s="287"/>
      <c r="BB75" s="287"/>
      <c r="BC75" s="287"/>
      <c r="BD75" s="287"/>
      <c r="BE75" s="288"/>
      <c r="BF75" s="119"/>
    </row>
    <row r="76" spans="1:58" ht="5.5" customHeight="1" thickBot="1" x14ac:dyDescent="0.6">
      <c r="A76" s="121"/>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132"/>
      <c r="BB76" s="132"/>
      <c r="BC76" s="132"/>
      <c r="BD76" s="132"/>
      <c r="BE76" s="132"/>
      <c r="BF76" s="123"/>
    </row>
    <row r="77" spans="1:58" ht="5.5" customHeight="1" thickTop="1" x14ac:dyDescent="0.55000000000000004">
      <c r="A77" s="116"/>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17"/>
    </row>
    <row r="78" spans="1:58" ht="37.25" customHeight="1" x14ac:dyDescent="0.55000000000000004">
      <c r="A78" s="116"/>
      <c r="B78" s="54" t="s">
        <v>303</v>
      </c>
      <c r="C78" s="279" t="s">
        <v>310</v>
      </c>
      <c r="D78" s="280"/>
      <c r="E78" s="281"/>
      <c r="F78" s="54" t="s">
        <v>0</v>
      </c>
      <c r="G78" s="272" t="s">
        <v>132</v>
      </c>
      <c r="H78" s="272"/>
      <c r="I78" s="272"/>
      <c r="J78" s="272"/>
      <c r="K78" s="202" t="s">
        <v>306</v>
      </c>
      <c r="L78" s="208"/>
      <c r="M78" s="272" t="s">
        <v>280</v>
      </c>
      <c r="N78" s="272"/>
      <c r="O78" s="272"/>
      <c r="P78" s="272"/>
      <c r="Q78" s="272"/>
      <c r="R78" s="272"/>
      <c r="S78" s="272"/>
      <c r="T78" s="272"/>
      <c r="U78" s="272"/>
      <c r="V78" s="272"/>
      <c r="W78" s="202" t="s">
        <v>301</v>
      </c>
      <c r="X78" s="202"/>
      <c r="Y78" s="276" t="s">
        <v>11</v>
      </c>
      <c r="Z78" s="276"/>
      <c r="AA78" s="276"/>
      <c r="AB78" s="276"/>
      <c r="AC78" s="101"/>
      <c r="AD78" s="208" t="s">
        <v>1</v>
      </c>
      <c r="AE78" s="268"/>
      <c r="AF78" s="268"/>
      <c r="AG78" s="304" t="s">
        <v>24</v>
      </c>
      <c r="AH78" s="305"/>
      <c r="AI78" s="305"/>
      <c r="AJ78" s="305"/>
      <c r="AK78" s="305"/>
      <c r="AL78" s="305"/>
      <c r="AM78" s="305"/>
      <c r="AN78" s="305"/>
      <c r="AO78" s="305"/>
      <c r="AP78" s="305"/>
      <c r="AQ78" s="305"/>
      <c r="AR78" s="305"/>
      <c r="AS78" s="305"/>
      <c r="AT78" s="305"/>
      <c r="AU78" s="305"/>
      <c r="AV78" s="305"/>
      <c r="AW78" s="305"/>
      <c r="AX78" s="305"/>
      <c r="AY78" s="305"/>
      <c r="AZ78" s="305"/>
      <c r="BA78" s="305"/>
      <c r="BB78" s="305"/>
      <c r="BC78" s="305"/>
      <c r="BD78" s="305"/>
      <c r="BE78" s="306"/>
      <c r="BF78" s="117"/>
    </row>
    <row r="79" spans="1:58" ht="5.5" customHeight="1" x14ac:dyDescent="0.55000000000000004">
      <c r="A79" s="116"/>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17"/>
    </row>
    <row r="80" spans="1:58" ht="37" customHeight="1" x14ac:dyDescent="0.55000000000000004">
      <c r="A80" s="116"/>
      <c r="B80" s="208" t="s">
        <v>2</v>
      </c>
      <c r="C80" s="319"/>
      <c r="D80" s="269" t="s">
        <v>22</v>
      </c>
      <c r="E80" s="270"/>
      <c r="F80" s="270"/>
      <c r="G80" s="270"/>
      <c r="H80" s="270"/>
      <c r="I80" s="270"/>
      <c r="J80" s="270"/>
      <c r="K80" s="270"/>
      <c r="L80" s="270"/>
      <c r="M80" s="270"/>
      <c r="N80" s="270"/>
      <c r="O80" s="270"/>
      <c r="P80" s="270"/>
      <c r="Q80" s="270"/>
      <c r="R80" s="270"/>
      <c r="S80" s="270"/>
      <c r="T80" s="271"/>
      <c r="U80" s="208" t="s">
        <v>3</v>
      </c>
      <c r="V80" s="208"/>
      <c r="W80" s="208"/>
      <c r="X80" s="310" t="s">
        <v>23</v>
      </c>
      <c r="Y80" s="310"/>
      <c r="Z80" s="310"/>
      <c r="AA80" s="310"/>
      <c r="AB80" s="310"/>
      <c r="AC80" s="101"/>
      <c r="AD80" s="218" t="s">
        <v>465</v>
      </c>
      <c r="AE80" s="219"/>
      <c r="AF80" s="220"/>
      <c r="AG80" s="240" t="s">
        <v>281</v>
      </c>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117"/>
    </row>
    <row r="81" spans="1:58" ht="5.5" customHeight="1" x14ac:dyDescent="0.55000000000000004">
      <c r="A81" s="116"/>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257"/>
      <c r="AE81" s="258"/>
      <c r="AF81" s="259"/>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117"/>
    </row>
    <row r="82" spans="1:58" ht="37.25" customHeight="1" x14ac:dyDescent="0.55000000000000004">
      <c r="A82" s="116"/>
      <c r="B82" s="208" t="s">
        <v>5</v>
      </c>
      <c r="C82" s="208"/>
      <c r="D82" s="208"/>
      <c r="E82" s="208"/>
      <c r="F82" s="208"/>
      <c r="G82" s="208"/>
      <c r="H82" s="208"/>
      <c r="I82" s="208"/>
      <c r="J82" s="208"/>
      <c r="K82" s="208"/>
      <c r="L82" s="208"/>
      <c r="M82" s="208"/>
      <c r="N82" s="208"/>
      <c r="O82" s="208"/>
      <c r="P82" s="208"/>
      <c r="Q82" s="208"/>
      <c r="R82" s="208"/>
      <c r="S82" s="208"/>
      <c r="T82" s="208"/>
      <c r="U82" s="208"/>
      <c r="V82" s="208"/>
      <c r="W82" s="208"/>
      <c r="X82" s="208"/>
      <c r="Y82" s="208" t="s">
        <v>4</v>
      </c>
      <c r="Z82" s="208"/>
      <c r="AA82" s="208"/>
      <c r="AB82" s="208"/>
      <c r="AC82" s="101"/>
      <c r="AD82" s="221"/>
      <c r="AE82" s="222"/>
      <c r="AF82" s="223"/>
      <c r="AG82" s="242"/>
      <c r="AH82" s="242"/>
      <c r="AI82" s="242"/>
      <c r="AJ82" s="242"/>
      <c r="AK82" s="242"/>
      <c r="AL82" s="242"/>
      <c r="AM82" s="242"/>
      <c r="AN82" s="242"/>
      <c r="AO82" s="242"/>
      <c r="AP82" s="242"/>
      <c r="AQ82" s="242"/>
      <c r="AR82" s="242"/>
      <c r="AS82" s="242"/>
      <c r="AT82" s="242"/>
      <c r="AU82" s="242"/>
      <c r="AV82" s="242"/>
      <c r="AW82" s="242"/>
      <c r="AX82" s="242"/>
      <c r="AY82" s="242"/>
      <c r="AZ82" s="242"/>
      <c r="BA82" s="242"/>
      <c r="BB82" s="242"/>
      <c r="BC82" s="242"/>
      <c r="BD82" s="242"/>
      <c r="BE82" s="242"/>
      <c r="BF82" s="117"/>
    </row>
    <row r="83" spans="1:58" ht="5.5" customHeight="1" x14ac:dyDescent="0.55000000000000004">
      <c r="A83" s="116"/>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17"/>
    </row>
    <row r="84" spans="1:58" ht="37.25" customHeight="1" x14ac:dyDescent="0.55000000000000004">
      <c r="A84" s="116"/>
      <c r="B84" s="300" t="s">
        <v>138</v>
      </c>
      <c r="C84" s="291" t="s">
        <v>182</v>
      </c>
      <c r="D84" s="311"/>
      <c r="E84" s="311"/>
      <c r="F84" s="311"/>
      <c r="G84" s="311"/>
      <c r="H84" s="311"/>
      <c r="I84" s="311"/>
      <c r="J84" s="311"/>
      <c r="K84" s="311"/>
      <c r="L84" s="311"/>
      <c r="M84" s="311"/>
      <c r="N84" s="311"/>
      <c r="O84" s="311"/>
      <c r="P84" s="311"/>
      <c r="Q84" s="311"/>
      <c r="R84" s="311"/>
      <c r="S84" s="311"/>
      <c r="T84" s="311"/>
      <c r="U84" s="311"/>
      <c r="V84" s="311"/>
      <c r="W84" s="311"/>
      <c r="X84" s="312"/>
      <c r="Y84" s="326"/>
      <c r="Z84" s="327"/>
      <c r="AA84" s="327"/>
      <c r="AB84" s="328"/>
      <c r="AC84" s="101"/>
      <c r="AD84" s="215" t="s">
        <v>9</v>
      </c>
      <c r="AE84" s="216"/>
      <c r="AF84" s="217"/>
      <c r="AG84" s="286"/>
      <c r="AH84" s="289"/>
      <c r="AI84" s="289"/>
      <c r="AJ84" s="289"/>
      <c r="AK84" s="289"/>
      <c r="AL84" s="289"/>
      <c r="AM84" s="289"/>
      <c r="AN84" s="289"/>
      <c r="AO84" s="289"/>
      <c r="AP84" s="289"/>
      <c r="AQ84" s="289"/>
      <c r="AR84" s="289"/>
      <c r="AS84" s="289"/>
      <c r="AT84" s="289"/>
      <c r="AU84" s="289"/>
      <c r="AV84" s="289"/>
      <c r="AW84" s="289"/>
      <c r="AX84" s="289"/>
      <c r="AY84" s="289"/>
      <c r="AZ84" s="289"/>
      <c r="BA84" s="289"/>
      <c r="BB84" s="289"/>
      <c r="BC84" s="289"/>
      <c r="BD84" s="289"/>
      <c r="BE84" s="290"/>
      <c r="BF84" s="117"/>
    </row>
    <row r="85" spans="1:58" ht="5.5" customHeight="1" x14ac:dyDescent="0.55000000000000004">
      <c r="A85" s="116"/>
      <c r="B85" s="301"/>
      <c r="C85" s="313"/>
      <c r="D85" s="314"/>
      <c r="E85" s="314"/>
      <c r="F85" s="314"/>
      <c r="G85" s="314"/>
      <c r="H85" s="314"/>
      <c r="I85" s="314"/>
      <c r="J85" s="314"/>
      <c r="K85" s="314"/>
      <c r="L85" s="314"/>
      <c r="M85" s="314"/>
      <c r="N85" s="314"/>
      <c r="O85" s="314"/>
      <c r="P85" s="314"/>
      <c r="Q85" s="314"/>
      <c r="R85" s="314"/>
      <c r="S85" s="314"/>
      <c r="T85" s="314"/>
      <c r="U85" s="314"/>
      <c r="V85" s="314"/>
      <c r="W85" s="314"/>
      <c r="X85" s="315"/>
      <c r="Y85" s="329"/>
      <c r="Z85" s="330"/>
      <c r="AA85" s="330"/>
      <c r="AB85" s="33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17"/>
    </row>
    <row r="86" spans="1:58" ht="37.25" customHeight="1" x14ac:dyDescent="0.55000000000000004">
      <c r="A86" s="116"/>
      <c r="B86" s="301"/>
      <c r="C86" s="313"/>
      <c r="D86" s="314"/>
      <c r="E86" s="314"/>
      <c r="F86" s="314"/>
      <c r="G86" s="314"/>
      <c r="H86" s="314"/>
      <c r="I86" s="314"/>
      <c r="J86" s="314"/>
      <c r="K86" s="314"/>
      <c r="L86" s="314"/>
      <c r="M86" s="314"/>
      <c r="N86" s="314"/>
      <c r="O86" s="314"/>
      <c r="P86" s="314"/>
      <c r="Q86" s="314"/>
      <c r="R86" s="314"/>
      <c r="S86" s="314"/>
      <c r="T86" s="314"/>
      <c r="U86" s="314"/>
      <c r="V86" s="314"/>
      <c r="W86" s="314"/>
      <c r="X86" s="315"/>
      <c r="Y86" s="329"/>
      <c r="Z86" s="330"/>
      <c r="AA86" s="330"/>
      <c r="AB86" s="331"/>
      <c r="AC86" s="101"/>
      <c r="AD86" s="202" t="s">
        <v>195</v>
      </c>
      <c r="AE86" s="202"/>
      <c r="AF86" s="202"/>
      <c r="AG86" s="341"/>
      <c r="AH86" s="341"/>
      <c r="AI86" s="341"/>
      <c r="AJ86" s="341"/>
      <c r="AK86" s="341"/>
      <c r="AL86" s="341"/>
      <c r="AM86" s="341"/>
      <c r="AN86" s="341"/>
      <c r="AO86" s="341"/>
      <c r="AP86" s="341"/>
      <c r="AQ86" s="341"/>
      <c r="AR86" s="341"/>
      <c r="AS86" s="341"/>
      <c r="AT86" s="341"/>
      <c r="AU86" s="341"/>
      <c r="AV86" s="215" t="s">
        <v>7</v>
      </c>
      <c r="AW86" s="216"/>
      <c r="AX86" s="217"/>
      <c r="AY86" s="320"/>
      <c r="AZ86" s="321"/>
      <c r="BA86" s="321"/>
      <c r="BB86" s="321"/>
      <c r="BC86" s="321"/>
      <c r="BD86" s="321"/>
      <c r="BE86" s="322"/>
      <c r="BF86" s="117"/>
    </row>
    <row r="87" spans="1:58" ht="5.5" customHeight="1" x14ac:dyDescent="0.55000000000000004">
      <c r="A87" s="116"/>
      <c r="B87" s="301"/>
      <c r="C87" s="313"/>
      <c r="D87" s="314"/>
      <c r="E87" s="314"/>
      <c r="F87" s="314"/>
      <c r="G87" s="314"/>
      <c r="H87" s="314"/>
      <c r="I87" s="314"/>
      <c r="J87" s="314"/>
      <c r="K87" s="314"/>
      <c r="L87" s="314"/>
      <c r="M87" s="314"/>
      <c r="N87" s="314"/>
      <c r="O87" s="314"/>
      <c r="P87" s="314"/>
      <c r="Q87" s="314"/>
      <c r="R87" s="314"/>
      <c r="S87" s="314"/>
      <c r="T87" s="314"/>
      <c r="U87" s="314"/>
      <c r="V87" s="314"/>
      <c r="W87" s="314"/>
      <c r="X87" s="315"/>
      <c r="Y87" s="329"/>
      <c r="Z87" s="330"/>
      <c r="AA87" s="330"/>
      <c r="AB87" s="331"/>
      <c r="AC87" s="101"/>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117"/>
    </row>
    <row r="88" spans="1:58" ht="37.25" customHeight="1" x14ac:dyDescent="0.55000000000000004">
      <c r="A88" s="116"/>
      <c r="B88" s="302"/>
      <c r="C88" s="316"/>
      <c r="D88" s="317"/>
      <c r="E88" s="317"/>
      <c r="F88" s="317"/>
      <c r="G88" s="317"/>
      <c r="H88" s="317"/>
      <c r="I88" s="317"/>
      <c r="J88" s="317"/>
      <c r="K88" s="317"/>
      <c r="L88" s="317"/>
      <c r="M88" s="317"/>
      <c r="N88" s="317"/>
      <c r="O88" s="317"/>
      <c r="P88" s="317"/>
      <c r="Q88" s="317"/>
      <c r="R88" s="317"/>
      <c r="S88" s="317"/>
      <c r="T88" s="317"/>
      <c r="U88" s="317"/>
      <c r="V88" s="317"/>
      <c r="W88" s="317"/>
      <c r="X88" s="318"/>
      <c r="Y88" s="332"/>
      <c r="Z88" s="333"/>
      <c r="AA88" s="333"/>
      <c r="AB88" s="334"/>
      <c r="AC88" s="101"/>
      <c r="AD88" s="231" t="s">
        <v>6</v>
      </c>
      <c r="AE88" s="232"/>
      <c r="AF88" s="233"/>
      <c r="AG88" s="243"/>
      <c r="AH88" s="244"/>
      <c r="AI88" s="244"/>
      <c r="AJ88" s="244"/>
      <c r="AK88" s="244"/>
      <c r="AL88" s="244"/>
      <c r="AM88" s="244"/>
      <c r="AN88" s="244"/>
      <c r="AO88" s="244"/>
      <c r="AP88" s="244"/>
      <c r="AQ88" s="245"/>
      <c r="AR88" s="231" t="s">
        <v>194</v>
      </c>
      <c r="AS88" s="232"/>
      <c r="AT88" s="233"/>
      <c r="AU88" s="252"/>
      <c r="AV88" s="253"/>
      <c r="AW88" s="253"/>
      <c r="AX88" s="253"/>
      <c r="AY88" s="253"/>
      <c r="AZ88" s="253"/>
      <c r="BA88" s="253"/>
      <c r="BB88" s="253"/>
      <c r="BC88" s="253"/>
      <c r="BD88" s="253"/>
      <c r="BE88" s="253"/>
      <c r="BF88" s="117"/>
    </row>
    <row r="89" spans="1:58" ht="5.5" customHeight="1" x14ac:dyDescent="0.55000000000000004">
      <c r="A89" s="116"/>
      <c r="B89" s="57"/>
      <c r="C89" s="57"/>
      <c r="D89" s="57"/>
      <c r="E89" s="57"/>
      <c r="F89" s="57"/>
      <c r="G89" s="57"/>
      <c r="H89" s="57"/>
      <c r="I89" s="57"/>
      <c r="J89" s="57"/>
      <c r="K89" s="57"/>
      <c r="L89" s="57"/>
      <c r="M89" s="57"/>
      <c r="N89" s="57"/>
      <c r="O89" s="57"/>
      <c r="P89" s="57"/>
      <c r="Q89" s="57"/>
      <c r="R89" s="57"/>
      <c r="S89" s="57"/>
      <c r="T89" s="57"/>
      <c r="U89" s="57"/>
      <c r="V89" s="57"/>
      <c r="W89" s="57"/>
      <c r="X89" s="57"/>
      <c r="Y89" s="106"/>
      <c r="Z89" s="106"/>
      <c r="AA89" s="106"/>
      <c r="AB89" s="106"/>
      <c r="AC89" s="101"/>
      <c r="AD89" s="234"/>
      <c r="AE89" s="235"/>
      <c r="AF89" s="236"/>
      <c r="AG89" s="246"/>
      <c r="AH89" s="247"/>
      <c r="AI89" s="247"/>
      <c r="AJ89" s="247"/>
      <c r="AK89" s="247"/>
      <c r="AL89" s="247"/>
      <c r="AM89" s="247"/>
      <c r="AN89" s="247"/>
      <c r="AO89" s="247"/>
      <c r="AP89" s="247"/>
      <c r="AQ89" s="248"/>
      <c r="AR89" s="234"/>
      <c r="AS89" s="235"/>
      <c r="AT89" s="236"/>
      <c r="AU89" s="253"/>
      <c r="AV89" s="253"/>
      <c r="AW89" s="253"/>
      <c r="AX89" s="253"/>
      <c r="AY89" s="253"/>
      <c r="AZ89" s="253"/>
      <c r="BA89" s="253"/>
      <c r="BB89" s="253"/>
      <c r="BC89" s="253"/>
      <c r="BD89" s="253"/>
      <c r="BE89" s="253"/>
      <c r="BF89" s="117"/>
    </row>
    <row r="90" spans="1:58" ht="37.25" customHeight="1" x14ac:dyDescent="0.55000000000000004">
      <c r="A90" s="116"/>
      <c r="B90" s="10" t="s">
        <v>141</v>
      </c>
      <c r="C90" s="273" t="s">
        <v>395</v>
      </c>
      <c r="D90" s="346"/>
      <c r="E90" s="346"/>
      <c r="F90" s="346"/>
      <c r="G90" s="346"/>
      <c r="H90" s="346"/>
      <c r="I90" s="346"/>
      <c r="J90" s="346"/>
      <c r="K90" s="346"/>
      <c r="L90" s="346"/>
      <c r="M90" s="346"/>
      <c r="N90" s="346"/>
      <c r="O90" s="346"/>
      <c r="P90" s="346"/>
      <c r="Q90" s="346"/>
      <c r="R90" s="346"/>
      <c r="S90" s="346"/>
      <c r="T90" s="346"/>
      <c r="U90" s="346"/>
      <c r="V90" s="346"/>
      <c r="W90" s="346"/>
      <c r="X90" s="347"/>
      <c r="Y90" s="320"/>
      <c r="Z90" s="321"/>
      <c r="AA90" s="321"/>
      <c r="AB90" s="322"/>
      <c r="AC90" s="101"/>
      <c r="AD90" s="234"/>
      <c r="AE90" s="235"/>
      <c r="AF90" s="236"/>
      <c r="AG90" s="246"/>
      <c r="AH90" s="247"/>
      <c r="AI90" s="247"/>
      <c r="AJ90" s="247"/>
      <c r="AK90" s="247"/>
      <c r="AL90" s="247"/>
      <c r="AM90" s="247"/>
      <c r="AN90" s="247"/>
      <c r="AO90" s="247"/>
      <c r="AP90" s="247"/>
      <c r="AQ90" s="248"/>
      <c r="AR90" s="234"/>
      <c r="AS90" s="235"/>
      <c r="AT90" s="236"/>
      <c r="AU90" s="253"/>
      <c r="AV90" s="253"/>
      <c r="AW90" s="253"/>
      <c r="AX90" s="253"/>
      <c r="AY90" s="253"/>
      <c r="AZ90" s="253"/>
      <c r="BA90" s="253"/>
      <c r="BB90" s="253"/>
      <c r="BC90" s="253"/>
      <c r="BD90" s="253"/>
      <c r="BE90" s="253"/>
      <c r="BF90" s="117"/>
    </row>
    <row r="91" spans="1:58" ht="5.5" customHeight="1" x14ac:dyDescent="0.55000000000000004">
      <c r="A91" s="116"/>
      <c r="B91" s="88"/>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101"/>
      <c r="AD91" s="234"/>
      <c r="AE91" s="235"/>
      <c r="AF91" s="236"/>
      <c r="AG91" s="246"/>
      <c r="AH91" s="247"/>
      <c r="AI91" s="247"/>
      <c r="AJ91" s="247"/>
      <c r="AK91" s="247"/>
      <c r="AL91" s="247"/>
      <c r="AM91" s="247"/>
      <c r="AN91" s="247"/>
      <c r="AO91" s="247"/>
      <c r="AP91" s="247"/>
      <c r="AQ91" s="248"/>
      <c r="AR91" s="237"/>
      <c r="AS91" s="238"/>
      <c r="AT91" s="239"/>
      <c r="AU91" s="253"/>
      <c r="AV91" s="253"/>
      <c r="AW91" s="253"/>
      <c r="AX91" s="253"/>
      <c r="AY91" s="253"/>
      <c r="AZ91" s="253"/>
      <c r="BA91" s="253"/>
      <c r="BB91" s="253"/>
      <c r="BC91" s="253"/>
      <c r="BD91" s="253"/>
      <c r="BE91" s="253"/>
      <c r="BF91" s="117"/>
    </row>
    <row r="92" spans="1:58" ht="37.25" customHeight="1" x14ac:dyDescent="0.55000000000000004">
      <c r="A92" s="116"/>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101"/>
      <c r="AD92" s="237"/>
      <c r="AE92" s="238"/>
      <c r="AF92" s="239"/>
      <c r="AG92" s="249"/>
      <c r="AH92" s="250"/>
      <c r="AI92" s="250"/>
      <c r="AJ92" s="250"/>
      <c r="AK92" s="250"/>
      <c r="AL92" s="250"/>
      <c r="AM92" s="250"/>
      <c r="AN92" s="250"/>
      <c r="AO92" s="250"/>
      <c r="AP92" s="250"/>
      <c r="AQ92" s="251"/>
      <c r="AR92" s="254" t="s">
        <v>244</v>
      </c>
      <c r="AS92" s="255"/>
      <c r="AT92" s="256"/>
      <c r="AU92" s="252"/>
      <c r="AV92" s="253"/>
      <c r="AW92" s="253"/>
      <c r="AX92" s="253"/>
      <c r="AY92" s="253"/>
      <c r="AZ92" s="253"/>
      <c r="BA92" s="253"/>
      <c r="BB92" s="253"/>
      <c r="BC92" s="253"/>
      <c r="BD92" s="253"/>
      <c r="BE92" s="253"/>
      <c r="BF92" s="117"/>
    </row>
    <row r="93" spans="1:58" ht="5.5" customHeight="1" x14ac:dyDescent="0.55000000000000004">
      <c r="A93" s="116"/>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101"/>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117"/>
    </row>
    <row r="94" spans="1:58" ht="37.25" customHeight="1" x14ac:dyDescent="0.55000000000000004">
      <c r="A94" s="116"/>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101"/>
      <c r="AD94" s="254" t="s">
        <v>8</v>
      </c>
      <c r="AE94" s="255"/>
      <c r="AF94" s="255"/>
      <c r="AG94" s="256"/>
      <c r="AH94" s="286"/>
      <c r="AI94" s="287"/>
      <c r="AJ94" s="287"/>
      <c r="AK94" s="287"/>
      <c r="AL94" s="287"/>
      <c r="AM94" s="287"/>
      <c r="AN94" s="287"/>
      <c r="AO94" s="287"/>
      <c r="AP94" s="287"/>
      <c r="AQ94" s="287"/>
      <c r="AR94" s="287"/>
      <c r="AS94" s="287"/>
      <c r="AT94" s="287"/>
      <c r="AU94" s="287"/>
      <c r="AV94" s="287"/>
      <c r="AW94" s="287"/>
      <c r="AX94" s="287"/>
      <c r="AY94" s="287"/>
      <c r="AZ94" s="287"/>
      <c r="BA94" s="287"/>
      <c r="BB94" s="287"/>
      <c r="BC94" s="287"/>
      <c r="BD94" s="287"/>
      <c r="BE94" s="288"/>
      <c r="BF94" s="117"/>
    </row>
    <row r="95" spans="1:58" ht="5.5" customHeight="1" thickBot="1" x14ac:dyDescent="0.6">
      <c r="A95" s="131"/>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28"/>
      <c r="AY95" s="128"/>
      <c r="AZ95" s="128"/>
      <c r="BA95" s="128"/>
      <c r="BB95" s="128"/>
      <c r="BC95" s="128"/>
      <c r="BD95" s="128"/>
      <c r="BE95" s="128"/>
      <c r="BF95" s="130"/>
    </row>
    <row r="96" spans="1:58" ht="5.5" customHeight="1" thickTop="1" x14ac:dyDescent="0.55000000000000004">
      <c r="A96" s="118"/>
      <c r="BF96" s="119"/>
    </row>
    <row r="97" spans="1:58" ht="37.25" customHeight="1" x14ac:dyDescent="0.55000000000000004">
      <c r="A97" s="118"/>
      <c r="B97" s="54" t="s">
        <v>303</v>
      </c>
      <c r="C97" s="279" t="s">
        <v>311</v>
      </c>
      <c r="D97" s="280"/>
      <c r="E97" s="281"/>
      <c r="F97" s="54" t="s">
        <v>0</v>
      </c>
      <c r="G97" s="272" t="s">
        <v>132</v>
      </c>
      <c r="H97" s="272"/>
      <c r="I97" s="272"/>
      <c r="J97" s="272"/>
      <c r="K97" s="202" t="s">
        <v>306</v>
      </c>
      <c r="L97" s="208"/>
      <c r="M97" s="272" t="s">
        <v>135</v>
      </c>
      <c r="N97" s="272"/>
      <c r="O97" s="272"/>
      <c r="P97" s="272"/>
      <c r="Q97" s="272"/>
      <c r="R97" s="272"/>
      <c r="S97" s="272"/>
      <c r="T97" s="272"/>
      <c r="U97" s="272"/>
      <c r="V97" s="272"/>
      <c r="W97" s="202" t="s">
        <v>301</v>
      </c>
      <c r="X97" s="202"/>
      <c r="Y97" s="276" t="s">
        <v>11</v>
      </c>
      <c r="Z97" s="276"/>
      <c r="AA97" s="276"/>
      <c r="AB97" s="276"/>
      <c r="AD97" s="208" t="s">
        <v>1</v>
      </c>
      <c r="AE97" s="268"/>
      <c r="AF97" s="268"/>
      <c r="AG97" s="277" t="s">
        <v>26</v>
      </c>
      <c r="AH97" s="278"/>
      <c r="AI97" s="278"/>
      <c r="AJ97" s="278"/>
      <c r="AK97" s="278"/>
      <c r="AL97" s="278"/>
      <c r="AM97" s="278"/>
      <c r="AN97" s="278"/>
      <c r="AO97" s="278"/>
      <c r="AP97" s="278"/>
      <c r="AQ97" s="278"/>
      <c r="AR97" s="278"/>
      <c r="AS97" s="278"/>
      <c r="AT97" s="278"/>
      <c r="AU97" s="278"/>
      <c r="AV97" s="278"/>
      <c r="AW97" s="278"/>
      <c r="AX97" s="278"/>
      <c r="AY97" s="278"/>
      <c r="AZ97" s="278"/>
      <c r="BA97" s="278"/>
      <c r="BB97" s="278"/>
      <c r="BC97" s="278"/>
      <c r="BD97" s="278"/>
      <c r="BE97" s="278"/>
      <c r="BF97" s="119"/>
    </row>
    <row r="98" spans="1:58" ht="5.5" customHeight="1" x14ac:dyDescent="0.55000000000000004">
      <c r="A98" s="118"/>
      <c r="BF98" s="119"/>
    </row>
    <row r="99" spans="1:58" ht="37.25" customHeight="1" x14ac:dyDescent="0.55000000000000004">
      <c r="A99" s="118"/>
      <c r="B99" s="208" t="s">
        <v>2</v>
      </c>
      <c r="C99" s="319"/>
      <c r="D99" s="269" t="s">
        <v>22</v>
      </c>
      <c r="E99" s="270"/>
      <c r="F99" s="270"/>
      <c r="G99" s="270"/>
      <c r="H99" s="270"/>
      <c r="I99" s="270"/>
      <c r="J99" s="270"/>
      <c r="K99" s="270"/>
      <c r="L99" s="270"/>
      <c r="M99" s="270"/>
      <c r="N99" s="270"/>
      <c r="O99" s="270"/>
      <c r="P99" s="270"/>
      <c r="Q99" s="270"/>
      <c r="R99" s="270"/>
      <c r="S99" s="270"/>
      <c r="T99" s="271"/>
      <c r="U99" s="208" t="s">
        <v>3</v>
      </c>
      <c r="V99" s="208"/>
      <c r="W99" s="208"/>
      <c r="X99" s="310" t="s">
        <v>25</v>
      </c>
      <c r="Y99" s="310"/>
      <c r="Z99" s="310"/>
      <c r="AA99" s="310"/>
      <c r="AB99" s="310"/>
      <c r="AD99" s="218" t="s">
        <v>465</v>
      </c>
      <c r="AE99" s="219"/>
      <c r="AF99" s="220"/>
      <c r="AG99" s="240" t="s">
        <v>27</v>
      </c>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119"/>
    </row>
    <row r="100" spans="1:58" ht="5.5" customHeight="1" x14ac:dyDescent="0.55000000000000004">
      <c r="A100" s="118"/>
      <c r="AD100" s="257"/>
      <c r="AE100" s="258"/>
      <c r="AF100" s="259"/>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119"/>
    </row>
    <row r="101" spans="1:58" ht="37.25" customHeight="1" x14ac:dyDescent="0.55000000000000004">
      <c r="A101" s="118"/>
      <c r="B101" s="208" t="s">
        <v>5</v>
      </c>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t="s">
        <v>4</v>
      </c>
      <c r="Z101" s="208"/>
      <c r="AA101" s="208"/>
      <c r="AB101" s="208"/>
      <c r="AD101" s="221"/>
      <c r="AE101" s="222"/>
      <c r="AF101" s="223"/>
      <c r="AG101" s="242"/>
      <c r="AH101" s="242"/>
      <c r="AI101" s="242"/>
      <c r="AJ101" s="242"/>
      <c r="AK101" s="242"/>
      <c r="AL101" s="242"/>
      <c r="AM101" s="242"/>
      <c r="AN101" s="242"/>
      <c r="AO101" s="242"/>
      <c r="AP101" s="242"/>
      <c r="AQ101" s="242"/>
      <c r="AR101" s="242"/>
      <c r="AS101" s="242"/>
      <c r="AT101" s="242"/>
      <c r="AU101" s="242"/>
      <c r="AV101" s="242"/>
      <c r="AW101" s="242"/>
      <c r="AX101" s="242"/>
      <c r="AY101" s="242"/>
      <c r="AZ101" s="242"/>
      <c r="BA101" s="242"/>
      <c r="BB101" s="242"/>
      <c r="BC101" s="242"/>
      <c r="BD101" s="242"/>
      <c r="BE101" s="242"/>
      <c r="BF101" s="119"/>
    </row>
    <row r="102" spans="1:58" ht="5.5" customHeight="1" x14ac:dyDescent="0.55000000000000004">
      <c r="A102" s="118"/>
      <c r="BF102" s="119"/>
    </row>
    <row r="103" spans="1:58" ht="37.25" customHeight="1" x14ac:dyDescent="0.55000000000000004">
      <c r="A103" s="118"/>
      <c r="B103" s="303" t="s">
        <v>138</v>
      </c>
      <c r="C103" s="272" t="s">
        <v>151</v>
      </c>
      <c r="D103" s="272"/>
      <c r="E103" s="272"/>
      <c r="F103" s="272"/>
      <c r="G103" s="272"/>
      <c r="H103" s="272"/>
      <c r="I103" s="272"/>
      <c r="J103" s="272"/>
      <c r="K103" s="272"/>
      <c r="L103" s="272"/>
      <c r="M103" s="272"/>
      <c r="N103" s="272"/>
      <c r="O103" s="272"/>
      <c r="P103" s="272"/>
      <c r="Q103" s="272"/>
      <c r="R103" s="272"/>
      <c r="S103" s="272"/>
      <c r="T103" s="272"/>
      <c r="U103" s="272"/>
      <c r="V103" s="272"/>
      <c r="W103" s="272"/>
      <c r="X103" s="272"/>
      <c r="Y103" s="386"/>
      <c r="Z103" s="387"/>
      <c r="AA103" s="387"/>
      <c r="AB103" s="388"/>
      <c r="AD103" s="215" t="s">
        <v>9</v>
      </c>
      <c r="AE103" s="216"/>
      <c r="AF103" s="217"/>
      <c r="AG103" s="286"/>
      <c r="AH103" s="289"/>
      <c r="AI103" s="289"/>
      <c r="AJ103" s="289"/>
      <c r="AK103" s="289"/>
      <c r="AL103" s="289"/>
      <c r="AM103" s="289"/>
      <c r="AN103" s="289"/>
      <c r="AO103" s="289"/>
      <c r="AP103" s="289"/>
      <c r="AQ103" s="289"/>
      <c r="AR103" s="289"/>
      <c r="AS103" s="289"/>
      <c r="AT103" s="289"/>
      <c r="AU103" s="289"/>
      <c r="AV103" s="289"/>
      <c r="AW103" s="289"/>
      <c r="AX103" s="289"/>
      <c r="AY103" s="289"/>
      <c r="AZ103" s="289"/>
      <c r="BA103" s="289"/>
      <c r="BB103" s="289"/>
      <c r="BC103" s="289"/>
      <c r="BD103" s="289"/>
      <c r="BE103" s="290"/>
      <c r="BF103" s="119"/>
    </row>
    <row r="104" spans="1:58" ht="5.5" customHeight="1" x14ac:dyDescent="0.55000000000000004">
      <c r="A104" s="118"/>
      <c r="B104" s="303"/>
      <c r="C104" s="272"/>
      <c r="D104" s="272"/>
      <c r="E104" s="272"/>
      <c r="F104" s="272"/>
      <c r="G104" s="272"/>
      <c r="H104" s="272"/>
      <c r="I104" s="272"/>
      <c r="J104" s="272"/>
      <c r="K104" s="272"/>
      <c r="L104" s="272"/>
      <c r="M104" s="272"/>
      <c r="N104" s="272"/>
      <c r="O104" s="272"/>
      <c r="P104" s="272"/>
      <c r="Q104" s="272"/>
      <c r="R104" s="272"/>
      <c r="S104" s="272"/>
      <c r="T104" s="272"/>
      <c r="U104" s="272"/>
      <c r="V104" s="272"/>
      <c r="W104" s="272"/>
      <c r="X104" s="272"/>
      <c r="Y104" s="389"/>
      <c r="Z104" s="390"/>
      <c r="AA104" s="390"/>
      <c r="AB104" s="391"/>
      <c r="BF104" s="119"/>
    </row>
    <row r="105" spans="1:58" ht="37.25" customHeight="1" x14ac:dyDescent="0.55000000000000004">
      <c r="A105" s="118"/>
      <c r="B105" s="303"/>
      <c r="C105" s="272"/>
      <c r="D105" s="272"/>
      <c r="E105" s="272"/>
      <c r="F105" s="272"/>
      <c r="G105" s="272"/>
      <c r="H105" s="272"/>
      <c r="I105" s="272"/>
      <c r="J105" s="272"/>
      <c r="K105" s="272"/>
      <c r="L105" s="272"/>
      <c r="M105" s="272"/>
      <c r="N105" s="272"/>
      <c r="O105" s="272"/>
      <c r="P105" s="272"/>
      <c r="Q105" s="272"/>
      <c r="R105" s="272"/>
      <c r="S105" s="272"/>
      <c r="T105" s="272"/>
      <c r="U105" s="272"/>
      <c r="V105" s="272"/>
      <c r="W105" s="272"/>
      <c r="X105" s="272"/>
      <c r="Y105" s="392"/>
      <c r="Z105" s="393"/>
      <c r="AA105" s="393"/>
      <c r="AB105" s="394"/>
      <c r="AD105" s="202" t="s">
        <v>195</v>
      </c>
      <c r="AE105" s="202"/>
      <c r="AF105" s="202"/>
      <c r="AG105" s="341"/>
      <c r="AH105" s="341"/>
      <c r="AI105" s="341"/>
      <c r="AJ105" s="341"/>
      <c r="AK105" s="341"/>
      <c r="AL105" s="341"/>
      <c r="AM105" s="341"/>
      <c r="AN105" s="341"/>
      <c r="AO105" s="341"/>
      <c r="AP105" s="341"/>
      <c r="AQ105" s="341"/>
      <c r="AR105" s="341"/>
      <c r="AS105" s="341"/>
      <c r="AT105" s="341"/>
      <c r="AU105" s="341"/>
      <c r="AV105" s="215" t="s">
        <v>7</v>
      </c>
      <c r="AW105" s="216"/>
      <c r="AX105" s="217"/>
      <c r="AY105" s="320"/>
      <c r="AZ105" s="321"/>
      <c r="BA105" s="321"/>
      <c r="BB105" s="321"/>
      <c r="BC105" s="321"/>
      <c r="BD105" s="321"/>
      <c r="BE105" s="322"/>
      <c r="BF105" s="119"/>
    </row>
    <row r="106" spans="1:58" ht="5.5" customHeight="1" x14ac:dyDescent="0.55000000000000004">
      <c r="A106" s="118"/>
      <c r="B106" s="4"/>
      <c r="C106" s="4"/>
      <c r="D106" s="4"/>
      <c r="E106" s="4"/>
      <c r="F106" s="4"/>
      <c r="G106" s="4"/>
      <c r="H106" s="4"/>
      <c r="I106" s="4"/>
      <c r="J106" s="4"/>
      <c r="K106" s="4"/>
      <c r="L106" s="4"/>
      <c r="M106" s="4"/>
      <c r="N106" s="4"/>
      <c r="O106" s="4"/>
      <c r="P106" s="4"/>
      <c r="Q106" s="4"/>
      <c r="R106" s="4"/>
      <c r="S106" s="4"/>
      <c r="T106" s="4"/>
      <c r="U106" s="4"/>
      <c r="V106" s="4"/>
      <c r="W106" s="4"/>
      <c r="X106" s="4"/>
      <c r="Y106" s="5"/>
      <c r="Z106" s="5"/>
      <c r="AA106" s="5"/>
      <c r="AB106" s="5"/>
      <c r="AD106"/>
      <c r="AE106"/>
      <c r="AF106"/>
      <c r="AG106"/>
      <c r="AH106"/>
      <c r="AI106"/>
      <c r="AJ106"/>
      <c r="AK106"/>
      <c r="AL106"/>
      <c r="AM106"/>
      <c r="AN106"/>
      <c r="AO106"/>
      <c r="AP106"/>
      <c r="AQ106"/>
      <c r="AR106"/>
      <c r="AS106"/>
      <c r="AT106"/>
      <c r="AU106"/>
      <c r="AV106"/>
      <c r="AW106"/>
      <c r="AX106"/>
      <c r="AY106"/>
      <c r="AZ106"/>
      <c r="BA106"/>
      <c r="BB106"/>
      <c r="BC106"/>
      <c r="BD106"/>
      <c r="BE106"/>
      <c r="BF106" s="119"/>
    </row>
    <row r="107" spans="1:58" ht="37.25" customHeight="1" x14ac:dyDescent="0.55000000000000004">
      <c r="A107" s="118"/>
      <c r="B107" s="348" t="s">
        <v>141</v>
      </c>
      <c r="C107" s="272" t="s">
        <v>152</v>
      </c>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326"/>
      <c r="Z107" s="327"/>
      <c r="AA107" s="327"/>
      <c r="AB107" s="328"/>
      <c r="AD107" s="231" t="s">
        <v>6</v>
      </c>
      <c r="AE107" s="232"/>
      <c r="AF107" s="233"/>
      <c r="AG107" s="243"/>
      <c r="AH107" s="244"/>
      <c r="AI107" s="244"/>
      <c r="AJ107" s="244"/>
      <c r="AK107" s="244"/>
      <c r="AL107" s="244"/>
      <c r="AM107" s="244"/>
      <c r="AN107" s="244"/>
      <c r="AO107" s="244"/>
      <c r="AP107" s="244"/>
      <c r="AQ107" s="245"/>
      <c r="AR107" s="231" t="s">
        <v>194</v>
      </c>
      <c r="AS107" s="232"/>
      <c r="AT107" s="233"/>
      <c r="AU107" s="252"/>
      <c r="AV107" s="253"/>
      <c r="AW107" s="253"/>
      <c r="AX107" s="253"/>
      <c r="AY107" s="253"/>
      <c r="AZ107" s="253"/>
      <c r="BA107" s="253"/>
      <c r="BB107" s="253"/>
      <c r="BC107" s="253"/>
      <c r="BD107" s="253"/>
      <c r="BE107" s="253"/>
      <c r="BF107" s="119"/>
    </row>
    <row r="108" spans="1:58" ht="5.5" customHeight="1" x14ac:dyDescent="0.55000000000000004">
      <c r="A108" s="118"/>
      <c r="B108" s="348"/>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329"/>
      <c r="Z108" s="330"/>
      <c r="AA108" s="330"/>
      <c r="AB108" s="331"/>
      <c r="AD108" s="234"/>
      <c r="AE108" s="235"/>
      <c r="AF108" s="236"/>
      <c r="AG108" s="246"/>
      <c r="AH108" s="247"/>
      <c r="AI108" s="247"/>
      <c r="AJ108" s="247"/>
      <c r="AK108" s="247"/>
      <c r="AL108" s="247"/>
      <c r="AM108" s="247"/>
      <c r="AN108" s="247"/>
      <c r="AO108" s="247"/>
      <c r="AP108" s="247"/>
      <c r="AQ108" s="248"/>
      <c r="AR108" s="234"/>
      <c r="AS108" s="235"/>
      <c r="AT108" s="236"/>
      <c r="AU108" s="253"/>
      <c r="AV108" s="253"/>
      <c r="AW108" s="253"/>
      <c r="AX108" s="253"/>
      <c r="AY108" s="253"/>
      <c r="AZ108" s="253"/>
      <c r="BA108" s="253"/>
      <c r="BB108" s="253"/>
      <c r="BC108" s="253"/>
      <c r="BD108" s="253"/>
      <c r="BE108" s="253"/>
      <c r="BF108" s="119"/>
    </row>
    <row r="109" spans="1:58" ht="37.25" customHeight="1" x14ac:dyDescent="0.55000000000000004">
      <c r="A109" s="118"/>
      <c r="B109" s="348"/>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329"/>
      <c r="Z109" s="330"/>
      <c r="AA109" s="330"/>
      <c r="AB109" s="331"/>
      <c r="AD109" s="234"/>
      <c r="AE109" s="235"/>
      <c r="AF109" s="236"/>
      <c r="AG109" s="246"/>
      <c r="AH109" s="247"/>
      <c r="AI109" s="247"/>
      <c r="AJ109" s="247"/>
      <c r="AK109" s="247"/>
      <c r="AL109" s="247"/>
      <c r="AM109" s="247"/>
      <c r="AN109" s="247"/>
      <c r="AO109" s="247"/>
      <c r="AP109" s="247"/>
      <c r="AQ109" s="248"/>
      <c r="AR109" s="234"/>
      <c r="AS109" s="235"/>
      <c r="AT109" s="236"/>
      <c r="AU109" s="253"/>
      <c r="AV109" s="253"/>
      <c r="AW109" s="253"/>
      <c r="AX109" s="253"/>
      <c r="AY109" s="253"/>
      <c r="AZ109" s="253"/>
      <c r="BA109" s="253"/>
      <c r="BB109" s="253"/>
      <c r="BC109" s="253"/>
      <c r="BD109" s="253"/>
      <c r="BE109" s="253"/>
      <c r="BF109" s="119"/>
    </row>
    <row r="110" spans="1:58" ht="5.5" customHeight="1" x14ac:dyDescent="0.55000000000000004">
      <c r="A110" s="118"/>
      <c r="B110" s="348"/>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329"/>
      <c r="Z110" s="330"/>
      <c r="AA110" s="330"/>
      <c r="AB110" s="331"/>
      <c r="AD110" s="234"/>
      <c r="AE110" s="235"/>
      <c r="AF110" s="236"/>
      <c r="AG110" s="246"/>
      <c r="AH110" s="247"/>
      <c r="AI110" s="247"/>
      <c r="AJ110" s="247"/>
      <c r="AK110" s="247"/>
      <c r="AL110" s="247"/>
      <c r="AM110" s="247"/>
      <c r="AN110" s="247"/>
      <c r="AO110" s="247"/>
      <c r="AP110" s="247"/>
      <c r="AQ110" s="248"/>
      <c r="AR110" s="237"/>
      <c r="AS110" s="238"/>
      <c r="AT110" s="239"/>
      <c r="AU110" s="253"/>
      <c r="AV110" s="253"/>
      <c r="AW110" s="253"/>
      <c r="AX110" s="253"/>
      <c r="AY110" s="253"/>
      <c r="AZ110" s="253"/>
      <c r="BA110" s="253"/>
      <c r="BB110" s="253"/>
      <c r="BC110" s="253"/>
      <c r="BD110" s="253"/>
      <c r="BE110" s="253"/>
      <c r="BF110" s="119"/>
    </row>
    <row r="111" spans="1:58" ht="37.25" customHeight="1" x14ac:dyDescent="0.55000000000000004">
      <c r="A111" s="118"/>
      <c r="B111" s="348"/>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332"/>
      <c r="Z111" s="333"/>
      <c r="AA111" s="333"/>
      <c r="AB111" s="334"/>
      <c r="AD111" s="237"/>
      <c r="AE111" s="238"/>
      <c r="AF111" s="239"/>
      <c r="AG111" s="249"/>
      <c r="AH111" s="250"/>
      <c r="AI111" s="250"/>
      <c r="AJ111" s="250"/>
      <c r="AK111" s="250"/>
      <c r="AL111" s="250"/>
      <c r="AM111" s="250"/>
      <c r="AN111" s="250"/>
      <c r="AO111" s="250"/>
      <c r="AP111" s="250"/>
      <c r="AQ111" s="251"/>
      <c r="AR111" s="254" t="s">
        <v>244</v>
      </c>
      <c r="AS111" s="255"/>
      <c r="AT111" s="256"/>
      <c r="AU111" s="252"/>
      <c r="AV111" s="253"/>
      <c r="AW111" s="253"/>
      <c r="AX111" s="253"/>
      <c r="AY111" s="253"/>
      <c r="AZ111" s="253"/>
      <c r="BA111" s="253"/>
      <c r="BB111" s="253"/>
      <c r="BC111" s="253"/>
      <c r="BD111" s="253"/>
      <c r="BE111" s="253"/>
      <c r="BF111" s="119"/>
    </row>
    <row r="112" spans="1:58" ht="5.5" customHeight="1" x14ac:dyDescent="0.55000000000000004">
      <c r="A112" s="118"/>
      <c r="AD112"/>
      <c r="AE112"/>
      <c r="AF112"/>
      <c r="AG112"/>
      <c r="AH112"/>
      <c r="AI112"/>
      <c r="AJ112"/>
      <c r="AK112"/>
      <c r="AL112"/>
      <c r="AM112"/>
      <c r="AN112"/>
      <c r="AO112"/>
      <c r="AP112"/>
      <c r="AQ112"/>
      <c r="AR112"/>
      <c r="AS112"/>
      <c r="AT112"/>
      <c r="AU112"/>
      <c r="AV112"/>
      <c r="AW112"/>
      <c r="AX112"/>
      <c r="AY112"/>
      <c r="AZ112"/>
      <c r="BA112"/>
      <c r="BB112"/>
      <c r="BC112"/>
      <c r="BD112"/>
      <c r="BE112"/>
      <c r="BF112" s="119"/>
    </row>
    <row r="113" spans="1:58" ht="37.25" customHeight="1" x14ac:dyDescent="0.55000000000000004">
      <c r="A113" s="118"/>
      <c r="B113" s="10" t="s">
        <v>142</v>
      </c>
      <c r="C113" s="273" t="s">
        <v>153</v>
      </c>
      <c r="D113" s="274"/>
      <c r="E113" s="274"/>
      <c r="F113" s="274"/>
      <c r="G113" s="274"/>
      <c r="H113" s="274"/>
      <c r="I113" s="274"/>
      <c r="J113" s="274"/>
      <c r="K113" s="274"/>
      <c r="L113" s="274"/>
      <c r="M113" s="274"/>
      <c r="N113" s="274"/>
      <c r="O113" s="274"/>
      <c r="P113" s="274"/>
      <c r="Q113" s="274"/>
      <c r="R113" s="274"/>
      <c r="S113" s="274"/>
      <c r="T113" s="274"/>
      <c r="U113" s="274"/>
      <c r="V113" s="274"/>
      <c r="W113" s="274"/>
      <c r="X113" s="275"/>
      <c r="Y113" s="282"/>
      <c r="Z113" s="282"/>
      <c r="AA113" s="282"/>
      <c r="AB113" s="282"/>
      <c r="AD113" s="254" t="s">
        <v>8</v>
      </c>
      <c r="AE113" s="255"/>
      <c r="AF113" s="255"/>
      <c r="AG113" s="256"/>
      <c r="AH113" s="286"/>
      <c r="AI113" s="287"/>
      <c r="AJ113" s="287"/>
      <c r="AK113" s="287"/>
      <c r="AL113" s="287"/>
      <c r="AM113" s="287"/>
      <c r="AN113" s="287"/>
      <c r="AO113" s="287"/>
      <c r="AP113" s="287"/>
      <c r="AQ113" s="287"/>
      <c r="AR113" s="287"/>
      <c r="AS113" s="287"/>
      <c r="AT113" s="287"/>
      <c r="AU113" s="287"/>
      <c r="AV113" s="287"/>
      <c r="AW113" s="287"/>
      <c r="AX113" s="287"/>
      <c r="AY113" s="287"/>
      <c r="AZ113" s="287"/>
      <c r="BA113" s="287"/>
      <c r="BB113" s="287"/>
      <c r="BC113" s="287"/>
      <c r="BD113" s="287"/>
      <c r="BE113" s="288"/>
      <c r="BF113" s="119"/>
    </row>
    <row r="114" spans="1:58" ht="5.5" customHeight="1" x14ac:dyDescent="0.55000000000000004">
      <c r="A114" s="118"/>
      <c r="AD114"/>
      <c r="AE114"/>
      <c r="AF114"/>
      <c r="AG114"/>
      <c r="AH114"/>
      <c r="AI114"/>
      <c r="AJ114"/>
      <c r="AK114"/>
      <c r="AL114"/>
      <c r="AM114"/>
      <c r="AN114"/>
      <c r="AO114"/>
      <c r="AP114"/>
      <c r="AQ114"/>
      <c r="AR114"/>
      <c r="AS114"/>
      <c r="AT114"/>
      <c r="AU114"/>
      <c r="AV114"/>
      <c r="AW114"/>
      <c r="AX114"/>
      <c r="AY114"/>
      <c r="AZ114"/>
      <c r="BA114"/>
      <c r="BB114"/>
      <c r="BC114"/>
      <c r="BD114"/>
      <c r="BE114"/>
      <c r="BF114" s="119"/>
    </row>
    <row r="115" spans="1:58" ht="37" customHeight="1" x14ac:dyDescent="0.55000000000000004">
      <c r="A115" s="118"/>
      <c r="B115" s="303" t="s">
        <v>144</v>
      </c>
      <c r="C115" s="272" t="s">
        <v>154</v>
      </c>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353"/>
      <c r="Z115" s="354"/>
      <c r="AA115" s="354"/>
      <c r="AB115" s="355"/>
      <c r="BF115" s="119"/>
    </row>
    <row r="116" spans="1:58" ht="5.5" customHeight="1" x14ac:dyDescent="0.55000000000000004">
      <c r="A116" s="118"/>
      <c r="B116" s="303"/>
      <c r="C116" s="272"/>
      <c r="D116" s="272"/>
      <c r="E116" s="272"/>
      <c r="F116" s="272"/>
      <c r="G116" s="272"/>
      <c r="H116" s="272"/>
      <c r="I116" s="272"/>
      <c r="J116" s="272"/>
      <c r="K116" s="272"/>
      <c r="L116" s="272"/>
      <c r="M116" s="272"/>
      <c r="N116" s="272"/>
      <c r="O116" s="272"/>
      <c r="P116" s="272"/>
      <c r="Q116" s="272"/>
      <c r="R116" s="272"/>
      <c r="S116" s="272"/>
      <c r="T116" s="272"/>
      <c r="U116" s="272"/>
      <c r="V116" s="272"/>
      <c r="W116" s="272"/>
      <c r="X116" s="272"/>
      <c r="Y116" s="356"/>
      <c r="Z116" s="357"/>
      <c r="AA116" s="357"/>
      <c r="AB116" s="358"/>
      <c r="BF116" s="119"/>
    </row>
    <row r="117" spans="1:58" ht="37" customHeight="1" x14ac:dyDescent="0.55000000000000004">
      <c r="A117" s="118"/>
      <c r="B117" s="303"/>
      <c r="C117" s="272"/>
      <c r="D117" s="272"/>
      <c r="E117" s="272"/>
      <c r="F117" s="272"/>
      <c r="G117" s="272"/>
      <c r="H117" s="272"/>
      <c r="I117" s="272"/>
      <c r="J117" s="272"/>
      <c r="K117" s="272"/>
      <c r="L117" s="272"/>
      <c r="M117" s="272"/>
      <c r="N117" s="272"/>
      <c r="O117" s="272"/>
      <c r="P117" s="272"/>
      <c r="Q117" s="272"/>
      <c r="R117" s="272"/>
      <c r="S117" s="272"/>
      <c r="T117" s="272"/>
      <c r="U117" s="272"/>
      <c r="V117" s="272"/>
      <c r="W117" s="272"/>
      <c r="X117" s="272"/>
      <c r="Y117" s="359"/>
      <c r="Z117" s="360"/>
      <c r="AA117" s="360"/>
      <c r="AB117" s="361"/>
      <c r="BF117" s="119"/>
    </row>
    <row r="118" spans="1:58" ht="5.5" customHeight="1" thickBot="1" x14ac:dyDescent="0.6">
      <c r="A118" s="121"/>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c r="BF118" s="123"/>
    </row>
    <row r="119" spans="1:58" ht="5.5" customHeight="1" thickTop="1" x14ac:dyDescent="0.55000000000000004">
      <c r="A119" s="116"/>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17"/>
    </row>
    <row r="120" spans="1:58" ht="37.25" customHeight="1" x14ac:dyDescent="0.55000000000000004">
      <c r="A120" s="116"/>
      <c r="B120" s="54" t="s">
        <v>303</v>
      </c>
      <c r="C120" s="279" t="s">
        <v>313</v>
      </c>
      <c r="D120" s="280"/>
      <c r="E120" s="281"/>
      <c r="F120" s="54" t="s">
        <v>0</v>
      </c>
      <c r="G120" s="272" t="s">
        <v>132</v>
      </c>
      <c r="H120" s="272"/>
      <c r="I120" s="272"/>
      <c r="J120" s="272"/>
      <c r="K120" s="202" t="s">
        <v>306</v>
      </c>
      <c r="L120" s="208"/>
      <c r="M120" s="272" t="s">
        <v>136</v>
      </c>
      <c r="N120" s="272"/>
      <c r="O120" s="272"/>
      <c r="P120" s="272"/>
      <c r="Q120" s="272"/>
      <c r="R120" s="272"/>
      <c r="S120" s="272"/>
      <c r="T120" s="272"/>
      <c r="U120" s="272"/>
      <c r="V120" s="272"/>
      <c r="W120" s="202" t="s">
        <v>301</v>
      </c>
      <c r="X120" s="202"/>
      <c r="Y120" s="276" t="s">
        <v>321</v>
      </c>
      <c r="Z120" s="276"/>
      <c r="AA120" s="276"/>
      <c r="AB120" s="276"/>
      <c r="AC120" s="101"/>
      <c r="AD120" s="208" t="s">
        <v>1</v>
      </c>
      <c r="AE120" s="268"/>
      <c r="AF120" s="268"/>
      <c r="AG120" s="395" t="s">
        <v>277</v>
      </c>
      <c r="AH120" s="278"/>
      <c r="AI120" s="278"/>
      <c r="AJ120" s="278"/>
      <c r="AK120" s="278"/>
      <c r="AL120" s="278"/>
      <c r="AM120" s="278"/>
      <c r="AN120" s="278"/>
      <c r="AO120" s="278"/>
      <c r="AP120" s="278"/>
      <c r="AQ120" s="278"/>
      <c r="AR120" s="278"/>
      <c r="AS120" s="278"/>
      <c r="AT120" s="278"/>
      <c r="AU120" s="278"/>
      <c r="AV120" s="278"/>
      <c r="AW120" s="278"/>
      <c r="AX120" s="278"/>
      <c r="AY120" s="278"/>
      <c r="AZ120" s="278"/>
      <c r="BA120" s="278"/>
      <c r="BB120" s="278"/>
      <c r="BC120" s="278"/>
      <c r="BD120" s="278"/>
      <c r="BE120" s="278"/>
      <c r="BF120" s="117"/>
    </row>
    <row r="121" spans="1:58" ht="5.5" customHeight="1" x14ac:dyDescent="0.55000000000000004">
      <c r="A121" s="116"/>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17"/>
    </row>
    <row r="122" spans="1:58" ht="37.25" customHeight="1" x14ac:dyDescent="0.55000000000000004">
      <c r="A122" s="116"/>
      <c r="B122" s="208" t="s">
        <v>2</v>
      </c>
      <c r="C122" s="319"/>
      <c r="D122" s="269" t="s">
        <v>22</v>
      </c>
      <c r="E122" s="270"/>
      <c r="F122" s="270"/>
      <c r="G122" s="270"/>
      <c r="H122" s="270"/>
      <c r="I122" s="270"/>
      <c r="J122" s="270"/>
      <c r="K122" s="270"/>
      <c r="L122" s="270"/>
      <c r="M122" s="270"/>
      <c r="N122" s="270"/>
      <c r="O122" s="270"/>
      <c r="P122" s="270"/>
      <c r="Q122" s="270"/>
      <c r="R122" s="270"/>
      <c r="S122" s="270"/>
      <c r="T122" s="271"/>
      <c r="U122" s="208" t="s">
        <v>3</v>
      </c>
      <c r="V122" s="208"/>
      <c r="W122" s="208"/>
      <c r="X122" s="310" t="s">
        <v>28</v>
      </c>
      <c r="Y122" s="310"/>
      <c r="Z122" s="310"/>
      <c r="AA122" s="310"/>
      <c r="AB122" s="310"/>
      <c r="AC122" s="101"/>
      <c r="AD122" s="218" t="s">
        <v>465</v>
      </c>
      <c r="AE122" s="219"/>
      <c r="AF122" s="220"/>
      <c r="AG122" s="240" t="s">
        <v>29</v>
      </c>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D122" s="240"/>
      <c r="BE122" s="240"/>
      <c r="BF122" s="117"/>
    </row>
    <row r="123" spans="1:58" ht="5.5" customHeight="1" x14ac:dyDescent="0.55000000000000004">
      <c r="A123" s="116"/>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257"/>
      <c r="AE123" s="258"/>
      <c r="AF123" s="259"/>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117"/>
    </row>
    <row r="124" spans="1:58" ht="37.25" customHeight="1" x14ac:dyDescent="0.55000000000000004">
      <c r="A124" s="116"/>
      <c r="B124" s="208" t="s">
        <v>5</v>
      </c>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t="s">
        <v>4</v>
      </c>
      <c r="Z124" s="208"/>
      <c r="AA124" s="208"/>
      <c r="AB124" s="208"/>
      <c r="AC124" s="101"/>
      <c r="AD124" s="221"/>
      <c r="AE124" s="222"/>
      <c r="AF124" s="223"/>
      <c r="AG124" s="242"/>
      <c r="AH124" s="242"/>
      <c r="AI124" s="242"/>
      <c r="AJ124" s="242"/>
      <c r="AK124" s="242"/>
      <c r="AL124" s="242"/>
      <c r="AM124" s="242"/>
      <c r="AN124" s="242"/>
      <c r="AO124" s="242"/>
      <c r="AP124" s="242"/>
      <c r="AQ124" s="242"/>
      <c r="AR124" s="242"/>
      <c r="AS124" s="242"/>
      <c r="AT124" s="242"/>
      <c r="AU124" s="242"/>
      <c r="AV124" s="242"/>
      <c r="AW124" s="242"/>
      <c r="AX124" s="242"/>
      <c r="AY124" s="242"/>
      <c r="AZ124" s="242"/>
      <c r="BA124" s="242"/>
      <c r="BB124" s="242"/>
      <c r="BC124" s="242"/>
      <c r="BD124" s="242"/>
      <c r="BE124" s="242"/>
      <c r="BF124" s="117"/>
    </row>
    <row r="125" spans="1:58" ht="5.5" customHeight="1" x14ac:dyDescent="0.55000000000000004">
      <c r="A125" s="116"/>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17"/>
    </row>
    <row r="126" spans="1:58" ht="37.25" customHeight="1" x14ac:dyDescent="0.55000000000000004">
      <c r="A126" s="116"/>
      <c r="B126" s="9" t="s">
        <v>138</v>
      </c>
      <c r="C126" s="273" t="s">
        <v>157</v>
      </c>
      <c r="D126" s="274"/>
      <c r="E126" s="274"/>
      <c r="F126" s="274"/>
      <c r="G126" s="274"/>
      <c r="H126" s="274"/>
      <c r="I126" s="274"/>
      <c r="J126" s="274"/>
      <c r="K126" s="274"/>
      <c r="L126" s="274"/>
      <c r="M126" s="274"/>
      <c r="N126" s="274"/>
      <c r="O126" s="274"/>
      <c r="P126" s="274"/>
      <c r="Q126" s="274"/>
      <c r="R126" s="274"/>
      <c r="S126" s="274"/>
      <c r="T126" s="274"/>
      <c r="U126" s="274"/>
      <c r="V126" s="274"/>
      <c r="W126" s="274"/>
      <c r="X126" s="275"/>
      <c r="Y126" s="326"/>
      <c r="Z126" s="327"/>
      <c r="AA126" s="327"/>
      <c r="AB126" s="328"/>
      <c r="AC126" s="101"/>
      <c r="AD126" s="215" t="s">
        <v>9</v>
      </c>
      <c r="AE126" s="216"/>
      <c r="AF126" s="217"/>
      <c r="AG126" s="286"/>
      <c r="AH126" s="289"/>
      <c r="AI126" s="289"/>
      <c r="AJ126" s="289"/>
      <c r="AK126" s="289"/>
      <c r="AL126" s="289"/>
      <c r="AM126" s="289"/>
      <c r="AN126" s="289"/>
      <c r="AO126" s="289"/>
      <c r="AP126" s="289"/>
      <c r="AQ126" s="289"/>
      <c r="AR126" s="289"/>
      <c r="AS126" s="289"/>
      <c r="AT126" s="289"/>
      <c r="AU126" s="289"/>
      <c r="AV126" s="289"/>
      <c r="AW126" s="289"/>
      <c r="AX126" s="289"/>
      <c r="AY126" s="289"/>
      <c r="AZ126" s="289"/>
      <c r="BA126" s="289"/>
      <c r="BB126" s="289"/>
      <c r="BC126" s="289"/>
      <c r="BD126" s="289"/>
      <c r="BE126" s="290"/>
      <c r="BF126" s="117"/>
    </row>
    <row r="127" spans="1:58" ht="5.5" customHeight="1" x14ac:dyDescent="0.55000000000000004">
      <c r="A127" s="116"/>
      <c r="B127" s="58"/>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17"/>
    </row>
    <row r="128" spans="1:58" ht="37.25" customHeight="1" x14ac:dyDescent="0.55000000000000004">
      <c r="A128" s="116"/>
      <c r="B128" s="10" t="s">
        <v>141</v>
      </c>
      <c r="C128" s="273" t="s">
        <v>158</v>
      </c>
      <c r="D128" s="274"/>
      <c r="E128" s="274"/>
      <c r="F128" s="274"/>
      <c r="G128" s="274"/>
      <c r="H128" s="274"/>
      <c r="I128" s="274"/>
      <c r="J128" s="274"/>
      <c r="K128" s="274"/>
      <c r="L128" s="274"/>
      <c r="M128" s="274"/>
      <c r="N128" s="274"/>
      <c r="O128" s="274"/>
      <c r="P128" s="274"/>
      <c r="Q128" s="274"/>
      <c r="R128" s="274"/>
      <c r="S128" s="274"/>
      <c r="T128" s="274"/>
      <c r="U128" s="274"/>
      <c r="V128" s="274"/>
      <c r="W128" s="274"/>
      <c r="X128" s="275"/>
      <c r="Y128" s="282"/>
      <c r="Z128" s="282"/>
      <c r="AA128" s="282"/>
      <c r="AB128" s="282"/>
      <c r="AC128" s="101"/>
      <c r="AD128" s="202" t="s">
        <v>195</v>
      </c>
      <c r="AE128" s="202"/>
      <c r="AF128" s="202"/>
      <c r="AG128" s="341"/>
      <c r="AH128" s="341"/>
      <c r="AI128" s="341"/>
      <c r="AJ128" s="341"/>
      <c r="AK128" s="341"/>
      <c r="AL128" s="341"/>
      <c r="AM128" s="341"/>
      <c r="AN128" s="341"/>
      <c r="AO128" s="341"/>
      <c r="AP128" s="341"/>
      <c r="AQ128" s="341"/>
      <c r="AR128" s="341"/>
      <c r="AS128" s="341"/>
      <c r="AT128" s="341"/>
      <c r="AU128" s="341"/>
      <c r="AV128" s="215" t="s">
        <v>7</v>
      </c>
      <c r="AW128" s="216"/>
      <c r="AX128" s="217"/>
      <c r="AY128" s="320"/>
      <c r="AZ128" s="321"/>
      <c r="BA128" s="321"/>
      <c r="BB128" s="321"/>
      <c r="BC128" s="321"/>
      <c r="BD128" s="321"/>
      <c r="BE128" s="322"/>
      <c r="BF128" s="117"/>
    </row>
    <row r="129" spans="1:58" ht="5.5" customHeight="1" x14ac:dyDescent="0.55000000000000004">
      <c r="A129" s="116"/>
      <c r="B129" s="108"/>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56"/>
      <c r="Z129" s="56"/>
      <c r="AA129" s="56"/>
      <c r="AB129" s="56"/>
      <c r="AC129" s="101"/>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117"/>
    </row>
    <row r="130" spans="1:58" ht="37.25" customHeight="1" x14ac:dyDescent="0.55000000000000004">
      <c r="A130" s="116"/>
      <c r="B130" s="300" t="s">
        <v>142</v>
      </c>
      <c r="C130" s="291" t="s">
        <v>159</v>
      </c>
      <c r="D130" s="311"/>
      <c r="E130" s="311"/>
      <c r="F130" s="311"/>
      <c r="G130" s="311"/>
      <c r="H130" s="311"/>
      <c r="I130" s="311"/>
      <c r="J130" s="311"/>
      <c r="K130" s="311"/>
      <c r="L130" s="311"/>
      <c r="M130" s="311"/>
      <c r="N130" s="311"/>
      <c r="O130" s="311"/>
      <c r="P130" s="311"/>
      <c r="Q130" s="311"/>
      <c r="R130" s="311"/>
      <c r="S130" s="311"/>
      <c r="T130" s="311"/>
      <c r="U130" s="311"/>
      <c r="V130" s="311"/>
      <c r="W130" s="311"/>
      <c r="X130" s="312"/>
      <c r="Y130" s="326"/>
      <c r="Z130" s="327"/>
      <c r="AA130" s="327"/>
      <c r="AB130" s="328"/>
      <c r="AC130" s="101"/>
      <c r="AD130" s="231" t="s">
        <v>6</v>
      </c>
      <c r="AE130" s="232"/>
      <c r="AF130" s="233"/>
      <c r="AG130" s="243"/>
      <c r="AH130" s="244"/>
      <c r="AI130" s="244"/>
      <c r="AJ130" s="244"/>
      <c r="AK130" s="244"/>
      <c r="AL130" s="244"/>
      <c r="AM130" s="244"/>
      <c r="AN130" s="244"/>
      <c r="AO130" s="244"/>
      <c r="AP130" s="244"/>
      <c r="AQ130" s="245"/>
      <c r="AR130" s="231" t="s">
        <v>194</v>
      </c>
      <c r="AS130" s="232"/>
      <c r="AT130" s="233"/>
      <c r="AU130" s="252"/>
      <c r="AV130" s="253"/>
      <c r="AW130" s="253"/>
      <c r="AX130" s="253"/>
      <c r="AY130" s="253"/>
      <c r="AZ130" s="253"/>
      <c r="BA130" s="253"/>
      <c r="BB130" s="253"/>
      <c r="BC130" s="253"/>
      <c r="BD130" s="253"/>
      <c r="BE130" s="253"/>
      <c r="BF130" s="117"/>
    </row>
    <row r="131" spans="1:58" ht="5.5" customHeight="1" x14ac:dyDescent="0.55000000000000004">
      <c r="A131" s="116"/>
      <c r="B131" s="301"/>
      <c r="C131" s="313"/>
      <c r="D131" s="314"/>
      <c r="E131" s="314"/>
      <c r="F131" s="314"/>
      <c r="G131" s="314"/>
      <c r="H131" s="314"/>
      <c r="I131" s="314"/>
      <c r="J131" s="314"/>
      <c r="K131" s="314"/>
      <c r="L131" s="314"/>
      <c r="M131" s="314"/>
      <c r="N131" s="314"/>
      <c r="O131" s="314"/>
      <c r="P131" s="314"/>
      <c r="Q131" s="314"/>
      <c r="R131" s="314"/>
      <c r="S131" s="314"/>
      <c r="T131" s="314"/>
      <c r="U131" s="314"/>
      <c r="V131" s="314"/>
      <c r="W131" s="314"/>
      <c r="X131" s="315"/>
      <c r="Y131" s="329"/>
      <c r="Z131" s="330"/>
      <c r="AA131" s="330"/>
      <c r="AB131" s="331"/>
      <c r="AC131" s="101"/>
      <c r="AD131" s="234"/>
      <c r="AE131" s="235"/>
      <c r="AF131" s="236"/>
      <c r="AG131" s="246"/>
      <c r="AH131" s="247"/>
      <c r="AI131" s="247"/>
      <c r="AJ131" s="247"/>
      <c r="AK131" s="247"/>
      <c r="AL131" s="247"/>
      <c r="AM131" s="247"/>
      <c r="AN131" s="247"/>
      <c r="AO131" s="247"/>
      <c r="AP131" s="247"/>
      <c r="AQ131" s="248"/>
      <c r="AR131" s="234"/>
      <c r="AS131" s="235"/>
      <c r="AT131" s="236"/>
      <c r="AU131" s="253"/>
      <c r="AV131" s="253"/>
      <c r="AW131" s="253"/>
      <c r="AX131" s="253"/>
      <c r="AY131" s="253"/>
      <c r="AZ131" s="253"/>
      <c r="BA131" s="253"/>
      <c r="BB131" s="253"/>
      <c r="BC131" s="253"/>
      <c r="BD131" s="253"/>
      <c r="BE131" s="253"/>
      <c r="BF131" s="117"/>
    </row>
    <row r="132" spans="1:58" ht="37.25" customHeight="1" x14ac:dyDescent="0.55000000000000004">
      <c r="A132" s="116"/>
      <c r="B132" s="302"/>
      <c r="C132" s="316"/>
      <c r="D132" s="317"/>
      <c r="E132" s="317"/>
      <c r="F132" s="317"/>
      <c r="G132" s="317"/>
      <c r="H132" s="317"/>
      <c r="I132" s="317"/>
      <c r="J132" s="317"/>
      <c r="K132" s="317"/>
      <c r="L132" s="317"/>
      <c r="M132" s="317"/>
      <c r="N132" s="317"/>
      <c r="O132" s="317"/>
      <c r="P132" s="317"/>
      <c r="Q132" s="317"/>
      <c r="R132" s="317"/>
      <c r="S132" s="317"/>
      <c r="T132" s="317"/>
      <c r="U132" s="317"/>
      <c r="V132" s="317"/>
      <c r="W132" s="317"/>
      <c r="X132" s="318"/>
      <c r="Y132" s="332"/>
      <c r="Z132" s="333"/>
      <c r="AA132" s="333"/>
      <c r="AB132" s="334"/>
      <c r="AC132" s="101"/>
      <c r="AD132" s="234"/>
      <c r="AE132" s="235"/>
      <c r="AF132" s="236"/>
      <c r="AG132" s="246"/>
      <c r="AH132" s="247"/>
      <c r="AI132" s="247"/>
      <c r="AJ132" s="247"/>
      <c r="AK132" s="247"/>
      <c r="AL132" s="247"/>
      <c r="AM132" s="247"/>
      <c r="AN132" s="247"/>
      <c r="AO132" s="247"/>
      <c r="AP132" s="247"/>
      <c r="AQ132" s="248"/>
      <c r="AR132" s="234"/>
      <c r="AS132" s="235"/>
      <c r="AT132" s="236"/>
      <c r="AU132" s="253"/>
      <c r="AV132" s="253"/>
      <c r="AW132" s="253"/>
      <c r="AX132" s="253"/>
      <c r="AY132" s="253"/>
      <c r="AZ132" s="253"/>
      <c r="BA132" s="253"/>
      <c r="BB132" s="253"/>
      <c r="BC132" s="253"/>
      <c r="BD132" s="253"/>
      <c r="BE132" s="253"/>
      <c r="BF132" s="117"/>
    </row>
    <row r="133" spans="1:58" ht="5.5" customHeight="1" x14ac:dyDescent="0.55000000000000004">
      <c r="A133" s="116"/>
      <c r="B133" s="58"/>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101"/>
      <c r="AD133" s="234"/>
      <c r="AE133" s="235"/>
      <c r="AF133" s="236"/>
      <c r="AG133" s="246"/>
      <c r="AH133" s="247"/>
      <c r="AI133" s="247"/>
      <c r="AJ133" s="247"/>
      <c r="AK133" s="247"/>
      <c r="AL133" s="247"/>
      <c r="AM133" s="247"/>
      <c r="AN133" s="247"/>
      <c r="AO133" s="247"/>
      <c r="AP133" s="247"/>
      <c r="AQ133" s="248"/>
      <c r="AR133" s="237"/>
      <c r="AS133" s="238"/>
      <c r="AT133" s="239"/>
      <c r="AU133" s="253"/>
      <c r="AV133" s="253"/>
      <c r="AW133" s="253"/>
      <c r="AX133" s="253"/>
      <c r="AY133" s="253"/>
      <c r="AZ133" s="253"/>
      <c r="BA133" s="253"/>
      <c r="BB133" s="253"/>
      <c r="BC133" s="253"/>
      <c r="BD133" s="253"/>
      <c r="BE133" s="253"/>
      <c r="BF133" s="117"/>
    </row>
    <row r="134" spans="1:58" ht="37.25" customHeight="1" x14ac:dyDescent="0.55000000000000004">
      <c r="A134" s="116"/>
      <c r="B134" s="300" t="s">
        <v>144</v>
      </c>
      <c r="C134" s="291" t="s">
        <v>455</v>
      </c>
      <c r="D134" s="311"/>
      <c r="E134" s="311"/>
      <c r="F134" s="311"/>
      <c r="G134" s="311"/>
      <c r="H134" s="311"/>
      <c r="I134" s="311"/>
      <c r="J134" s="311"/>
      <c r="K134" s="311"/>
      <c r="L134" s="311"/>
      <c r="M134" s="311"/>
      <c r="N134" s="311"/>
      <c r="O134" s="311"/>
      <c r="P134" s="311"/>
      <c r="Q134" s="311"/>
      <c r="R134" s="311"/>
      <c r="S134" s="311"/>
      <c r="T134" s="311"/>
      <c r="U134" s="311"/>
      <c r="V134" s="311"/>
      <c r="W134" s="311"/>
      <c r="X134" s="312"/>
      <c r="Y134" s="326"/>
      <c r="Z134" s="327"/>
      <c r="AA134" s="327"/>
      <c r="AB134" s="328"/>
      <c r="AC134" s="101"/>
      <c r="AD134" s="237"/>
      <c r="AE134" s="238"/>
      <c r="AF134" s="239"/>
      <c r="AG134" s="249"/>
      <c r="AH134" s="250"/>
      <c r="AI134" s="250"/>
      <c r="AJ134" s="250"/>
      <c r="AK134" s="250"/>
      <c r="AL134" s="250"/>
      <c r="AM134" s="250"/>
      <c r="AN134" s="250"/>
      <c r="AO134" s="250"/>
      <c r="AP134" s="250"/>
      <c r="AQ134" s="251"/>
      <c r="AR134" s="254" t="s">
        <v>244</v>
      </c>
      <c r="AS134" s="255"/>
      <c r="AT134" s="256"/>
      <c r="AU134" s="252"/>
      <c r="AV134" s="253"/>
      <c r="AW134" s="253"/>
      <c r="AX134" s="253"/>
      <c r="AY134" s="253"/>
      <c r="AZ134" s="253"/>
      <c r="BA134" s="253"/>
      <c r="BB134" s="253"/>
      <c r="BC134" s="253"/>
      <c r="BD134" s="253"/>
      <c r="BE134" s="253"/>
      <c r="BF134" s="117"/>
    </row>
    <row r="135" spans="1:58" ht="5.5" customHeight="1" x14ac:dyDescent="0.55000000000000004">
      <c r="A135" s="116"/>
      <c r="B135" s="301"/>
      <c r="C135" s="313"/>
      <c r="D135" s="314"/>
      <c r="E135" s="314"/>
      <c r="F135" s="314"/>
      <c r="G135" s="314"/>
      <c r="H135" s="314"/>
      <c r="I135" s="314"/>
      <c r="J135" s="314"/>
      <c r="K135" s="314"/>
      <c r="L135" s="314"/>
      <c r="M135" s="314"/>
      <c r="N135" s="314"/>
      <c r="O135" s="314"/>
      <c r="P135" s="314"/>
      <c r="Q135" s="314"/>
      <c r="R135" s="314"/>
      <c r="S135" s="314"/>
      <c r="T135" s="314"/>
      <c r="U135" s="314"/>
      <c r="V135" s="314"/>
      <c r="W135" s="314"/>
      <c r="X135" s="315"/>
      <c r="Y135" s="329"/>
      <c r="Z135" s="330"/>
      <c r="AA135" s="330"/>
      <c r="AB135" s="331"/>
      <c r="AC135" s="101"/>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117"/>
    </row>
    <row r="136" spans="1:58" ht="37.25" customHeight="1" x14ac:dyDescent="0.55000000000000004">
      <c r="A136" s="116"/>
      <c r="B136" s="302"/>
      <c r="C136" s="316"/>
      <c r="D136" s="317"/>
      <c r="E136" s="317"/>
      <c r="F136" s="317"/>
      <c r="G136" s="317"/>
      <c r="H136" s="317"/>
      <c r="I136" s="317"/>
      <c r="J136" s="317"/>
      <c r="K136" s="317"/>
      <c r="L136" s="317"/>
      <c r="M136" s="317"/>
      <c r="N136" s="317"/>
      <c r="O136" s="317"/>
      <c r="P136" s="317"/>
      <c r="Q136" s="317"/>
      <c r="R136" s="317"/>
      <c r="S136" s="317"/>
      <c r="T136" s="317"/>
      <c r="U136" s="317"/>
      <c r="V136" s="317"/>
      <c r="W136" s="317"/>
      <c r="X136" s="318"/>
      <c r="Y136" s="332"/>
      <c r="Z136" s="333"/>
      <c r="AA136" s="333"/>
      <c r="AB136" s="334"/>
      <c r="AC136" s="101"/>
      <c r="AD136" s="254" t="s">
        <v>8</v>
      </c>
      <c r="AE136" s="255"/>
      <c r="AF136" s="255"/>
      <c r="AG136" s="256"/>
      <c r="AH136" s="286"/>
      <c r="AI136" s="287"/>
      <c r="AJ136" s="287"/>
      <c r="AK136" s="287"/>
      <c r="AL136" s="287"/>
      <c r="AM136" s="287"/>
      <c r="AN136" s="287"/>
      <c r="AO136" s="287"/>
      <c r="AP136" s="287"/>
      <c r="AQ136" s="287"/>
      <c r="AR136" s="287"/>
      <c r="AS136" s="287"/>
      <c r="AT136" s="287"/>
      <c r="AU136" s="287"/>
      <c r="AV136" s="287"/>
      <c r="AW136" s="287"/>
      <c r="AX136" s="287"/>
      <c r="AY136" s="287"/>
      <c r="AZ136" s="287"/>
      <c r="BA136" s="287"/>
      <c r="BB136" s="287"/>
      <c r="BC136" s="287"/>
      <c r="BD136" s="287"/>
      <c r="BE136" s="288"/>
      <c r="BF136" s="117"/>
    </row>
    <row r="137" spans="1:58" ht="5.5" customHeight="1" x14ac:dyDescent="0.55000000000000004">
      <c r="A137" s="116"/>
      <c r="B137" s="107"/>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117"/>
    </row>
    <row r="138" spans="1:58" ht="37" customHeight="1" x14ac:dyDescent="0.55000000000000004">
      <c r="A138" s="116"/>
      <c r="B138" s="10" t="s">
        <v>146</v>
      </c>
      <c r="C138" s="273" t="s">
        <v>160</v>
      </c>
      <c r="D138" s="274"/>
      <c r="E138" s="274"/>
      <c r="F138" s="274"/>
      <c r="G138" s="274"/>
      <c r="H138" s="274"/>
      <c r="I138" s="274"/>
      <c r="J138" s="274"/>
      <c r="K138" s="274"/>
      <c r="L138" s="274"/>
      <c r="M138" s="274"/>
      <c r="N138" s="274"/>
      <c r="O138" s="274"/>
      <c r="P138" s="274"/>
      <c r="Q138" s="274"/>
      <c r="R138" s="274"/>
      <c r="S138" s="274"/>
      <c r="T138" s="274"/>
      <c r="U138" s="274"/>
      <c r="V138" s="274"/>
      <c r="W138" s="274"/>
      <c r="X138" s="275"/>
      <c r="Y138" s="282"/>
      <c r="Z138" s="282"/>
      <c r="AA138" s="282"/>
      <c r="AB138" s="282"/>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17"/>
    </row>
    <row r="139" spans="1:58" ht="5.5" customHeight="1" x14ac:dyDescent="0.55000000000000004">
      <c r="A139" s="116"/>
      <c r="B139" s="58"/>
      <c r="C139" s="57"/>
      <c r="D139" s="57"/>
      <c r="E139" s="57"/>
      <c r="F139" s="57"/>
      <c r="G139" s="57"/>
      <c r="H139" s="57"/>
      <c r="I139" s="57"/>
      <c r="J139" s="57"/>
      <c r="K139" s="57"/>
      <c r="L139" s="57"/>
      <c r="M139" s="57"/>
      <c r="N139" s="57"/>
      <c r="O139" s="57"/>
      <c r="P139" s="57"/>
      <c r="Q139" s="57"/>
      <c r="R139" s="57"/>
      <c r="S139" s="57"/>
      <c r="T139" s="57"/>
      <c r="U139" s="57"/>
      <c r="V139" s="57"/>
      <c r="W139" s="57"/>
      <c r="X139" s="57"/>
      <c r="Y139" s="59"/>
      <c r="Z139" s="59"/>
      <c r="AA139" s="59"/>
      <c r="AB139" s="59"/>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17"/>
    </row>
    <row r="140" spans="1:58" ht="37" customHeight="1" x14ac:dyDescent="0.55000000000000004">
      <c r="A140" s="116"/>
      <c r="B140" s="303" t="s">
        <v>147</v>
      </c>
      <c r="C140" s="272" t="s">
        <v>161</v>
      </c>
      <c r="D140" s="272"/>
      <c r="E140" s="272"/>
      <c r="F140" s="272"/>
      <c r="G140" s="272"/>
      <c r="H140" s="272"/>
      <c r="I140" s="272"/>
      <c r="J140" s="272"/>
      <c r="K140" s="272"/>
      <c r="L140" s="272"/>
      <c r="M140" s="272"/>
      <c r="N140" s="272"/>
      <c r="O140" s="272"/>
      <c r="P140" s="272"/>
      <c r="Q140" s="272"/>
      <c r="R140" s="272"/>
      <c r="S140" s="272"/>
      <c r="T140" s="272"/>
      <c r="U140" s="272"/>
      <c r="V140" s="272"/>
      <c r="W140" s="272"/>
      <c r="X140" s="272"/>
      <c r="Y140" s="282"/>
      <c r="Z140" s="282"/>
      <c r="AA140" s="282"/>
      <c r="AB140" s="282"/>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17"/>
    </row>
    <row r="141" spans="1:58" ht="5.5" customHeight="1" x14ac:dyDescent="0.55000000000000004">
      <c r="A141" s="116"/>
      <c r="B141" s="303"/>
      <c r="C141" s="272"/>
      <c r="D141" s="272"/>
      <c r="E141" s="272"/>
      <c r="F141" s="272"/>
      <c r="G141" s="272"/>
      <c r="H141" s="272"/>
      <c r="I141" s="272"/>
      <c r="J141" s="272"/>
      <c r="K141" s="272"/>
      <c r="L141" s="272"/>
      <c r="M141" s="272"/>
      <c r="N141" s="272"/>
      <c r="O141" s="272"/>
      <c r="P141" s="272"/>
      <c r="Q141" s="272"/>
      <c r="R141" s="272"/>
      <c r="S141" s="272"/>
      <c r="T141" s="272"/>
      <c r="U141" s="272"/>
      <c r="V141" s="272"/>
      <c r="W141" s="272"/>
      <c r="X141" s="272"/>
      <c r="Y141" s="282"/>
      <c r="Z141" s="282"/>
      <c r="AA141" s="282"/>
      <c r="AB141" s="282"/>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17"/>
    </row>
    <row r="142" spans="1:58" ht="37.25" customHeight="1" x14ac:dyDescent="0.55000000000000004">
      <c r="A142" s="116"/>
      <c r="B142" s="303"/>
      <c r="C142" s="272"/>
      <c r="D142" s="272"/>
      <c r="E142" s="272"/>
      <c r="F142" s="272"/>
      <c r="G142" s="272"/>
      <c r="H142" s="272"/>
      <c r="I142" s="272"/>
      <c r="J142" s="272"/>
      <c r="K142" s="272"/>
      <c r="L142" s="272"/>
      <c r="M142" s="272"/>
      <c r="N142" s="272"/>
      <c r="O142" s="272"/>
      <c r="P142" s="272"/>
      <c r="Q142" s="272"/>
      <c r="R142" s="272"/>
      <c r="S142" s="272"/>
      <c r="T142" s="272"/>
      <c r="U142" s="272"/>
      <c r="V142" s="272"/>
      <c r="W142" s="272"/>
      <c r="X142" s="272"/>
      <c r="Y142" s="282"/>
      <c r="Z142" s="282"/>
      <c r="AA142" s="282"/>
      <c r="AB142" s="282"/>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17"/>
    </row>
    <row r="143" spans="1:58" ht="5.5" customHeight="1" thickBot="1" x14ac:dyDescent="0.6">
      <c r="A143" s="131"/>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30"/>
    </row>
    <row r="144" spans="1:58" ht="5.5" customHeight="1" thickTop="1" x14ac:dyDescent="0.55000000000000004">
      <c r="A144" s="118"/>
      <c r="BF144" s="119"/>
    </row>
    <row r="145" spans="1:58" ht="37.25" customHeight="1" x14ac:dyDescent="0.55000000000000004">
      <c r="A145" s="118"/>
      <c r="B145" s="54" t="s">
        <v>303</v>
      </c>
      <c r="C145" s="279" t="s">
        <v>315</v>
      </c>
      <c r="D145" s="280"/>
      <c r="E145" s="281"/>
      <c r="F145" s="54" t="s">
        <v>0</v>
      </c>
      <c r="G145" s="272" t="s">
        <v>132</v>
      </c>
      <c r="H145" s="272"/>
      <c r="I145" s="272"/>
      <c r="J145" s="272"/>
      <c r="K145" s="202" t="s">
        <v>306</v>
      </c>
      <c r="L145" s="208"/>
      <c r="M145" s="272" t="s">
        <v>137</v>
      </c>
      <c r="N145" s="272"/>
      <c r="O145" s="272"/>
      <c r="P145" s="272"/>
      <c r="Q145" s="272"/>
      <c r="R145" s="272"/>
      <c r="S145" s="272"/>
      <c r="T145" s="272"/>
      <c r="U145" s="272"/>
      <c r="V145" s="272"/>
      <c r="W145" s="202" t="s">
        <v>301</v>
      </c>
      <c r="X145" s="202"/>
      <c r="Y145" s="276" t="s">
        <v>11</v>
      </c>
      <c r="Z145" s="276"/>
      <c r="AA145" s="276"/>
      <c r="AB145" s="276"/>
      <c r="AD145" s="208" t="s">
        <v>1</v>
      </c>
      <c r="AE145" s="268"/>
      <c r="AF145" s="268"/>
      <c r="AG145" s="277" t="s">
        <v>31</v>
      </c>
      <c r="AH145" s="278"/>
      <c r="AI145" s="278"/>
      <c r="AJ145" s="278"/>
      <c r="AK145" s="278"/>
      <c r="AL145" s="278"/>
      <c r="AM145" s="278"/>
      <c r="AN145" s="278"/>
      <c r="AO145" s="278"/>
      <c r="AP145" s="278"/>
      <c r="AQ145" s="278"/>
      <c r="AR145" s="278"/>
      <c r="AS145" s="278"/>
      <c r="AT145" s="278"/>
      <c r="AU145" s="278"/>
      <c r="AV145" s="278"/>
      <c r="AW145" s="278"/>
      <c r="AX145" s="278"/>
      <c r="AY145" s="278"/>
      <c r="AZ145" s="278"/>
      <c r="BA145" s="278"/>
      <c r="BB145" s="278"/>
      <c r="BC145" s="278"/>
      <c r="BD145" s="278"/>
      <c r="BE145" s="278"/>
      <c r="BF145" s="119"/>
    </row>
    <row r="146" spans="1:58" ht="5.5" customHeight="1" x14ac:dyDescent="0.55000000000000004">
      <c r="A146" s="118"/>
      <c r="BF146" s="119"/>
    </row>
    <row r="147" spans="1:58" ht="37.25" customHeight="1" x14ac:dyDescent="0.55000000000000004">
      <c r="A147" s="118"/>
      <c r="B147" s="208" t="s">
        <v>2</v>
      </c>
      <c r="C147" s="319"/>
      <c r="D147" s="269" t="s">
        <v>30</v>
      </c>
      <c r="E147" s="270"/>
      <c r="F147" s="270"/>
      <c r="G147" s="270"/>
      <c r="H147" s="270"/>
      <c r="I147" s="270"/>
      <c r="J147" s="270"/>
      <c r="K147" s="270"/>
      <c r="L147" s="270"/>
      <c r="M147" s="270"/>
      <c r="N147" s="270"/>
      <c r="O147" s="270"/>
      <c r="P147" s="270"/>
      <c r="Q147" s="270"/>
      <c r="R147" s="270"/>
      <c r="S147" s="270"/>
      <c r="T147" s="271"/>
      <c r="U147" s="208" t="s">
        <v>3</v>
      </c>
      <c r="V147" s="208"/>
      <c r="W147" s="208"/>
      <c r="X147" s="310" t="s">
        <v>33</v>
      </c>
      <c r="Y147" s="310"/>
      <c r="Z147" s="310"/>
      <c r="AA147" s="310"/>
      <c r="AB147" s="310"/>
      <c r="AD147" s="218" t="s">
        <v>465</v>
      </c>
      <c r="AE147" s="219"/>
      <c r="AF147" s="220"/>
      <c r="AG147" s="240" t="s">
        <v>32</v>
      </c>
      <c r="AH147" s="240"/>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40"/>
      <c r="BD147" s="240"/>
      <c r="BE147" s="240"/>
      <c r="BF147" s="119"/>
    </row>
    <row r="148" spans="1:58" ht="5.5" customHeight="1" x14ac:dyDescent="0.55000000000000004">
      <c r="A148" s="118"/>
      <c r="AD148" s="257"/>
      <c r="AE148" s="258"/>
      <c r="AF148" s="259"/>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119"/>
    </row>
    <row r="149" spans="1:58" ht="37.25" customHeight="1" x14ac:dyDescent="0.55000000000000004">
      <c r="A149" s="118"/>
      <c r="B149" s="208" t="s">
        <v>5</v>
      </c>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t="s">
        <v>4</v>
      </c>
      <c r="Z149" s="208"/>
      <c r="AA149" s="208"/>
      <c r="AB149" s="208"/>
      <c r="AD149" s="221"/>
      <c r="AE149" s="222"/>
      <c r="AF149" s="223"/>
      <c r="AG149" s="242"/>
      <c r="AH149" s="242"/>
      <c r="AI149" s="242"/>
      <c r="AJ149" s="242"/>
      <c r="AK149" s="242"/>
      <c r="AL149" s="242"/>
      <c r="AM149" s="242"/>
      <c r="AN149" s="242"/>
      <c r="AO149" s="242"/>
      <c r="AP149" s="242"/>
      <c r="AQ149" s="242"/>
      <c r="AR149" s="242"/>
      <c r="AS149" s="242"/>
      <c r="AT149" s="242"/>
      <c r="AU149" s="242"/>
      <c r="AV149" s="242"/>
      <c r="AW149" s="242"/>
      <c r="AX149" s="242"/>
      <c r="AY149" s="242"/>
      <c r="AZ149" s="242"/>
      <c r="BA149" s="242"/>
      <c r="BB149" s="242"/>
      <c r="BC149" s="242"/>
      <c r="BD149" s="242"/>
      <c r="BE149" s="242"/>
      <c r="BF149" s="119"/>
    </row>
    <row r="150" spans="1:58" ht="5.5" customHeight="1" x14ac:dyDescent="0.55000000000000004">
      <c r="A150" s="118"/>
      <c r="BF150" s="119"/>
    </row>
    <row r="151" spans="1:58" ht="37.25" customHeight="1" x14ac:dyDescent="0.55000000000000004">
      <c r="A151" s="118"/>
      <c r="B151" s="303" t="s">
        <v>138</v>
      </c>
      <c r="C151" s="272" t="s">
        <v>183</v>
      </c>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326"/>
      <c r="Z151" s="327"/>
      <c r="AA151" s="327"/>
      <c r="AB151" s="328"/>
      <c r="AD151" s="215" t="s">
        <v>9</v>
      </c>
      <c r="AE151" s="216"/>
      <c r="AF151" s="217"/>
      <c r="AG151" s="286"/>
      <c r="AH151" s="289"/>
      <c r="AI151" s="289"/>
      <c r="AJ151" s="289"/>
      <c r="AK151" s="289"/>
      <c r="AL151" s="289"/>
      <c r="AM151" s="289"/>
      <c r="AN151" s="289"/>
      <c r="AO151" s="289"/>
      <c r="AP151" s="289"/>
      <c r="AQ151" s="289"/>
      <c r="AR151" s="289"/>
      <c r="AS151" s="289"/>
      <c r="AT151" s="289"/>
      <c r="AU151" s="289"/>
      <c r="AV151" s="289"/>
      <c r="AW151" s="289"/>
      <c r="AX151" s="289"/>
      <c r="AY151" s="289"/>
      <c r="AZ151" s="289"/>
      <c r="BA151" s="289"/>
      <c r="BB151" s="289"/>
      <c r="BC151" s="289"/>
      <c r="BD151" s="289"/>
      <c r="BE151" s="290"/>
      <c r="BF151" s="119"/>
    </row>
    <row r="152" spans="1:58" ht="5.5" customHeight="1" x14ac:dyDescent="0.55000000000000004">
      <c r="A152" s="118"/>
      <c r="B152" s="303"/>
      <c r="C152" s="272"/>
      <c r="D152" s="272"/>
      <c r="E152" s="272"/>
      <c r="F152" s="272"/>
      <c r="G152" s="272"/>
      <c r="H152" s="272"/>
      <c r="I152" s="272"/>
      <c r="J152" s="272"/>
      <c r="K152" s="272"/>
      <c r="L152" s="272"/>
      <c r="M152" s="272"/>
      <c r="N152" s="272"/>
      <c r="O152" s="272"/>
      <c r="P152" s="272"/>
      <c r="Q152" s="272"/>
      <c r="R152" s="272"/>
      <c r="S152" s="272"/>
      <c r="T152" s="272"/>
      <c r="U152" s="272"/>
      <c r="V152" s="272"/>
      <c r="W152" s="272"/>
      <c r="X152" s="272"/>
      <c r="Y152" s="329"/>
      <c r="Z152" s="330"/>
      <c r="AA152" s="330"/>
      <c r="AB152" s="331"/>
      <c r="BF152" s="119"/>
    </row>
    <row r="153" spans="1:58" ht="37.25" customHeight="1" x14ac:dyDescent="0.55000000000000004">
      <c r="A153" s="118"/>
      <c r="B153" s="303"/>
      <c r="C153" s="272"/>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329"/>
      <c r="Z153" s="330"/>
      <c r="AA153" s="330"/>
      <c r="AB153" s="331"/>
      <c r="AD153" s="202" t="s">
        <v>195</v>
      </c>
      <c r="AE153" s="202"/>
      <c r="AF153" s="202"/>
      <c r="AG153" s="341"/>
      <c r="AH153" s="341"/>
      <c r="AI153" s="341"/>
      <c r="AJ153" s="341"/>
      <c r="AK153" s="341"/>
      <c r="AL153" s="341"/>
      <c r="AM153" s="341"/>
      <c r="AN153" s="341"/>
      <c r="AO153" s="341"/>
      <c r="AP153" s="341"/>
      <c r="AQ153" s="341"/>
      <c r="AR153" s="341"/>
      <c r="AS153" s="341"/>
      <c r="AT153" s="341"/>
      <c r="AU153" s="341"/>
      <c r="AV153" s="215" t="s">
        <v>7</v>
      </c>
      <c r="AW153" s="216"/>
      <c r="AX153" s="217"/>
      <c r="AY153" s="320"/>
      <c r="AZ153" s="321"/>
      <c r="BA153" s="321"/>
      <c r="BB153" s="321"/>
      <c r="BC153" s="321"/>
      <c r="BD153" s="321"/>
      <c r="BE153" s="322"/>
      <c r="BF153" s="119"/>
    </row>
    <row r="154" spans="1:58" ht="5.5" customHeight="1" x14ac:dyDescent="0.55000000000000004">
      <c r="A154" s="118"/>
      <c r="B154" s="303"/>
      <c r="C154" s="272"/>
      <c r="D154" s="272"/>
      <c r="E154" s="272"/>
      <c r="F154" s="272"/>
      <c r="G154" s="272"/>
      <c r="H154" s="272"/>
      <c r="I154" s="272"/>
      <c r="J154" s="272"/>
      <c r="K154" s="272"/>
      <c r="L154" s="272"/>
      <c r="M154" s="272"/>
      <c r="N154" s="272"/>
      <c r="O154" s="272"/>
      <c r="P154" s="272"/>
      <c r="Q154" s="272"/>
      <c r="R154" s="272"/>
      <c r="S154" s="272"/>
      <c r="T154" s="272"/>
      <c r="U154" s="272"/>
      <c r="V154" s="272"/>
      <c r="W154" s="272"/>
      <c r="X154" s="272"/>
      <c r="Y154" s="329"/>
      <c r="Z154" s="330"/>
      <c r="AA154" s="330"/>
      <c r="AB154" s="331"/>
      <c r="AD154"/>
      <c r="AE154"/>
      <c r="AF154"/>
      <c r="AG154"/>
      <c r="AH154"/>
      <c r="AI154"/>
      <c r="AJ154"/>
      <c r="AK154"/>
      <c r="AL154"/>
      <c r="AM154"/>
      <c r="AN154"/>
      <c r="AO154"/>
      <c r="AP154"/>
      <c r="AQ154"/>
      <c r="AR154"/>
      <c r="AS154"/>
      <c r="AT154"/>
      <c r="AU154"/>
      <c r="AV154"/>
      <c r="AW154"/>
      <c r="AX154"/>
      <c r="AY154"/>
      <c r="AZ154"/>
      <c r="BA154"/>
      <c r="BB154"/>
      <c r="BC154"/>
      <c r="BD154"/>
      <c r="BE154"/>
      <c r="BF154" s="119"/>
    </row>
    <row r="155" spans="1:58" ht="37.25" customHeight="1" x14ac:dyDescent="0.55000000000000004">
      <c r="A155" s="118"/>
      <c r="B155" s="303"/>
      <c r="C155" s="272"/>
      <c r="D155" s="272"/>
      <c r="E155" s="272"/>
      <c r="F155" s="272"/>
      <c r="G155" s="272"/>
      <c r="H155" s="272"/>
      <c r="I155" s="272"/>
      <c r="J155" s="272"/>
      <c r="K155" s="272"/>
      <c r="L155" s="272"/>
      <c r="M155" s="272"/>
      <c r="N155" s="272"/>
      <c r="O155" s="272"/>
      <c r="P155" s="272"/>
      <c r="Q155" s="272"/>
      <c r="R155" s="272"/>
      <c r="S155" s="272"/>
      <c r="T155" s="272"/>
      <c r="U155" s="272"/>
      <c r="V155" s="272"/>
      <c r="W155" s="272"/>
      <c r="X155" s="272"/>
      <c r="Y155" s="329"/>
      <c r="Z155" s="330"/>
      <c r="AA155" s="330"/>
      <c r="AB155" s="331"/>
      <c r="AD155" s="231" t="s">
        <v>6</v>
      </c>
      <c r="AE155" s="232"/>
      <c r="AF155" s="233"/>
      <c r="AG155" s="243"/>
      <c r="AH155" s="244"/>
      <c r="AI155" s="244"/>
      <c r="AJ155" s="244"/>
      <c r="AK155" s="244"/>
      <c r="AL155" s="244"/>
      <c r="AM155" s="244"/>
      <c r="AN155" s="244"/>
      <c r="AO155" s="244"/>
      <c r="AP155" s="244"/>
      <c r="AQ155" s="245"/>
      <c r="AR155" s="231" t="s">
        <v>194</v>
      </c>
      <c r="AS155" s="232"/>
      <c r="AT155" s="233"/>
      <c r="AU155" s="243"/>
      <c r="AV155" s="244"/>
      <c r="AW155" s="244"/>
      <c r="AX155" s="244"/>
      <c r="AY155" s="244"/>
      <c r="AZ155" s="244"/>
      <c r="BA155" s="244"/>
      <c r="BB155" s="244"/>
      <c r="BC155" s="244"/>
      <c r="BD155" s="244"/>
      <c r="BE155" s="245"/>
      <c r="BF155" s="119"/>
    </row>
    <row r="156" spans="1:58" ht="5.5" customHeight="1" x14ac:dyDescent="0.55000000000000004">
      <c r="A156" s="118"/>
      <c r="B156" s="303"/>
      <c r="C156" s="272"/>
      <c r="D156" s="272"/>
      <c r="E156" s="272"/>
      <c r="F156" s="272"/>
      <c r="G156" s="272"/>
      <c r="H156" s="272"/>
      <c r="I156" s="272"/>
      <c r="J156" s="272"/>
      <c r="K156" s="272"/>
      <c r="L156" s="272"/>
      <c r="M156" s="272"/>
      <c r="N156" s="272"/>
      <c r="O156" s="272"/>
      <c r="P156" s="272"/>
      <c r="Q156" s="272"/>
      <c r="R156" s="272"/>
      <c r="S156" s="272"/>
      <c r="T156" s="272"/>
      <c r="U156" s="272"/>
      <c r="V156" s="272"/>
      <c r="W156" s="272"/>
      <c r="X156" s="272"/>
      <c r="Y156" s="329"/>
      <c r="Z156" s="330"/>
      <c r="AA156" s="330"/>
      <c r="AB156" s="331"/>
      <c r="AD156" s="234"/>
      <c r="AE156" s="235"/>
      <c r="AF156" s="236"/>
      <c r="AG156" s="246"/>
      <c r="AH156" s="247"/>
      <c r="AI156" s="247"/>
      <c r="AJ156" s="247"/>
      <c r="AK156" s="247"/>
      <c r="AL156" s="247"/>
      <c r="AM156" s="247"/>
      <c r="AN156" s="247"/>
      <c r="AO156" s="247"/>
      <c r="AP156" s="247"/>
      <c r="AQ156" s="248"/>
      <c r="AR156" s="234"/>
      <c r="AS156" s="235"/>
      <c r="AT156" s="236"/>
      <c r="AU156" s="246"/>
      <c r="AV156" s="247"/>
      <c r="AW156" s="247"/>
      <c r="AX156" s="247"/>
      <c r="AY156" s="247"/>
      <c r="AZ156" s="247"/>
      <c r="BA156" s="247"/>
      <c r="BB156" s="247"/>
      <c r="BC156" s="247"/>
      <c r="BD156" s="247"/>
      <c r="BE156" s="248"/>
      <c r="BF156" s="119"/>
    </row>
    <row r="157" spans="1:58" ht="37.25" customHeight="1" x14ac:dyDescent="0.55000000000000004">
      <c r="A157" s="118"/>
      <c r="B157" s="303"/>
      <c r="C157" s="272"/>
      <c r="D157" s="272"/>
      <c r="E157" s="272"/>
      <c r="F157" s="272"/>
      <c r="G157" s="272"/>
      <c r="H157" s="272"/>
      <c r="I157" s="272"/>
      <c r="J157" s="272"/>
      <c r="K157" s="272"/>
      <c r="L157" s="272"/>
      <c r="M157" s="272"/>
      <c r="N157" s="272"/>
      <c r="O157" s="272"/>
      <c r="P157" s="272"/>
      <c r="Q157" s="272"/>
      <c r="R157" s="272"/>
      <c r="S157" s="272"/>
      <c r="T157" s="272"/>
      <c r="U157" s="272"/>
      <c r="V157" s="272"/>
      <c r="W157" s="272"/>
      <c r="X157" s="272"/>
      <c r="Y157" s="329"/>
      <c r="Z157" s="330"/>
      <c r="AA157" s="330"/>
      <c r="AB157" s="331"/>
      <c r="AD157" s="234"/>
      <c r="AE157" s="235"/>
      <c r="AF157" s="236"/>
      <c r="AG157" s="246"/>
      <c r="AH157" s="247"/>
      <c r="AI157" s="247"/>
      <c r="AJ157" s="247"/>
      <c r="AK157" s="247"/>
      <c r="AL157" s="247"/>
      <c r="AM157" s="247"/>
      <c r="AN157" s="247"/>
      <c r="AO157" s="247"/>
      <c r="AP157" s="247"/>
      <c r="AQ157" s="248"/>
      <c r="AR157" s="234"/>
      <c r="AS157" s="235"/>
      <c r="AT157" s="236"/>
      <c r="AU157" s="246"/>
      <c r="AV157" s="247"/>
      <c r="AW157" s="247"/>
      <c r="AX157" s="247"/>
      <c r="AY157" s="247"/>
      <c r="AZ157" s="247"/>
      <c r="BA157" s="247"/>
      <c r="BB157" s="247"/>
      <c r="BC157" s="247"/>
      <c r="BD157" s="247"/>
      <c r="BE157" s="248"/>
      <c r="BF157" s="119"/>
    </row>
    <row r="158" spans="1:58" ht="5.5" customHeight="1" x14ac:dyDescent="0.55000000000000004">
      <c r="A158" s="118"/>
      <c r="B158" s="303"/>
      <c r="C158" s="272"/>
      <c r="D158" s="272"/>
      <c r="E158" s="272"/>
      <c r="F158" s="272"/>
      <c r="G158" s="272"/>
      <c r="H158" s="272"/>
      <c r="I158" s="272"/>
      <c r="J158" s="272"/>
      <c r="K158" s="272"/>
      <c r="L158" s="272"/>
      <c r="M158" s="272"/>
      <c r="N158" s="272"/>
      <c r="O158" s="272"/>
      <c r="P158" s="272"/>
      <c r="Q158" s="272"/>
      <c r="R158" s="272"/>
      <c r="S158" s="272"/>
      <c r="T158" s="272"/>
      <c r="U158" s="272"/>
      <c r="V158" s="272"/>
      <c r="W158" s="272"/>
      <c r="X158" s="272"/>
      <c r="Y158" s="329"/>
      <c r="Z158" s="330"/>
      <c r="AA158" s="330"/>
      <c r="AB158" s="331"/>
      <c r="AD158" s="234"/>
      <c r="AE158" s="235"/>
      <c r="AF158" s="236"/>
      <c r="AG158" s="246"/>
      <c r="AH158" s="247"/>
      <c r="AI158" s="247"/>
      <c r="AJ158" s="247"/>
      <c r="AK158" s="247"/>
      <c r="AL158" s="247"/>
      <c r="AM158" s="247"/>
      <c r="AN158" s="247"/>
      <c r="AO158" s="247"/>
      <c r="AP158" s="247"/>
      <c r="AQ158" s="248"/>
      <c r="AR158" s="237"/>
      <c r="AS158" s="238"/>
      <c r="AT158" s="239"/>
      <c r="AU158" s="249"/>
      <c r="AV158" s="250"/>
      <c r="AW158" s="250"/>
      <c r="AX158" s="250"/>
      <c r="AY158" s="250"/>
      <c r="AZ158" s="250"/>
      <c r="BA158" s="250"/>
      <c r="BB158" s="250"/>
      <c r="BC158" s="250"/>
      <c r="BD158" s="250"/>
      <c r="BE158" s="251"/>
      <c r="BF158" s="119"/>
    </row>
    <row r="159" spans="1:58" ht="37.25" customHeight="1" x14ac:dyDescent="0.55000000000000004">
      <c r="A159" s="118"/>
      <c r="B159" s="303"/>
      <c r="C159" s="272"/>
      <c r="D159" s="272"/>
      <c r="E159" s="272"/>
      <c r="F159" s="272"/>
      <c r="G159" s="272"/>
      <c r="H159" s="272"/>
      <c r="I159" s="272"/>
      <c r="J159" s="272"/>
      <c r="K159" s="272"/>
      <c r="L159" s="272"/>
      <c r="M159" s="272"/>
      <c r="N159" s="272"/>
      <c r="O159" s="272"/>
      <c r="P159" s="272"/>
      <c r="Q159" s="272"/>
      <c r="R159" s="272"/>
      <c r="S159" s="272"/>
      <c r="T159" s="272"/>
      <c r="U159" s="272"/>
      <c r="V159" s="272"/>
      <c r="W159" s="272"/>
      <c r="X159" s="272"/>
      <c r="Y159" s="329"/>
      <c r="Z159" s="330"/>
      <c r="AA159" s="330"/>
      <c r="AB159" s="331"/>
      <c r="AD159" s="237"/>
      <c r="AE159" s="238"/>
      <c r="AF159" s="239"/>
      <c r="AG159" s="249"/>
      <c r="AH159" s="250"/>
      <c r="AI159" s="250"/>
      <c r="AJ159" s="250"/>
      <c r="AK159" s="250"/>
      <c r="AL159" s="250"/>
      <c r="AM159" s="250"/>
      <c r="AN159" s="250"/>
      <c r="AO159" s="250"/>
      <c r="AP159" s="250"/>
      <c r="AQ159" s="251"/>
      <c r="AR159" s="254" t="s">
        <v>244</v>
      </c>
      <c r="AS159" s="255"/>
      <c r="AT159" s="256"/>
      <c r="AU159" s="286"/>
      <c r="AV159" s="287"/>
      <c r="AW159" s="287"/>
      <c r="AX159" s="287"/>
      <c r="AY159" s="287"/>
      <c r="AZ159" s="287"/>
      <c r="BA159" s="287"/>
      <c r="BB159" s="287"/>
      <c r="BC159" s="287"/>
      <c r="BD159" s="287"/>
      <c r="BE159" s="288"/>
      <c r="BF159" s="119"/>
    </row>
    <row r="160" spans="1:58" ht="5.5" customHeight="1" x14ac:dyDescent="0.55000000000000004">
      <c r="A160" s="118"/>
      <c r="B160" s="303"/>
      <c r="C160" s="272"/>
      <c r="D160" s="272"/>
      <c r="E160" s="272"/>
      <c r="F160" s="272"/>
      <c r="G160" s="272"/>
      <c r="H160" s="272"/>
      <c r="I160" s="272"/>
      <c r="J160" s="272"/>
      <c r="K160" s="272"/>
      <c r="L160" s="272"/>
      <c r="M160" s="272"/>
      <c r="N160" s="272"/>
      <c r="O160" s="272"/>
      <c r="P160" s="272"/>
      <c r="Q160" s="272"/>
      <c r="R160" s="272"/>
      <c r="S160" s="272"/>
      <c r="T160" s="272"/>
      <c r="U160" s="272"/>
      <c r="V160" s="272"/>
      <c r="W160" s="272"/>
      <c r="X160" s="272"/>
      <c r="Y160" s="329"/>
      <c r="Z160" s="330"/>
      <c r="AA160" s="330"/>
      <c r="AB160" s="331"/>
      <c r="AD160"/>
      <c r="AE160"/>
      <c r="AF160"/>
      <c r="AG160"/>
      <c r="AH160"/>
      <c r="AI160"/>
      <c r="AJ160"/>
      <c r="AK160"/>
      <c r="AL160"/>
      <c r="AM160"/>
      <c r="AN160"/>
      <c r="AO160"/>
      <c r="AP160"/>
      <c r="AQ160"/>
      <c r="AR160"/>
      <c r="AS160"/>
      <c r="AT160"/>
      <c r="AU160"/>
      <c r="AV160"/>
      <c r="AW160"/>
      <c r="AX160"/>
      <c r="AY160"/>
      <c r="AZ160"/>
      <c r="BA160"/>
      <c r="BB160"/>
      <c r="BC160"/>
      <c r="BD160"/>
      <c r="BE160"/>
      <c r="BF160" s="119"/>
    </row>
    <row r="161" spans="1:58" ht="37.25" customHeight="1" x14ac:dyDescent="0.55000000000000004">
      <c r="A161" s="118"/>
      <c r="B161" s="303"/>
      <c r="C161" s="272"/>
      <c r="D161" s="272"/>
      <c r="E161" s="272"/>
      <c r="F161" s="272"/>
      <c r="G161" s="272"/>
      <c r="H161" s="272"/>
      <c r="I161" s="272"/>
      <c r="J161" s="272"/>
      <c r="K161" s="272"/>
      <c r="L161" s="272"/>
      <c r="M161" s="272"/>
      <c r="N161" s="272"/>
      <c r="O161" s="272"/>
      <c r="P161" s="272"/>
      <c r="Q161" s="272"/>
      <c r="R161" s="272"/>
      <c r="S161" s="272"/>
      <c r="T161" s="272"/>
      <c r="U161" s="272"/>
      <c r="V161" s="272"/>
      <c r="W161" s="272"/>
      <c r="X161" s="272"/>
      <c r="Y161" s="329"/>
      <c r="Z161" s="330"/>
      <c r="AA161" s="330"/>
      <c r="AB161" s="331"/>
      <c r="AD161" s="254" t="s">
        <v>8</v>
      </c>
      <c r="AE161" s="255"/>
      <c r="AF161" s="255"/>
      <c r="AG161" s="256"/>
      <c r="AH161" s="286"/>
      <c r="AI161" s="287"/>
      <c r="AJ161" s="287"/>
      <c r="AK161" s="287"/>
      <c r="AL161" s="287"/>
      <c r="AM161" s="287"/>
      <c r="AN161" s="287"/>
      <c r="AO161" s="287"/>
      <c r="AP161" s="287"/>
      <c r="AQ161" s="287"/>
      <c r="AR161" s="287"/>
      <c r="AS161" s="287"/>
      <c r="AT161" s="287"/>
      <c r="AU161" s="287"/>
      <c r="AV161" s="287"/>
      <c r="AW161" s="287"/>
      <c r="AX161" s="287"/>
      <c r="AY161" s="287"/>
      <c r="AZ161" s="287"/>
      <c r="BA161" s="287"/>
      <c r="BB161" s="287"/>
      <c r="BC161" s="287"/>
      <c r="BD161" s="287"/>
      <c r="BE161" s="288"/>
      <c r="BF161" s="119"/>
    </row>
    <row r="162" spans="1:58" ht="5.5" customHeight="1" x14ac:dyDescent="0.55000000000000004">
      <c r="A162" s="118"/>
      <c r="B162" s="303"/>
      <c r="C162" s="272"/>
      <c r="D162" s="272"/>
      <c r="E162" s="272"/>
      <c r="F162" s="272"/>
      <c r="G162" s="272"/>
      <c r="H162" s="272"/>
      <c r="I162" s="272"/>
      <c r="J162" s="272"/>
      <c r="K162" s="272"/>
      <c r="L162" s="272"/>
      <c r="M162" s="272"/>
      <c r="N162" s="272"/>
      <c r="O162" s="272"/>
      <c r="P162" s="272"/>
      <c r="Q162" s="272"/>
      <c r="R162" s="272"/>
      <c r="S162" s="272"/>
      <c r="T162" s="272"/>
      <c r="U162" s="272"/>
      <c r="V162" s="272"/>
      <c r="W162" s="272"/>
      <c r="X162" s="272"/>
      <c r="Y162" s="329"/>
      <c r="Z162" s="330"/>
      <c r="AA162" s="330"/>
      <c r="AB162" s="331"/>
      <c r="AD162"/>
      <c r="AE162"/>
      <c r="AF162"/>
      <c r="AG162"/>
      <c r="AH162"/>
      <c r="AI162"/>
      <c r="AJ162"/>
      <c r="AK162"/>
      <c r="AL162"/>
      <c r="AM162"/>
      <c r="AN162"/>
      <c r="AO162"/>
      <c r="AP162"/>
      <c r="AQ162"/>
      <c r="AR162"/>
      <c r="AS162"/>
      <c r="AT162"/>
      <c r="AU162"/>
      <c r="AV162"/>
      <c r="AW162"/>
      <c r="AX162"/>
      <c r="AY162"/>
      <c r="AZ162"/>
      <c r="BA162"/>
      <c r="BB162"/>
      <c r="BC162"/>
      <c r="BD162"/>
      <c r="BE162"/>
      <c r="BF162" s="119"/>
    </row>
    <row r="163" spans="1:58" ht="37" customHeight="1" x14ac:dyDescent="0.55000000000000004">
      <c r="A163" s="118"/>
      <c r="B163" s="303"/>
      <c r="C163" s="272"/>
      <c r="D163" s="272"/>
      <c r="E163" s="272"/>
      <c r="F163" s="272"/>
      <c r="G163" s="272"/>
      <c r="H163" s="272"/>
      <c r="I163" s="272"/>
      <c r="J163" s="272"/>
      <c r="K163" s="272"/>
      <c r="L163" s="272"/>
      <c r="M163" s="272"/>
      <c r="N163" s="272"/>
      <c r="O163" s="272"/>
      <c r="P163" s="272"/>
      <c r="Q163" s="272"/>
      <c r="R163" s="272"/>
      <c r="S163" s="272"/>
      <c r="T163" s="272"/>
      <c r="U163" s="272"/>
      <c r="V163" s="272"/>
      <c r="W163" s="272"/>
      <c r="X163" s="272"/>
      <c r="Y163" s="329"/>
      <c r="Z163" s="330"/>
      <c r="AA163" s="330"/>
      <c r="AB163" s="331"/>
      <c r="BF163" s="119"/>
    </row>
    <row r="164" spans="1:58" ht="5.5" customHeight="1" x14ac:dyDescent="0.55000000000000004">
      <c r="A164" s="118"/>
      <c r="B164" s="303"/>
      <c r="C164" s="272"/>
      <c r="D164" s="272"/>
      <c r="E164" s="272"/>
      <c r="F164" s="272"/>
      <c r="G164" s="272"/>
      <c r="H164" s="272"/>
      <c r="I164" s="272"/>
      <c r="J164" s="272"/>
      <c r="K164" s="272"/>
      <c r="L164" s="272"/>
      <c r="M164" s="272"/>
      <c r="N164" s="272"/>
      <c r="O164" s="272"/>
      <c r="P164" s="272"/>
      <c r="Q164" s="272"/>
      <c r="R164" s="272"/>
      <c r="S164" s="272"/>
      <c r="T164" s="272"/>
      <c r="U164" s="272"/>
      <c r="V164" s="272"/>
      <c r="W164" s="272"/>
      <c r="X164" s="272"/>
      <c r="Y164" s="329"/>
      <c r="Z164" s="330"/>
      <c r="AA164" s="330"/>
      <c r="AB164" s="331"/>
      <c r="BF164" s="119"/>
    </row>
    <row r="165" spans="1:58" ht="37" customHeight="1" x14ac:dyDescent="0.55000000000000004">
      <c r="A165" s="118"/>
      <c r="B165" s="303"/>
      <c r="C165" s="272"/>
      <c r="D165" s="272"/>
      <c r="E165" s="272"/>
      <c r="F165" s="272"/>
      <c r="G165" s="272"/>
      <c r="H165" s="272"/>
      <c r="I165" s="272"/>
      <c r="J165" s="272"/>
      <c r="K165" s="272"/>
      <c r="L165" s="272"/>
      <c r="M165" s="272"/>
      <c r="N165" s="272"/>
      <c r="O165" s="272"/>
      <c r="P165" s="272"/>
      <c r="Q165" s="272"/>
      <c r="R165" s="272"/>
      <c r="S165" s="272"/>
      <c r="T165" s="272"/>
      <c r="U165" s="272"/>
      <c r="V165" s="272"/>
      <c r="W165" s="272"/>
      <c r="X165" s="272"/>
      <c r="Y165" s="332"/>
      <c r="Z165" s="333"/>
      <c r="AA165" s="333"/>
      <c r="AB165" s="334"/>
      <c r="BF165" s="119"/>
    </row>
    <row r="166" spans="1:58" ht="5.5" customHeight="1" thickBot="1" x14ac:dyDescent="0.6">
      <c r="A166" s="121"/>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22"/>
      <c r="AX166" s="122"/>
      <c r="AY166" s="122"/>
      <c r="AZ166" s="122"/>
      <c r="BA166" s="122"/>
      <c r="BB166" s="122"/>
      <c r="BC166" s="122"/>
      <c r="BD166" s="122"/>
      <c r="BE166" s="122"/>
      <c r="BF166" s="123"/>
    </row>
    <row r="167" spans="1:58" ht="5.5" customHeight="1" thickTop="1" x14ac:dyDescent="0.55000000000000004">
      <c r="A167" s="116"/>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17"/>
    </row>
    <row r="168" spans="1:58" ht="37.25" customHeight="1" x14ac:dyDescent="0.55000000000000004">
      <c r="A168" s="116"/>
      <c r="B168" s="54" t="s">
        <v>303</v>
      </c>
      <c r="C168" s="279" t="s">
        <v>317</v>
      </c>
      <c r="D168" s="280"/>
      <c r="E168" s="281"/>
      <c r="F168" s="54" t="s">
        <v>0</v>
      </c>
      <c r="G168" s="272" t="s">
        <v>132</v>
      </c>
      <c r="H168" s="272"/>
      <c r="I168" s="272"/>
      <c r="J168" s="272"/>
      <c r="K168" s="202" t="s">
        <v>306</v>
      </c>
      <c r="L168" s="208"/>
      <c r="M168" s="272" t="s">
        <v>34</v>
      </c>
      <c r="N168" s="272"/>
      <c r="O168" s="272"/>
      <c r="P168" s="272"/>
      <c r="Q168" s="272"/>
      <c r="R168" s="272"/>
      <c r="S168" s="272"/>
      <c r="T168" s="272"/>
      <c r="U168" s="272"/>
      <c r="V168" s="272"/>
      <c r="W168" s="202" t="s">
        <v>301</v>
      </c>
      <c r="X168" s="202"/>
      <c r="Y168" s="276" t="s">
        <v>11</v>
      </c>
      <c r="Z168" s="276"/>
      <c r="AA168" s="276"/>
      <c r="AB168" s="276"/>
      <c r="AC168" s="101"/>
      <c r="AD168" s="208" t="s">
        <v>1</v>
      </c>
      <c r="AE168" s="268"/>
      <c r="AF168" s="268"/>
      <c r="AG168" s="277" t="s">
        <v>36</v>
      </c>
      <c r="AH168" s="278"/>
      <c r="AI168" s="278"/>
      <c r="AJ168" s="278"/>
      <c r="AK168" s="278"/>
      <c r="AL168" s="278"/>
      <c r="AM168" s="278"/>
      <c r="AN168" s="278"/>
      <c r="AO168" s="278"/>
      <c r="AP168" s="278"/>
      <c r="AQ168" s="278"/>
      <c r="AR168" s="278"/>
      <c r="AS168" s="278"/>
      <c r="AT168" s="278"/>
      <c r="AU168" s="278"/>
      <c r="AV168" s="278"/>
      <c r="AW168" s="278"/>
      <c r="AX168" s="278"/>
      <c r="AY168" s="278"/>
      <c r="AZ168" s="278"/>
      <c r="BA168" s="278"/>
      <c r="BB168" s="278"/>
      <c r="BC168" s="278"/>
      <c r="BD168" s="278"/>
      <c r="BE168" s="278"/>
      <c r="BF168" s="117"/>
    </row>
    <row r="169" spans="1:58" ht="5.5" customHeight="1" x14ac:dyDescent="0.55000000000000004">
      <c r="A169" s="116"/>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17"/>
    </row>
    <row r="170" spans="1:58" ht="37.25" customHeight="1" x14ac:dyDescent="0.55000000000000004">
      <c r="A170" s="116"/>
      <c r="B170" s="208" t="s">
        <v>2</v>
      </c>
      <c r="C170" s="319"/>
      <c r="D170" s="269" t="s">
        <v>35</v>
      </c>
      <c r="E170" s="270"/>
      <c r="F170" s="270"/>
      <c r="G170" s="270"/>
      <c r="H170" s="270"/>
      <c r="I170" s="270"/>
      <c r="J170" s="270"/>
      <c r="K170" s="270"/>
      <c r="L170" s="270"/>
      <c r="M170" s="270"/>
      <c r="N170" s="270"/>
      <c r="O170" s="270"/>
      <c r="P170" s="270"/>
      <c r="Q170" s="270"/>
      <c r="R170" s="270"/>
      <c r="S170" s="270"/>
      <c r="T170" s="271"/>
      <c r="U170" s="208" t="s">
        <v>3</v>
      </c>
      <c r="V170" s="208"/>
      <c r="W170" s="208"/>
      <c r="X170" s="310" t="s">
        <v>38</v>
      </c>
      <c r="Y170" s="310"/>
      <c r="Z170" s="310"/>
      <c r="AA170" s="310"/>
      <c r="AB170" s="310"/>
      <c r="AC170" s="101"/>
      <c r="AD170" s="218" t="s">
        <v>465</v>
      </c>
      <c r="AE170" s="219"/>
      <c r="AF170" s="220"/>
      <c r="AG170" s="240" t="s">
        <v>37</v>
      </c>
      <c r="AH170" s="240"/>
      <c r="AI170" s="240"/>
      <c r="AJ170" s="240"/>
      <c r="AK170" s="240"/>
      <c r="AL170" s="240"/>
      <c r="AM170" s="240"/>
      <c r="AN170" s="240"/>
      <c r="AO170" s="240"/>
      <c r="AP170" s="240"/>
      <c r="AQ170" s="240"/>
      <c r="AR170" s="240"/>
      <c r="AS170" s="240"/>
      <c r="AT170" s="240"/>
      <c r="AU170" s="240"/>
      <c r="AV170" s="240"/>
      <c r="AW170" s="240"/>
      <c r="AX170" s="240"/>
      <c r="AY170" s="240"/>
      <c r="AZ170" s="240"/>
      <c r="BA170" s="240"/>
      <c r="BB170" s="240"/>
      <c r="BC170" s="240"/>
      <c r="BD170" s="240"/>
      <c r="BE170" s="240"/>
      <c r="BF170" s="117"/>
    </row>
    <row r="171" spans="1:58" ht="5.5" customHeight="1" x14ac:dyDescent="0.55000000000000004">
      <c r="A171" s="116"/>
      <c r="AC171" s="101"/>
      <c r="AD171" s="257"/>
      <c r="AE171" s="258"/>
      <c r="AF171" s="259"/>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117"/>
    </row>
    <row r="172" spans="1:58" ht="37.25" customHeight="1" x14ac:dyDescent="0.55000000000000004">
      <c r="A172" s="116"/>
      <c r="B172" s="208" t="s">
        <v>5</v>
      </c>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t="s">
        <v>4</v>
      </c>
      <c r="Z172" s="208"/>
      <c r="AA172" s="208"/>
      <c r="AB172" s="208"/>
      <c r="AC172" s="101"/>
      <c r="AD172" s="221"/>
      <c r="AE172" s="222"/>
      <c r="AF172" s="223"/>
      <c r="AG172" s="242"/>
      <c r="AH172" s="242"/>
      <c r="AI172" s="242"/>
      <c r="AJ172" s="242"/>
      <c r="AK172" s="242"/>
      <c r="AL172" s="242"/>
      <c r="AM172" s="242"/>
      <c r="AN172" s="242"/>
      <c r="AO172" s="242"/>
      <c r="AP172" s="242"/>
      <c r="AQ172" s="242"/>
      <c r="AR172" s="242"/>
      <c r="AS172" s="242"/>
      <c r="AT172" s="242"/>
      <c r="AU172" s="242"/>
      <c r="AV172" s="242"/>
      <c r="AW172" s="242"/>
      <c r="AX172" s="242"/>
      <c r="AY172" s="242"/>
      <c r="AZ172" s="242"/>
      <c r="BA172" s="242"/>
      <c r="BB172" s="242"/>
      <c r="BC172" s="242"/>
      <c r="BD172" s="242"/>
      <c r="BE172" s="242"/>
      <c r="BF172" s="117"/>
    </row>
    <row r="173" spans="1:58" ht="5.5" customHeight="1" x14ac:dyDescent="0.55000000000000004">
      <c r="A173" s="116"/>
      <c r="B173" s="107"/>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17"/>
    </row>
    <row r="174" spans="1:58" ht="37.25" customHeight="1" x14ac:dyDescent="0.55000000000000004">
      <c r="A174" s="116"/>
      <c r="B174" s="300" t="s">
        <v>138</v>
      </c>
      <c r="C174" s="291" t="s">
        <v>162</v>
      </c>
      <c r="D174" s="311"/>
      <c r="E174" s="311"/>
      <c r="F174" s="311"/>
      <c r="G174" s="311"/>
      <c r="H174" s="311"/>
      <c r="I174" s="311"/>
      <c r="J174" s="311"/>
      <c r="K174" s="311"/>
      <c r="L174" s="311"/>
      <c r="M174" s="311"/>
      <c r="N174" s="311"/>
      <c r="O174" s="311"/>
      <c r="P174" s="311"/>
      <c r="Q174" s="311"/>
      <c r="R174" s="311"/>
      <c r="S174" s="311"/>
      <c r="T174" s="311"/>
      <c r="U174" s="311"/>
      <c r="V174" s="311"/>
      <c r="W174" s="311"/>
      <c r="X174" s="312"/>
      <c r="Y174" s="343"/>
      <c r="Z174" s="343"/>
      <c r="AA174" s="343"/>
      <c r="AB174" s="343"/>
      <c r="AC174" s="101"/>
      <c r="AD174" s="215" t="s">
        <v>9</v>
      </c>
      <c r="AE174" s="216"/>
      <c r="AF174" s="217"/>
      <c r="AG174" s="286"/>
      <c r="AH174" s="289"/>
      <c r="AI174" s="289"/>
      <c r="AJ174" s="289"/>
      <c r="AK174" s="289"/>
      <c r="AL174" s="289"/>
      <c r="AM174" s="289"/>
      <c r="AN174" s="289"/>
      <c r="AO174" s="289"/>
      <c r="AP174" s="289"/>
      <c r="AQ174" s="289"/>
      <c r="AR174" s="289"/>
      <c r="AS174" s="289"/>
      <c r="AT174" s="289"/>
      <c r="AU174" s="289"/>
      <c r="AV174" s="289"/>
      <c r="AW174" s="289"/>
      <c r="AX174" s="289"/>
      <c r="AY174" s="289"/>
      <c r="AZ174" s="289"/>
      <c r="BA174" s="289"/>
      <c r="BB174" s="289"/>
      <c r="BC174" s="289"/>
      <c r="BD174" s="289"/>
      <c r="BE174" s="290"/>
      <c r="BF174" s="117"/>
    </row>
    <row r="175" spans="1:58" ht="5.5" customHeight="1" x14ac:dyDescent="0.55000000000000004">
      <c r="A175" s="116"/>
      <c r="B175" s="301"/>
      <c r="C175" s="313"/>
      <c r="D175" s="314"/>
      <c r="E175" s="314"/>
      <c r="F175" s="314"/>
      <c r="G175" s="314"/>
      <c r="H175" s="314"/>
      <c r="I175" s="314"/>
      <c r="J175" s="314"/>
      <c r="K175" s="314"/>
      <c r="L175" s="314"/>
      <c r="M175" s="314"/>
      <c r="N175" s="314"/>
      <c r="O175" s="314"/>
      <c r="P175" s="314"/>
      <c r="Q175" s="314"/>
      <c r="R175" s="314"/>
      <c r="S175" s="314"/>
      <c r="T175" s="314"/>
      <c r="U175" s="314"/>
      <c r="V175" s="314"/>
      <c r="W175" s="314"/>
      <c r="X175" s="315"/>
      <c r="Y175" s="344"/>
      <c r="Z175" s="344"/>
      <c r="AA175" s="344"/>
      <c r="AB175" s="344"/>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17"/>
    </row>
    <row r="176" spans="1:58" ht="37.25" customHeight="1" x14ac:dyDescent="0.55000000000000004">
      <c r="A176" s="116"/>
      <c r="B176" s="301"/>
      <c r="C176" s="313"/>
      <c r="D176" s="314"/>
      <c r="E176" s="314"/>
      <c r="F176" s="314"/>
      <c r="G176" s="314"/>
      <c r="H176" s="314"/>
      <c r="I176" s="314"/>
      <c r="J176" s="314"/>
      <c r="K176" s="314"/>
      <c r="L176" s="314"/>
      <c r="M176" s="314"/>
      <c r="N176" s="314"/>
      <c r="O176" s="314"/>
      <c r="P176" s="314"/>
      <c r="Q176" s="314"/>
      <c r="R176" s="314"/>
      <c r="S176" s="314"/>
      <c r="T176" s="314"/>
      <c r="U176" s="314"/>
      <c r="V176" s="314"/>
      <c r="W176" s="314"/>
      <c r="X176" s="315"/>
      <c r="Y176" s="344"/>
      <c r="Z176" s="344"/>
      <c r="AA176" s="344"/>
      <c r="AB176" s="344"/>
      <c r="AC176" s="101"/>
      <c r="AD176" s="202" t="s">
        <v>195</v>
      </c>
      <c r="AE176" s="202"/>
      <c r="AF176" s="202"/>
      <c r="AG176" s="341"/>
      <c r="AH176" s="341"/>
      <c r="AI176" s="341"/>
      <c r="AJ176" s="341"/>
      <c r="AK176" s="341"/>
      <c r="AL176" s="341"/>
      <c r="AM176" s="341"/>
      <c r="AN176" s="341"/>
      <c r="AO176" s="341"/>
      <c r="AP176" s="341"/>
      <c r="AQ176" s="341"/>
      <c r="AR176" s="341"/>
      <c r="AS176" s="341"/>
      <c r="AT176" s="341"/>
      <c r="AU176" s="341"/>
      <c r="AV176" s="215" t="s">
        <v>7</v>
      </c>
      <c r="AW176" s="216"/>
      <c r="AX176" s="217"/>
      <c r="AY176" s="320"/>
      <c r="AZ176" s="321"/>
      <c r="BA176" s="321"/>
      <c r="BB176" s="321"/>
      <c r="BC176" s="321"/>
      <c r="BD176" s="321"/>
      <c r="BE176" s="322"/>
      <c r="BF176" s="117"/>
    </row>
    <row r="177" spans="1:58" ht="5.5" customHeight="1" x14ac:dyDescent="0.55000000000000004">
      <c r="A177" s="116"/>
      <c r="B177" s="301"/>
      <c r="C177" s="313"/>
      <c r="D177" s="314"/>
      <c r="E177" s="314"/>
      <c r="F177" s="314"/>
      <c r="G177" s="314"/>
      <c r="H177" s="314"/>
      <c r="I177" s="314"/>
      <c r="J177" s="314"/>
      <c r="K177" s="314"/>
      <c r="L177" s="314"/>
      <c r="M177" s="314"/>
      <c r="N177" s="314"/>
      <c r="O177" s="314"/>
      <c r="P177" s="314"/>
      <c r="Q177" s="314"/>
      <c r="R177" s="314"/>
      <c r="S177" s="314"/>
      <c r="T177" s="314"/>
      <c r="U177" s="314"/>
      <c r="V177" s="314"/>
      <c r="W177" s="314"/>
      <c r="X177" s="315"/>
      <c r="Y177" s="344"/>
      <c r="Z177" s="344"/>
      <c r="AA177" s="344"/>
      <c r="AB177" s="344"/>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17"/>
    </row>
    <row r="178" spans="1:58" ht="37.25" customHeight="1" x14ac:dyDescent="0.55000000000000004">
      <c r="A178" s="116"/>
      <c r="B178" s="302"/>
      <c r="C178" s="316"/>
      <c r="D178" s="317"/>
      <c r="E178" s="317"/>
      <c r="F178" s="317"/>
      <c r="G178" s="317"/>
      <c r="H178" s="317"/>
      <c r="I178" s="317"/>
      <c r="J178" s="317"/>
      <c r="K178" s="317"/>
      <c r="L178" s="317"/>
      <c r="M178" s="317"/>
      <c r="N178" s="317"/>
      <c r="O178" s="317"/>
      <c r="P178" s="317"/>
      <c r="Q178" s="317"/>
      <c r="R178" s="317"/>
      <c r="S178" s="317"/>
      <c r="T178" s="317"/>
      <c r="U178" s="317"/>
      <c r="V178" s="317"/>
      <c r="W178" s="317"/>
      <c r="X178" s="318"/>
      <c r="Y178" s="345"/>
      <c r="Z178" s="345"/>
      <c r="AA178" s="345"/>
      <c r="AB178" s="345"/>
      <c r="AC178" s="101"/>
      <c r="AD178" s="231" t="s">
        <v>6</v>
      </c>
      <c r="AE178" s="232"/>
      <c r="AF178" s="233"/>
      <c r="AG178" s="243"/>
      <c r="AH178" s="244"/>
      <c r="AI178" s="244"/>
      <c r="AJ178" s="244"/>
      <c r="AK178" s="244"/>
      <c r="AL178" s="244"/>
      <c r="AM178" s="244"/>
      <c r="AN178" s="244"/>
      <c r="AO178" s="244"/>
      <c r="AP178" s="244"/>
      <c r="AQ178" s="245"/>
      <c r="AR178" s="231" t="s">
        <v>194</v>
      </c>
      <c r="AS178" s="232"/>
      <c r="AT178" s="233"/>
      <c r="AU178" s="252"/>
      <c r="AV178" s="253"/>
      <c r="AW178" s="253"/>
      <c r="AX178" s="253"/>
      <c r="AY178" s="253"/>
      <c r="AZ178" s="253"/>
      <c r="BA178" s="253"/>
      <c r="BB178" s="253"/>
      <c r="BC178" s="253"/>
      <c r="BD178" s="253"/>
      <c r="BE178" s="253"/>
      <c r="BF178" s="117"/>
    </row>
    <row r="179" spans="1:58" ht="5.5" customHeight="1" x14ac:dyDescent="0.55000000000000004">
      <c r="A179" s="116"/>
      <c r="B179" s="107"/>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234"/>
      <c r="AE179" s="235"/>
      <c r="AF179" s="236"/>
      <c r="AG179" s="246"/>
      <c r="AH179" s="247"/>
      <c r="AI179" s="247"/>
      <c r="AJ179" s="247"/>
      <c r="AK179" s="247"/>
      <c r="AL179" s="247"/>
      <c r="AM179" s="247"/>
      <c r="AN179" s="247"/>
      <c r="AO179" s="247"/>
      <c r="AP179" s="247"/>
      <c r="AQ179" s="248"/>
      <c r="AR179" s="234"/>
      <c r="AS179" s="235"/>
      <c r="AT179" s="236"/>
      <c r="AU179" s="253"/>
      <c r="AV179" s="253"/>
      <c r="AW179" s="253"/>
      <c r="AX179" s="253"/>
      <c r="AY179" s="253"/>
      <c r="AZ179" s="253"/>
      <c r="BA179" s="253"/>
      <c r="BB179" s="253"/>
      <c r="BC179" s="253"/>
      <c r="BD179" s="253"/>
      <c r="BE179" s="253"/>
      <c r="BF179" s="117"/>
    </row>
    <row r="180" spans="1:58" ht="37.25" customHeight="1" x14ac:dyDescent="0.55000000000000004">
      <c r="A180" s="116"/>
      <c r="B180" s="10" t="s">
        <v>141</v>
      </c>
      <c r="C180" s="273" t="s">
        <v>163</v>
      </c>
      <c r="D180" s="274"/>
      <c r="E180" s="274"/>
      <c r="F180" s="274"/>
      <c r="G180" s="274"/>
      <c r="H180" s="274"/>
      <c r="I180" s="274"/>
      <c r="J180" s="274"/>
      <c r="K180" s="274"/>
      <c r="L180" s="274"/>
      <c r="M180" s="274"/>
      <c r="N180" s="274"/>
      <c r="O180" s="274"/>
      <c r="P180" s="274"/>
      <c r="Q180" s="274"/>
      <c r="R180" s="274"/>
      <c r="S180" s="274"/>
      <c r="T180" s="274"/>
      <c r="U180" s="274"/>
      <c r="V180" s="274"/>
      <c r="W180" s="274"/>
      <c r="X180" s="275"/>
      <c r="Y180" s="282"/>
      <c r="Z180" s="282"/>
      <c r="AA180" s="282"/>
      <c r="AB180" s="282"/>
      <c r="AC180" s="101"/>
      <c r="AD180" s="234"/>
      <c r="AE180" s="235"/>
      <c r="AF180" s="236"/>
      <c r="AG180" s="246"/>
      <c r="AH180" s="247"/>
      <c r="AI180" s="247"/>
      <c r="AJ180" s="247"/>
      <c r="AK180" s="247"/>
      <c r="AL180" s="247"/>
      <c r="AM180" s="247"/>
      <c r="AN180" s="247"/>
      <c r="AO180" s="247"/>
      <c r="AP180" s="247"/>
      <c r="AQ180" s="248"/>
      <c r="AR180" s="234"/>
      <c r="AS180" s="235"/>
      <c r="AT180" s="236"/>
      <c r="AU180" s="253"/>
      <c r="AV180" s="253"/>
      <c r="AW180" s="253"/>
      <c r="AX180" s="253"/>
      <c r="AY180" s="253"/>
      <c r="AZ180" s="253"/>
      <c r="BA180" s="253"/>
      <c r="BB180" s="253"/>
      <c r="BC180" s="253"/>
      <c r="BD180" s="253"/>
      <c r="BE180" s="253"/>
      <c r="BF180" s="117"/>
    </row>
    <row r="181" spans="1:58" ht="5.5" customHeight="1" x14ac:dyDescent="0.55000000000000004">
      <c r="A181" s="116"/>
      <c r="B181" s="107"/>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234"/>
      <c r="AE181" s="235"/>
      <c r="AF181" s="236"/>
      <c r="AG181" s="246"/>
      <c r="AH181" s="247"/>
      <c r="AI181" s="247"/>
      <c r="AJ181" s="247"/>
      <c r="AK181" s="247"/>
      <c r="AL181" s="247"/>
      <c r="AM181" s="247"/>
      <c r="AN181" s="247"/>
      <c r="AO181" s="247"/>
      <c r="AP181" s="247"/>
      <c r="AQ181" s="248"/>
      <c r="AR181" s="237"/>
      <c r="AS181" s="238"/>
      <c r="AT181" s="239"/>
      <c r="AU181" s="253"/>
      <c r="AV181" s="253"/>
      <c r="AW181" s="253"/>
      <c r="AX181" s="253"/>
      <c r="AY181" s="253"/>
      <c r="AZ181" s="253"/>
      <c r="BA181" s="253"/>
      <c r="BB181" s="253"/>
      <c r="BC181" s="253"/>
      <c r="BD181" s="253"/>
      <c r="BE181" s="253"/>
      <c r="BF181" s="117"/>
    </row>
    <row r="182" spans="1:58" ht="37.25" customHeight="1" x14ac:dyDescent="0.55000000000000004">
      <c r="A182" s="116"/>
      <c r="B182" s="10" t="s">
        <v>142</v>
      </c>
      <c r="C182" s="273" t="s">
        <v>164</v>
      </c>
      <c r="D182" s="274"/>
      <c r="E182" s="274"/>
      <c r="F182" s="274"/>
      <c r="G182" s="274"/>
      <c r="H182" s="274"/>
      <c r="I182" s="274"/>
      <c r="J182" s="274"/>
      <c r="K182" s="274"/>
      <c r="L182" s="274"/>
      <c r="M182" s="274"/>
      <c r="N182" s="274"/>
      <c r="O182" s="274"/>
      <c r="P182" s="274"/>
      <c r="Q182" s="274"/>
      <c r="R182" s="274"/>
      <c r="S182" s="274"/>
      <c r="T182" s="274"/>
      <c r="U182" s="274"/>
      <c r="V182" s="274"/>
      <c r="W182" s="274"/>
      <c r="X182" s="275"/>
      <c r="Y182" s="282"/>
      <c r="Z182" s="282"/>
      <c r="AA182" s="282"/>
      <c r="AB182" s="282"/>
      <c r="AC182" s="101"/>
      <c r="AD182" s="237"/>
      <c r="AE182" s="238"/>
      <c r="AF182" s="239"/>
      <c r="AG182" s="249"/>
      <c r="AH182" s="250"/>
      <c r="AI182" s="250"/>
      <c r="AJ182" s="250"/>
      <c r="AK182" s="250"/>
      <c r="AL182" s="250"/>
      <c r="AM182" s="250"/>
      <c r="AN182" s="250"/>
      <c r="AO182" s="250"/>
      <c r="AP182" s="250"/>
      <c r="AQ182" s="251"/>
      <c r="AR182" s="254" t="s">
        <v>244</v>
      </c>
      <c r="AS182" s="255"/>
      <c r="AT182" s="256"/>
      <c r="AU182" s="252"/>
      <c r="AV182" s="253"/>
      <c r="AW182" s="253"/>
      <c r="AX182" s="253"/>
      <c r="AY182" s="253"/>
      <c r="AZ182" s="253"/>
      <c r="BA182" s="253"/>
      <c r="BB182" s="253"/>
      <c r="BC182" s="253"/>
      <c r="BD182" s="253"/>
      <c r="BE182" s="253"/>
      <c r="BF182" s="117"/>
    </row>
    <row r="183" spans="1:58" ht="5.5" customHeight="1" x14ac:dyDescent="0.55000000000000004">
      <c r="A183" s="116"/>
      <c r="B183" s="107"/>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17"/>
    </row>
    <row r="184" spans="1:58" ht="37" customHeight="1" x14ac:dyDescent="0.55000000000000004">
      <c r="A184" s="116"/>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101"/>
      <c r="AD184" s="254" t="s">
        <v>8</v>
      </c>
      <c r="AE184" s="255"/>
      <c r="AF184" s="255"/>
      <c r="AG184" s="256"/>
      <c r="AH184" s="286"/>
      <c r="AI184" s="287"/>
      <c r="AJ184" s="287"/>
      <c r="AK184" s="287"/>
      <c r="AL184" s="287"/>
      <c r="AM184" s="287"/>
      <c r="AN184" s="287"/>
      <c r="AO184" s="287"/>
      <c r="AP184" s="287"/>
      <c r="AQ184" s="287"/>
      <c r="AR184" s="287"/>
      <c r="AS184" s="287"/>
      <c r="AT184" s="287"/>
      <c r="AU184" s="287"/>
      <c r="AV184" s="287"/>
      <c r="AW184" s="287"/>
      <c r="AX184" s="287"/>
      <c r="AY184" s="287"/>
      <c r="AZ184" s="287"/>
      <c r="BA184" s="287"/>
      <c r="BB184" s="287"/>
      <c r="BC184" s="287"/>
      <c r="BD184" s="287"/>
      <c r="BE184" s="288"/>
      <c r="BF184" s="117"/>
    </row>
    <row r="185" spans="1:58" ht="5.5" customHeight="1" thickBot="1" x14ac:dyDescent="0.6">
      <c r="A185" s="131"/>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8"/>
      <c r="AT185" s="128"/>
      <c r="AU185" s="128"/>
      <c r="AV185" s="128"/>
      <c r="AW185" s="128"/>
      <c r="AX185" s="128"/>
      <c r="AY185" s="128"/>
      <c r="AZ185" s="128"/>
      <c r="BA185" s="128"/>
      <c r="BB185" s="128"/>
      <c r="BC185" s="128"/>
      <c r="BD185" s="128"/>
      <c r="BE185" s="128"/>
      <c r="BF185" s="130"/>
    </row>
    <row r="186" spans="1:58" ht="5.5" customHeight="1" thickTop="1" x14ac:dyDescent="0.55000000000000004">
      <c r="A186" s="118"/>
      <c r="BF186" s="119"/>
    </row>
    <row r="187" spans="1:58" ht="37.25" customHeight="1" x14ac:dyDescent="0.55000000000000004">
      <c r="A187" s="118"/>
      <c r="B187" s="54" t="s">
        <v>303</v>
      </c>
      <c r="C187" s="279" t="s">
        <v>318</v>
      </c>
      <c r="D187" s="280"/>
      <c r="E187" s="281"/>
      <c r="F187" s="54" t="s">
        <v>0</v>
      </c>
      <c r="G187" s="272" t="s">
        <v>132</v>
      </c>
      <c r="H187" s="272"/>
      <c r="I187" s="272"/>
      <c r="J187" s="272"/>
      <c r="K187" s="202" t="s">
        <v>306</v>
      </c>
      <c r="L187" s="208"/>
      <c r="M187" s="272" t="s">
        <v>322</v>
      </c>
      <c r="N187" s="272"/>
      <c r="O187" s="272"/>
      <c r="P187" s="272"/>
      <c r="Q187" s="272"/>
      <c r="R187" s="272"/>
      <c r="S187" s="272"/>
      <c r="T187" s="272"/>
      <c r="U187" s="272"/>
      <c r="V187" s="272"/>
      <c r="W187" s="202" t="s">
        <v>301</v>
      </c>
      <c r="X187" s="202"/>
      <c r="Y187" s="276" t="s">
        <v>11</v>
      </c>
      <c r="Z187" s="276"/>
      <c r="AA187" s="276"/>
      <c r="AB187" s="276"/>
      <c r="AD187" s="208" t="s">
        <v>1</v>
      </c>
      <c r="AE187" s="268"/>
      <c r="AF187" s="268"/>
      <c r="AG187" s="277" t="s">
        <v>294</v>
      </c>
      <c r="AH187" s="278"/>
      <c r="AI187" s="278"/>
      <c r="AJ187" s="278"/>
      <c r="AK187" s="278"/>
      <c r="AL187" s="278"/>
      <c r="AM187" s="278"/>
      <c r="AN187" s="278"/>
      <c r="AO187" s="278"/>
      <c r="AP187" s="278"/>
      <c r="AQ187" s="278"/>
      <c r="AR187" s="278"/>
      <c r="AS187" s="278"/>
      <c r="AT187" s="278"/>
      <c r="AU187" s="278"/>
      <c r="AV187" s="278"/>
      <c r="AW187" s="278"/>
      <c r="AX187" s="278"/>
      <c r="AY187" s="278"/>
      <c r="AZ187" s="278"/>
      <c r="BA187" s="278"/>
      <c r="BB187" s="278"/>
      <c r="BC187" s="278"/>
      <c r="BD187" s="278"/>
      <c r="BE187" s="278"/>
      <c r="BF187" s="119"/>
    </row>
    <row r="188" spans="1:58" ht="5.5" customHeight="1" x14ac:dyDescent="0.55000000000000004">
      <c r="A188" s="118"/>
      <c r="BF188" s="119"/>
    </row>
    <row r="189" spans="1:58" ht="37.25" customHeight="1" x14ac:dyDescent="0.55000000000000004">
      <c r="A189" s="118"/>
      <c r="B189" s="208" t="s">
        <v>2</v>
      </c>
      <c r="C189" s="319"/>
      <c r="D189" s="269" t="s">
        <v>39</v>
      </c>
      <c r="E189" s="270"/>
      <c r="F189" s="270"/>
      <c r="G189" s="270"/>
      <c r="H189" s="270"/>
      <c r="I189" s="270"/>
      <c r="J189" s="270"/>
      <c r="K189" s="270"/>
      <c r="L189" s="270"/>
      <c r="M189" s="270"/>
      <c r="N189" s="270"/>
      <c r="O189" s="270"/>
      <c r="P189" s="270"/>
      <c r="Q189" s="270"/>
      <c r="R189" s="270"/>
      <c r="S189" s="270"/>
      <c r="T189" s="271"/>
      <c r="U189" s="208" t="s">
        <v>3</v>
      </c>
      <c r="V189" s="208"/>
      <c r="W189" s="208"/>
      <c r="X189" s="310" t="s">
        <v>40</v>
      </c>
      <c r="Y189" s="310"/>
      <c r="Z189" s="310"/>
      <c r="AA189" s="310"/>
      <c r="AB189" s="310"/>
      <c r="AD189" s="218" t="s">
        <v>465</v>
      </c>
      <c r="AE189" s="219"/>
      <c r="AF189" s="220"/>
      <c r="AG189" s="240" t="s">
        <v>296</v>
      </c>
      <c r="AH189" s="240"/>
      <c r="AI189" s="240"/>
      <c r="AJ189" s="240"/>
      <c r="AK189" s="240"/>
      <c r="AL189" s="240"/>
      <c r="AM189" s="240"/>
      <c r="AN189" s="240"/>
      <c r="AO189" s="240"/>
      <c r="AP189" s="240"/>
      <c r="AQ189" s="240"/>
      <c r="AR189" s="240"/>
      <c r="AS189" s="240"/>
      <c r="AT189" s="240"/>
      <c r="AU189" s="240"/>
      <c r="AV189" s="240"/>
      <c r="AW189" s="240"/>
      <c r="AX189" s="240"/>
      <c r="AY189" s="240"/>
      <c r="AZ189" s="240"/>
      <c r="BA189" s="240"/>
      <c r="BB189" s="240"/>
      <c r="BC189" s="240"/>
      <c r="BD189" s="240"/>
      <c r="BE189" s="240"/>
      <c r="BF189" s="119"/>
    </row>
    <row r="190" spans="1:58" ht="5.5" customHeight="1" x14ac:dyDescent="0.55000000000000004">
      <c r="A190" s="118"/>
      <c r="AD190" s="257"/>
      <c r="AE190" s="258"/>
      <c r="AF190" s="259"/>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119"/>
    </row>
    <row r="191" spans="1:58" ht="37.25" customHeight="1" x14ac:dyDescent="0.55000000000000004">
      <c r="A191" s="118"/>
      <c r="B191" s="208" t="s">
        <v>5</v>
      </c>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t="s">
        <v>4</v>
      </c>
      <c r="Z191" s="208"/>
      <c r="AA191" s="208"/>
      <c r="AB191" s="208"/>
      <c r="AD191" s="221"/>
      <c r="AE191" s="222"/>
      <c r="AF191" s="223"/>
      <c r="AG191" s="242"/>
      <c r="AH191" s="242"/>
      <c r="AI191" s="242"/>
      <c r="AJ191" s="242"/>
      <c r="AK191" s="242"/>
      <c r="AL191" s="242"/>
      <c r="AM191" s="242"/>
      <c r="AN191" s="242"/>
      <c r="AO191" s="242"/>
      <c r="AP191" s="242"/>
      <c r="AQ191" s="242"/>
      <c r="AR191" s="242"/>
      <c r="AS191" s="242"/>
      <c r="AT191" s="242"/>
      <c r="AU191" s="242"/>
      <c r="AV191" s="242"/>
      <c r="AW191" s="242"/>
      <c r="AX191" s="242"/>
      <c r="AY191" s="242"/>
      <c r="AZ191" s="242"/>
      <c r="BA191" s="242"/>
      <c r="BB191" s="242"/>
      <c r="BC191" s="242"/>
      <c r="BD191" s="242"/>
      <c r="BE191" s="242"/>
      <c r="BF191" s="119"/>
    </row>
    <row r="192" spans="1:58" ht="5.5" customHeight="1" x14ac:dyDescent="0.55000000000000004">
      <c r="A192" s="118"/>
      <c r="BF192" s="119"/>
    </row>
    <row r="193" spans="1:58" ht="37.25" customHeight="1" x14ac:dyDescent="0.55000000000000004">
      <c r="A193" s="118"/>
      <c r="B193" s="300" t="s">
        <v>138</v>
      </c>
      <c r="C193" s="291" t="s">
        <v>278</v>
      </c>
      <c r="D193" s="311"/>
      <c r="E193" s="311"/>
      <c r="F193" s="311"/>
      <c r="G193" s="311"/>
      <c r="H193" s="311"/>
      <c r="I193" s="311"/>
      <c r="J193" s="311"/>
      <c r="K193" s="311"/>
      <c r="L193" s="311"/>
      <c r="M193" s="311"/>
      <c r="N193" s="311"/>
      <c r="O193" s="311"/>
      <c r="P193" s="311"/>
      <c r="Q193" s="311"/>
      <c r="R193" s="311"/>
      <c r="S193" s="311"/>
      <c r="T193" s="311"/>
      <c r="U193" s="311"/>
      <c r="V193" s="311"/>
      <c r="W193" s="311"/>
      <c r="X193" s="312"/>
      <c r="Y193" s="343"/>
      <c r="Z193" s="343"/>
      <c r="AA193" s="343"/>
      <c r="AB193" s="343"/>
      <c r="AD193" s="215" t="s">
        <v>9</v>
      </c>
      <c r="AE193" s="216"/>
      <c r="AF193" s="217"/>
      <c r="AG193" s="286"/>
      <c r="AH193" s="289"/>
      <c r="AI193" s="289"/>
      <c r="AJ193" s="289"/>
      <c r="AK193" s="289"/>
      <c r="AL193" s="289"/>
      <c r="AM193" s="289"/>
      <c r="AN193" s="289"/>
      <c r="AO193" s="289"/>
      <c r="AP193" s="289"/>
      <c r="AQ193" s="289"/>
      <c r="AR193" s="289"/>
      <c r="AS193" s="289"/>
      <c r="AT193" s="289"/>
      <c r="AU193" s="289"/>
      <c r="AV193" s="289"/>
      <c r="AW193" s="289"/>
      <c r="AX193" s="289"/>
      <c r="AY193" s="289"/>
      <c r="AZ193" s="289"/>
      <c r="BA193" s="289"/>
      <c r="BB193" s="289"/>
      <c r="BC193" s="289"/>
      <c r="BD193" s="289"/>
      <c r="BE193" s="290"/>
      <c r="BF193" s="119"/>
    </row>
    <row r="194" spans="1:58" ht="5.5" customHeight="1" x14ac:dyDescent="0.55000000000000004">
      <c r="A194" s="118"/>
      <c r="B194" s="301"/>
      <c r="C194" s="313"/>
      <c r="D194" s="314"/>
      <c r="E194" s="314"/>
      <c r="F194" s="314"/>
      <c r="G194" s="314"/>
      <c r="H194" s="314"/>
      <c r="I194" s="314"/>
      <c r="J194" s="314"/>
      <c r="K194" s="314"/>
      <c r="L194" s="314"/>
      <c r="M194" s="314"/>
      <c r="N194" s="314"/>
      <c r="O194" s="314"/>
      <c r="P194" s="314"/>
      <c r="Q194" s="314"/>
      <c r="R194" s="314"/>
      <c r="S194" s="314"/>
      <c r="T194" s="314"/>
      <c r="U194" s="314"/>
      <c r="V194" s="314"/>
      <c r="W194" s="314"/>
      <c r="X194" s="315"/>
      <c r="Y194" s="344"/>
      <c r="Z194" s="344"/>
      <c r="AA194" s="344"/>
      <c r="AB194" s="344"/>
      <c r="BF194" s="119"/>
    </row>
    <row r="195" spans="1:58" ht="37.25" customHeight="1" x14ac:dyDescent="0.55000000000000004">
      <c r="A195" s="118"/>
      <c r="B195" s="301"/>
      <c r="C195" s="313"/>
      <c r="D195" s="314"/>
      <c r="E195" s="314"/>
      <c r="F195" s="314"/>
      <c r="G195" s="314"/>
      <c r="H195" s="314"/>
      <c r="I195" s="314"/>
      <c r="J195" s="314"/>
      <c r="K195" s="314"/>
      <c r="L195" s="314"/>
      <c r="M195" s="314"/>
      <c r="N195" s="314"/>
      <c r="O195" s="314"/>
      <c r="P195" s="314"/>
      <c r="Q195" s="314"/>
      <c r="R195" s="314"/>
      <c r="S195" s="314"/>
      <c r="T195" s="314"/>
      <c r="U195" s="314"/>
      <c r="V195" s="314"/>
      <c r="W195" s="314"/>
      <c r="X195" s="315"/>
      <c r="Y195" s="344"/>
      <c r="Z195" s="344"/>
      <c r="AA195" s="344"/>
      <c r="AB195" s="344"/>
      <c r="AD195" s="202" t="s">
        <v>195</v>
      </c>
      <c r="AE195" s="202"/>
      <c r="AF195" s="202"/>
      <c r="AG195" s="341"/>
      <c r="AH195" s="341"/>
      <c r="AI195" s="341"/>
      <c r="AJ195" s="341"/>
      <c r="AK195" s="341"/>
      <c r="AL195" s="341"/>
      <c r="AM195" s="341"/>
      <c r="AN195" s="341"/>
      <c r="AO195" s="341"/>
      <c r="AP195" s="341"/>
      <c r="AQ195" s="341"/>
      <c r="AR195" s="341"/>
      <c r="AS195" s="341"/>
      <c r="AT195" s="341"/>
      <c r="AU195" s="341"/>
      <c r="AV195" s="215" t="s">
        <v>7</v>
      </c>
      <c r="AW195" s="216"/>
      <c r="AX195" s="217"/>
      <c r="AY195" s="320"/>
      <c r="AZ195" s="321"/>
      <c r="BA195" s="321"/>
      <c r="BB195" s="321"/>
      <c r="BC195" s="321"/>
      <c r="BD195" s="321"/>
      <c r="BE195" s="322"/>
      <c r="BF195" s="119"/>
    </row>
    <row r="196" spans="1:58" ht="5.5" customHeight="1" x14ac:dyDescent="0.55000000000000004">
      <c r="A196" s="118"/>
      <c r="B196" s="301"/>
      <c r="C196" s="313"/>
      <c r="D196" s="314"/>
      <c r="E196" s="314"/>
      <c r="F196" s="314"/>
      <c r="G196" s="314"/>
      <c r="H196" s="314"/>
      <c r="I196" s="314"/>
      <c r="J196" s="314"/>
      <c r="K196" s="314"/>
      <c r="L196" s="314"/>
      <c r="M196" s="314"/>
      <c r="N196" s="314"/>
      <c r="O196" s="314"/>
      <c r="P196" s="314"/>
      <c r="Q196" s="314"/>
      <c r="R196" s="314"/>
      <c r="S196" s="314"/>
      <c r="T196" s="314"/>
      <c r="U196" s="314"/>
      <c r="V196" s="314"/>
      <c r="W196" s="314"/>
      <c r="X196" s="315"/>
      <c r="Y196" s="344"/>
      <c r="Z196" s="344"/>
      <c r="AA196" s="344"/>
      <c r="AB196" s="344"/>
      <c r="AD196"/>
      <c r="AE196"/>
      <c r="AF196"/>
      <c r="AG196"/>
      <c r="AH196"/>
      <c r="AI196"/>
      <c r="AJ196"/>
      <c r="AK196"/>
      <c r="AL196"/>
      <c r="AM196"/>
      <c r="AN196"/>
      <c r="AO196"/>
      <c r="AP196"/>
      <c r="AQ196"/>
      <c r="AR196"/>
      <c r="AS196"/>
      <c r="AT196"/>
      <c r="AU196"/>
      <c r="AV196"/>
      <c r="AW196"/>
      <c r="AX196"/>
      <c r="AY196"/>
      <c r="AZ196"/>
      <c r="BA196"/>
      <c r="BB196"/>
      <c r="BC196"/>
      <c r="BD196"/>
      <c r="BE196"/>
      <c r="BF196" s="119"/>
    </row>
    <row r="197" spans="1:58" ht="37.25" customHeight="1" x14ac:dyDescent="0.55000000000000004">
      <c r="A197" s="118"/>
      <c r="B197" s="301"/>
      <c r="C197" s="313"/>
      <c r="D197" s="314"/>
      <c r="E197" s="314"/>
      <c r="F197" s="314"/>
      <c r="G197" s="314"/>
      <c r="H197" s="314"/>
      <c r="I197" s="314"/>
      <c r="J197" s="314"/>
      <c r="K197" s="314"/>
      <c r="L197" s="314"/>
      <c r="M197" s="314"/>
      <c r="N197" s="314"/>
      <c r="O197" s="314"/>
      <c r="P197" s="314"/>
      <c r="Q197" s="314"/>
      <c r="R197" s="314"/>
      <c r="S197" s="314"/>
      <c r="T197" s="314"/>
      <c r="U197" s="314"/>
      <c r="V197" s="314"/>
      <c r="W197" s="314"/>
      <c r="X197" s="315"/>
      <c r="Y197" s="344"/>
      <c r="Z197" s="344"/>
      <c r="AA197" s="344"/>
      <c r="AB197" s="344"/>
      <c r="AD197" s="231" t="s">
        <v>6</v>
      </c>
      <c r="AE197" s="232"/>
      <c r="AF197" s="233"/>
      <c r="AG197" s="243"/>
      <c r="AH197" s="244"/>
      <c r="AI197" s="244"/>
      <c r="AJ197" s="244"/>
      <c r="AK197" s="244"/>
      <c r="AL197" s="244"/>
      <c r="AM197" s="244"/>
      <c r="AN197" s="244"/>
      <c r="AO197" s="244"/>
      <c r="AP197" s="244"/>
      <c r="AQ197" s="245"/>
      <c r="AR197" s="231" t="s">
        <v>194</v>
      </c>
      <c r="AS197" s="232"/>
      <c r="AT197" s="233"/>
      <c r="AU197" s="252"/>
      <c r="AV197" s="253"/>
      <c r="AW197" s="253"/>
      <c r="AX197" s="253"/>
      <c r="AY197" s="253"/>
      <c r="AZ197" s="253"/>
      <c r="BA197" s="253"/>
      <c r="BB197" s="253"/>
      <c r="BC197" s="253"/>
      <c r="BD197" s="253"/>
      <c r="BE197" s="253"/>
      <c r="BF197" s="119"/>
    </row>
    <row r="198" spans="1:58" ht="5.5" customHeight="1" x14ac:dyDescent="0.55000000000000004">
      <c r="A198" s="118"/>
      <c r="B198" s="301"/>
      <c r="C198" s="313"/>
      <c r="D198" s="314"/>
      <c r="E198" s="314"/>
      <c r="F198" s="314"/>
      <c r="G198" s="314"/>
      <c r="H198" s="314"/>
      <c r="I198" s="314"/>
      <c r="J198" s="314"/>
      <c r="K198" s="314"/>
      <c r="L198" s="314"/>
      <c r="M198" s="314"/>
      <c r="N198" s="314"/>
      <c r="O198" s="314"/>
      <c r="P198" s="314"/>
      <c r="Q198" s="314"/>
      <c r="R198" s="314"/>
      <c r="S198" s="314"/>
      <c r="T198" s="314"/>
      <c r="U198" s="314"/>
      <c r="V198" s="314"/>
      <c r="W198" s="314"/>
      <c r="X198" s="315"/>
      <c r="Y198" s="344"/>
      <c r="Z198" s="344"/>
      <c r="AA198" s="344"/>
      <c r="AB198" s="344"/>
      <c r="AD198" s="234"/>
      <c r="AE198" s="235"/>
      <c r="AF198" s="236"/>
      <c r="AG198" s="246"/>
      <c r="AH198" s="247"/>
      <c r="AI198" s="247"/>
      <c r="AJ198" s="247"/>
      <c r="AK198" s="247"/>
      <c r="AL198" s="247"/>
      <c r="AM198" s="247"/>
      <c r="AN198" s="247"/>
      <c r="AO198" s="247"/>
      <c r="AP198" s="247"/>
      <c r="AQ198" s="248"/>
      <c r="AR198" s="234"/>
      <c r="AS198" s="235"/>
      <c r="AT198" s="236"/>
      <c r="AU198" s="253"/>
      <c r="AV198" s="253"/>
      <c r="AW198" s="253"/>
      <c r="AX198" s="253"/>
      <c r="AY198" s="253"/>
      <c r="AZ198" s="253"/>
      <c r="BA198" s="253"/>
      <c r="BB198" s="253"/>
      <c r="BC198" s="253"/>
      <c r="BD198" s="253"/>
      <c r="BE198" s="253"/>
      <c r="BF198" s="119"/>
    </row>
    <row r="199" spans="1:58" ht="37.25" customHeight="1" x14ac:dyDescent="0.55000000000000004">
      <c r="A199" s="118"/>
      <c r="B199" s="301"/>
      <c r="C199" s="313"/>
      <c r="D199" s="314"/>
      <c r="E199" s="314"/>
      <c r="F199" s="314"/>
      <c r="G199" s="314"/>
      <c r="H199" s="314"/>
      <c r="I199" s="314"/>
      <c r="J199" s="314"/>
      <c r="K199" s="314"/>
      <c r="L199" s="314"/>
      <c r="M199" s="314"/>
      <c r="N199" s="314"/>
      <c r="O199" s="314"/>
      <c r="P199" s="314"/>
      <c r="Q199" s="314"/>
      <c r="R199" s="314"/>
      <c r="S199" s="314"/>
      <c r="T199" s="314"/>
      <c r="U199" s="314"/>
      <c r="V199" s="314"/>
      <c r="W199" s="314"/>
      <c r="X199" s="315"/>
      <c r="Y199" s="344"/>
      <c r="Z199" s="344"/>
      <c r="AA199" s="344"/>
      <c r="AB199" s="344"/>
      <c r="AD199" s="234"/>
      <c r="AE199" s="235"/>
      <c r="AF199" s="236"/>
      <c r="AG199" s="246"/>
      <c r="AH199" s="247"/>
      <c r="AI199" s="247"/>
      <c r="AJ199" s="247"/>
      <c r="AK199" s="247"/>
      <c r="AL199" s="247"/>
      <c r="AM199" s="247"/>
      <c r="AN199" s="247"/>
      <c r="AO199" s="247"/>
      <c r="AP199" s="247"/>
      <c r="AQ199" s="248"/>
      <c r="AR199" s="234"/>
      <c r="AS199" s="235"/>
      <c r="AT199" s="236"/>
      <c r="AU199" s="253"/>
      <c r="AV199" s="253"/>
      <c r="AW199" s="253"/>
      <c r="AX199" s="253"/>
      <c r="AY199" s="253"/>
      <c r="AZ199" s="253"/>
      <c r="BA199" s="253"/>
      <c r="BB199" s="253"/>
      <c r="BC199" s="253"/>
      <c r="BD199" s="253"/>
      <c r="BE199" s="253"/>
      <c r="BF199" s="119"/>
    </row>
    <row r="200" spans="1:58" ht="5.5" customHeight="1" x14ac:dyDescent="0.55000000000000004">
      <c r="A200" s="118"/>
      <c r="B200" s="301"/>
      <c r="C200" s="313"/>
      <c r="D200" s="314"/>
      <c r="E200" s="314"/>
      <c r="F200" s="314"/>
      <c r="G200" s="314"/>
      <c r="H200" s="314"/>
      <c r="I200" s="314"/>
      <c r="J200" s="314"/>
      <c r="K200" s="314"/>
      <c r="L200" s="314"/>
      <c r="M200" s="314"/>
      <c r="N200" s="314"/>
      <c r="O200" s="314"/>
      <c r="P200" s="314"/>
      <c r="Q200" s="314"/>
      <c r="R200" s="314"/>
      <c r="S200" s="314"/>
      <c r="T200" s="314"/>
      <c r="U200" s="314"/>
      <c r="V200" s="314"/>
      <c r="W200" s="314"/>
      <c r="X200" s="315"/>
      <c r="Y200" s="344"/>
      <c r="Z200" s="344"/>
      <c r="AA200" s="344"/>
      <c r="AB200" s="344"/>
      <c r="AD200" s="234"/>
      <c r="AE200" s="235"/>
      <c r="AF200" s="236"/>
      <c r="AG200" s="246"/>
      <c r="AH200" s="247"/>
      <c r="AI200" s="247"/>
      <c r="AJ200" s="247"/>
      <c r="AK200" s="247"/>
      <c r="AL200" s="247"/>
      <c r="AM200" s="247"/>
      <c r="AN200" s="247"/>
      <c r="AO200" s="247"/>
      <c r="AP200" s="247"/>
      <c r="AQ200" s="248"/>
      <c r="AR200" s="237"/>
      <c r="AS200" s="238"/>
      <c r="AT200" s="239"/>
      <c r="AU200" s="253"/>
      <c r="AV200" s="253"/>
      <c r="AW200" s="253"/>
      <c r="AX200" s="253"/>
      <c r="AY200" s="253"/>
      <c r="AZ200" s="253"/>
      <c r="BA200" s="253"/>
      <c r="BB200" s="253"/>
      <c r="BC200" s="253"/>
      <c r="BD200" s="253"/>
      <c r="BE200" s="253"/>
      <c r="BF200" s="119"/>
    </row>
    <row r="201" spans="1:58" ht="37.25" customHeight="1" x14ac:dyDescent="0.55000000000000004">
      <c r="A201" s="118"/>
      <c r="B201" s="301"/>
      <c r="C201" s="313"/>
      <c r="D201" s="314"/>
      <c r="E201" s="314"/>
      <c r="F201" s="314"/>
      <c r="G201" s="314"/>
      <c r="H201" s="314"/>
      <c r="I201" s="314"/>
      <c r="J201" s="314"/>
      <c r="K201" s="314"/>
      <c r="L201" s="314"/>
      <c r="M201" s="314"/>
      <c r="N201" s="314"/>
      <c r="O201" s="314"/>
      <c r="P201" s="314"/>
      <c r="Q201" s="314"/>
      <c r="R201" s="314"/>
      <c r="S201" s="314"/>
      <c r="T201" s="314"/>
      <c r="U201" s="314"/>
      <c r="V201" s="314"/>
      <c r="W201" s="314"/>
      <c r="X201" s="315"/>
      <c r="Y201" s="344"/>
      <c r="Z201" s="344"/>
      <c r="AA201" s="344"/>
      <c r="AB201" s="344"/>
      <c r="AD201" s="237"/>
      <c r="AE201" s="238"/>
      <c r="AF201" s="239"/>
      <c r="AG201" s="249"/>
      <c r="AH201" s="250"/>
      <c r="AI201" s="250"/>
      <c r="AJ201" s="250"/>
      <c r="AK201" s="250"/>
      <c r="AL201" s="250"/>
      <c r="AM201" s="250"/>
      <c r="AN201" s="250"/>
      <c r="AO201" s="250"/>
      <c r="AP201" s="250"/>
      <c r="AQ201" s="251"/>
      <c r="AR201" s="254" t="s">
        <v>244</v>
      </c>
      <c r="AS201" s="255"/>
      <c r="AT201" s="256"/>
      <c r="AU201" s="252"/>
      <c r="AV201" s="253"/>
      <c r="AW201" s="253"/>
      <c r="AX201" s="253"/>
      <c r="AY201" s="253"/>
      <c r="AZ201" s="253"/>
      <c r="BA201" s="253"/>
      <c r="BB201" s="253"/>
      <c r="BC201" s="253"/>
      <c r="BD201" s="253"/>
      <c r="BE201" s="253"/>
      <c r="BF201" s="119"/>
    </row>
    <row r="202" spans="1:58" ht="5.5" customHeight="1" x14ac:dyDescent="0.55000000000000004">
      <c r="A202" s="118"/>
      <c r="B202" s="301"/>
      <c r="C202" s="313"/>
      <c r="D202" s="314"/>
      <c r="E202" s="314"/>
      <c r="F202" s="314"/>
      <c r="G202" s="314"/>
      <c r="H202" s="314"/>
      <c r="I202" s="314"/>
      <c r="J202" s="314"/>
      <c r="K202" s="314"/>
      <c r="L202" s="314"/>
      <c r="M202" s="314"/>
      <c r="N202" s="314"/>
      <c r="O202" s="314"/>
      <c r="P202" s="314"/>
      <c r="Q202" s="314"/>
      <c r="R202" s="314"/>
      <c r="S202" s="314"/>
      <c r="T202" s="314"/>
      <c r="U202" s="314"/>
      <c r="V202" s="314"/>
      <c r="W202" s="314"/>
      <c r="X202" s="315"/>
      <c r="Y202" s="344"/>
      <c r="Z202" s="344"/>
      <c r="AA202" s="344"/>
      <c r="AB202" s="344"/>
      <c r="AD202"/>
      <c r="AE202"/>
      <c r="AF202"/>
      <c r="AG202"/>
      <c r="AH202"/>
      <c r="AI202"/>
      <c r="AJ202"/>
      <c r="AK202"/>
      <c r="AL202"/>
      <c r="AM202"/>
      <c r="AN202"/>
      <c r="AO202"/>
      <c r="AP202"/>
      <c r="AQ202"/>
      <c r="AR202"/>
      <c r="AS202"/>
      <c r="AT202"/>
      <c r="AU202"/>
      <c r="AV202"/>
      <c r="AW202"/>
      <c r="AX202"/>
      <c r="AY202"/>
      <c r="AZ202"/>
      <c r="BA202"/>
      <c r="BB202"/>
      <c r="BC202"/>
      <c r="BD202"/>
      <c r="BE202"/>
      <c r="BF202" s="119"/>
    </row>
    <row r="203" spans="1:58" ht="37.25" customHeight="1" x14ac:dyDescent="0.55000000000000004">
      <c r="A203" s="118"/>
      <c r="B203" s="301"/>
      <c r="C203" s="313"/>
      <c r="D203" s="314"/>
      <c r="E203" s="314"/>
      <c r="F203" s="314"/>
      <c r="G203" s="314"/>
      <c r="H203" s="314"/>
      <c r="I203" s="314"/>
      <c r="J203" s="314"/>
      <c r="K203" s="314"/>
      <c r="L203" s="314"/>
      <c r="M203" s="314"/>
      <c r="N203" s="314"/>
      <c r="O203" s="314"/>
      <c r="P203" s="314"/>
      <c r="Q203" s="314"/>
      <c r="R203" s="314"/>
      <c r="S203" s="314"/>
      <c r="T203" s="314"/>
      <c r="U203" s="314"/>
      <c r="V203" s="314"/>
      <c r="W203" s="314"/>
      <c r="X203" s="315"/>
      <c r="Y203" s="344"/>
      <c r="Z203" s="344"/>
      <c r="AA203" s="344"/>
      <c r="AB203" s="344"/>
      <c r="AD203" s="254" t="s">
        <v>8</v>
      </c>
      <c r="AE203" s="255"/>
      <c r="AF203" s="255"/>
      <c r="AG203" s="256"/>
      <c r="AH203" s="286"/>
      <c r="AI203" s="287"/>
      <c r="AJ203" s="287"/>
      <c r="AK203" s="287"/>
      <c r="AL203" s="287"/>
      <c r="AM203" s="287"/>
      <c r="AN203" s="287"/>
      <c r="AO203" s="287"/>
      <c r="AP203" s="287"/>
      <c r="AQ203" s="287"/>
      <c r="AR203" s="287"/>
      <c r="AS203" s="287"/>
      <c r="AT203" s="287"/>
      <c r="AU203" s="287"/>
      <c r="AV203" s="287"/>
      <c r="AW203" s="287"/>
      <c r="AX203" s="287"/>
      <c r="AY203" s="287"/>
      <c r="AZ203" s="287"/>
      <c r="BA203" s="287"/>
      <c r="BB203" s="287"/>
      <c r="BC203" s="287"/>
      <c r="BD203" s="287"/>
      <c r="BE203" s="288"/>
      <c r="BF203" s="119"/>
    </row>
    <row r="204" spans="1:58" ht="5.5" customHeight="1" x14ac:dyDescent="0.55000000000000004">
      <c r="A204" s="118"/>
      <c r="B204" s="301"/>
      <c r="C204" s="313"/>
      <c r="D204" s="314"/>
      <c r="E204" s="314"/>
      <c r="F204" s="314"/>
      <c r="G204" s="314"/>
      <c r="H204" s="314"/>
      <c r="I204" s="314"/>
      <c r="J204" s="314"/>
      <c r="K204" s="314"/>
      <c r="L204" s="314"/>
      <c r="M204" s="314"/>
      <c r="N204" s="314"/>
      <c r="O204" s="314"/>
      <c r="P204" s="314"/>
      <c r="Q204" s="314"/>
      <c r="R204" s="314"/>
      <c r="S204" s="314"/>
      <c r="T204" s="314"/>
      <c r="U204" s="314"/>
      <c r="V204" s="314"/>
      <c r="W204" s="314"/>
      <c r="X204" s="315"/>
      <c r="Y204" s="344"/>
      <c r="Z204" s="344"/>
      <c r="AA204" s="344"/>
      <c r="AB204" s="344"/>
      <c r="AD204"/>
      <c r="AE204"/>
      <c r="AF204"/>
      <c r="AG204"/>
      <c r="AH204"/>
      <c r="AI204"/>
      <c r="AJ204"/>
      <c r="AK204"/>
      <c r="AL204"/>
      <c r="AM204"/>
      <c r="AN204"/>
      <c r="AO204"/>
      <c r="AP204"/>
      <c r="AQ204"/>
      <c r="AR204"/>
      <c r="AS204"/>
      <c r="AT204"/>
      <c r="AU204"/>
      <c r="AV204"/>
      <c r="AW204"/>
      <c r="AX204"/>
      <c r="AY204"/>
      <c r="AZ204"/>
      <c r="BA204"/>
      <c r="BB204"/>
      <c r="BC204"/>
      <c r="BD204"/>
      <c r="BE204"/>
      <c r="BF204" s="119"/>
    </row>
    <row r="205" spans="1:58" ht="37.25" customHeight="1" x14ac:dyDescent="0.55000000000000004">
      <c r="A205" s="118"/>
      <c r="B205" s="302"/>
      <c r="C205" s="316"/>
      <c r="D205" s="317"/>
      <c r="E205" s="317"/>
      <c r="F205" s="317"/>
      <c r="G205" s="317"/>
      <c r="H205" s="317"/>
      <c r="I205" s="317"/>
      <c r="J205" s="317"/>
      <c r="K205" s="317"/>
      <c r="L205" s="317"/>
      <c r="M205" s="317"/>
      <c r="N205" s="317"/>
      <c r="O205" s="317"/>
      <c r="P205" s="317"/>
      <c r="Q205" s="317"/>
      <c r="R205" s="317"/>
      <c r="S205" s="317"/>
      <c r="T205" s="317"/>
      <c r="U205" s="317"/>
      <c r="V205" s="317"/>
      <c r="W205" s="317"/>
      <c r="X205" s="318"/>
      <c r="Y205" s="345"/>
      <c r="Z205" s="345"/>
      <c r="AA205" s="345"/>
      <c r="AB205" s="345"/>
      <c r="BF205" s="119"/>
    </row>
    <row r="206" spans="1:58" ht="5.5" customHeight="1" thickBot="1" x14ac:dyDescent="0.6">
      <c r="A206" s="121"/>
      <c r="B206" s="122"/>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K206" s="122"/>
      <c r="AL206" s="122"/>
      <c r="AM206" s="122"/>
      <c r="AN206" s="122"/>
      <c r="AO206" s="122"/>
      <c r="AP206" s="122"/>
      <c r="AQ206" s="122"/>
      <c r="AR206" s="122"/>
      <c r="AS206" s="122"/>
      <c r="AT206" s="122"/>
      <c r="AU206" s="122"/>
      <c r="AV206" s="122"/>
      <c r="AW206" s="122"/>
      <c r="AX206" s="122"/>
      <c r="AY206" s="122"/>
      <c r="AZ206" s="122"/>
      <c r="BA206" s="122"/>
      <c r="BB206" s="122"/>
      <c r="BC206" s="122"/>
      <c r="BD206" s="122"/>
      <c r="BE206" s="122"/>
      <c r="BF206" s="123"/>
    </row>
    <row r="207" spans="1:58" ht="5.5" customHeight="1" thickTop="1" x14ac:dyDescent="0.55000000000000004">
      <c r="A207" s="116"/>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c r="BC207" s="101"/>
      <c r="BD207" s="101"/>
      <c r="BE207" s="101"/>
      <c r="BF207" s="117"/>
    </row>
    <row r="208" spans="1:58" ht="37.25" customHeight="1" x14ac:dyDescent="0.55000000000000004">
      <c r="A208" s="116"/>
      <c r="B208" s="54" t="s">
        <v>303</v>
      </c>
      <c r="C208" s="279" t="s">
        <v>320</v>
      </c>
      <c r="D208" s="280"/>
      <c r="E208" s="281"/>
      <c r="F208" s="54" t="s">
        <v>0</v>
      </c>
      <c r="G208" s="272" t="s">
        <v>132</v>
      </c>
      <c r="H208" s="272"/>
      <c r="I208" s="272"/>
      <c r="J208" s="272"/>
      <c r="K208" s="202" t="s">
        <v>306</v>
      </c>
      <c r="L208" s="208"/>
      <c r="M208" s="272" t="s">
        <v>42</v>
      </c>
      <c r="N208" s="272"/>
      <c r="O208" s="272"/>
      <c r="P208" s="272"/>
      <c r="Q208" s="272"/>
      <c r="R208" s="272"/>
      <c r="S208" s="272"/>
      <c r="T208" s="272"/>
      <c r="U208" s="272"/>
      <c r="V208" s="272"/>
      <c r="W208" s="202" t="s">
        <v>301</v>
      </c>
      <c r="X208" s="202"/>
      <c r="Y208" s="276" t="s">
        <v>307</v>
      </c>
      <c r="Z208" s="276"/>
      <c r="AA208" s="276"/>
      <c r="AB208" s="276"/>
      <c r="AC208" s="101"/>
      <c r="AD208" s="208" t="s">
        <v>1</v>
      </c>
      <c r="AE208" s="268"/>
      <c r="AF208" s="268"/>
      <c r="AG208" s="277" t="s">
        <v>44</v>
      </c>
      <c r="AH208" s="278"/>
      <c r="AI208" s="278"/>
      <c r="AJ208" s="278"/>
      <c r="AK208" s="278"/>
      <c r="AL208" s="278"/>
      <c r="AM208" s="278"/>
      <c r="AN208" s="278"/>
      <c r="AO208" s="278"/>
      <c r="AP208" s="278"/>
      <c r="AQ208" s="278"/>
      <c r="AR208" s="278"/>
      <c r="AS208" s="278"/>
      <c r="AT208" s="278"/>
      <c r="AU208" s="278"/>
      <c r="AV208" s="278"/>
      <c r="AW208" s="278"/>
      <c r="AX208" s="278"/>
      <c r="AY208" s="278"/>
      <c r="AZ208" s="278"/>
      <c r="BA208" s="278"/>
      <c r="BB208" s="278"/>
      <c r="BC208" s="278"/>
      <c r="BD208" s="278"/>
      <c r="BE208" s="278"/>
      <c r="BF208" s="117"/>
    </row>
    <row r="209" spans="1:58" ht="5.5" customHeight="1" x14ac:dyDescent="0.55000000000000004">
      <c r="A209" s="116"/>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c r="BC209" s="101"/>
      <c r="BD209" s="101"/>
      <c r="BE209" s="101"/>
      <c r="BF209" s="117"/>
    </row>
    <row r="210" spans="1:58" ht="37.25" customHeight="1" x14ac:dyDescent="0.55000000000000004">
      <c r="A210" s="116"/>
      <c r="B210" s="208" t="s">
        <v>2</v>
      </c>
      <c r="C210" s="319"/>
      <c r="D210" s="269" t="s">
        <v>43</v>
      </c>
      <c r="E210" s="270"/>
      <c r="F210" s="270"/>
      <c r="G210" s="270"/>
      <c r="H210" s="270"/>
      <c r="I210" s="270"/>
      <c r="J210" s="270"/>
      <c r="K210" s="270"/>
      <c r="L210" s="270"/>
      <c r="M210" s="270"/>
      <c r="N210" s="270"/>
      <c r="O210" s="270"/>
      <c r="P210" s="270"/>
      <c r="Q210" s="270"/>
      <c r="R210" s="270"/>
      <c r="S210" s="270"/>
      <c r="T210" s="271"/>
      <c r="U210" s="208" t="s">
        <v>3</v>
      </c>
      <c r="V210" s="208"/>
      <c r="W210" s="208"/>
      <c r="X210" s="310" t="s">
        <v>46</v>
      </c>
      <c r="Y210" s="310"/>
      <c r="Z210" s="310"/>
      <c r="AA210" s="310"/>
      <c r="AB210" s="310"/>
      <c r="AC210" s="101"/>
      <c r="AD210" s="218" t="s">
        <v>465</v>
      </c>
      <c r="AE210" s="219"/>
      <c r="AF210" s="220"/>
      <c r="AG210" s="240" t="s">
        <v>41</v>
      </c>
      <c r="AH210" s="240"/>
      <c r="AI210" s="240"/>
      <c r="AJ210" s="240"/>
      <c r="AK210" s="240"/>
      <c r="AL210" s="240"/>
      <c r="AM210" s="240"/>
      <c r="AN210" s="240"/>
      <c r="AO210" s="240"/>
      <c r="AP210" s="240"/>
      <c r="AQ210" s="240"/>
      <c r="AR210" s="240"/>
      <c r="AS210" s="240"/>
      <c r="AT210" s="240"/>
      <c r="AU210" s="240"/>
      <c r="AV210" s="240"/>
      <c r="AW210" s="240"/>
      <c r="AX210" s="240"/>
      <c r="AY210" s="240"/>
      <c r="AZ210" s="240"/>
      <c r="BA210" s="240"/>
      <c r="BB210" s="240"/>
      <c r="BC210" s="240"/>
      <c r="BD210" s="240"/>
      <c r="BE210" s="240"/>
      <c r="BF210" s="117"/>
    </row>
    <row r="211" spans="1:58" ht="5.5" customHeight="1" x14ac:dyDescent="0.55000000000000004">
      <c r="A211" s="116"/>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257"/>
      <c r="AE211" s="258"/>
      <c r="AF211" s="259"/>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117"/>
    </row>
    <row r="212" spans="1:58" ht="37.25" customHeight="1" x14ac:dyDescent="0.55000000000000004">
      <c r="A212" s="116"/>
      <c r="B212" s="208" t="s">
        <v>5</v>
      </c>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t="s">
        <v>4</v>
      </c>
      <c r="Z212" s="208"/>
      <c r="AA212" s="208"/>
      <c r="AB212" s="208"/>
      <c r="AC212" s="101"/>
      <c r="AD212" s="221"/>
      <c r="AE212" s="222"/>
      <c r="AF212" s="223"/>
      <c r="AG212" s="242"/>
      <c r="AH212" s="242"/>
      <c r="AI212" s="242"/>
      <c r="AJ212" s="242"/>
      <c r="AK212" s="242"/>
      <c r="AL212" s="242"/>
      <c r="AM212" s="242"/>
      <c r="AN212" s="242"/>
      <c r="AO212" s="242"/>
      <c r="AP212" s="242"/>
      <c r="AQ212" s="242"/>
      <c r="AR212" s="242"/>
      <c r="AS212" s="242"/>
      <c r="AT212" s="242"/>
      <c r="AU212" s="242"/>
      <c r="AV212" s="242"/>
      <c r="AW212" s="242"/>
      <c r="AX212" s="242"/>
      <c r="AY212" s="242"/>
      <c r="AZ212" s="242"/>
      <c r="BA212" s="242"/>
      <c r="BB212" s="242"/>
      <c r="BC212" s="242"/>
      <c r="BD212" s="242"/>
      <c r="BE212" s="242"/>
      <c r="BF212" s="117"/>
    </row>
    <row r="213" spans="1:58" ht="5.5" customHeight="1" x14ac:dyDescent="0.55000000000000004">
      <c r="A213" s="116"/>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c r="BC213" s="101"/>
      <c r="BD213" s="101"/>
      <c r="BE213" s="101"/>
      <c r="BF213" s="117"/>
    </row>
    <row r="214" spans="1:58" ht="37.25" customHeight="1" x14ac:dyDescent="0.55000000000000004">
      <c r="A214" s="116"/>
      <c r="B214" s="300" t="s">
        <v>138</v>
      </c>
      <c r="C214" s="291" t="s">
        <v>165</v>
      </c>
      <c r="D214" s="311"/>
      <c r="E214" s="311"/>
      <c r="F214" s="311"/>
      <c r="G214" s="311"/>
      <c r="H214" s="311"/>
      <c r="I214" s="311"/>
      <c r="J214" s="311"/>
      <c r="K214" s="311"/>
      <c r="L214" s="311"/>
      <c r="M214" s="311"/>
      <c r="N214" s="311"/>
      <c r="O214" s="311"/>
      <c r="P214" s="311"/>
      <c r="Q214" s="311"/>
      <c r="R214" s="311"/>
      <c r="S214" s="311"/>
      <c r="T214" s="311"/>
      <c r="U214" s="311"/>
      <c r="V214" s="311"/>
      <c r="W214" s="311"/>
      <c r="X214" s="312"/>
      <c r="Y214" s="343"/>
      <c r="Z214" s="343"/>
      <c r="AA214" s="343"/>
      <c r="AB214" s="343"/>
      <c r="AC214" s="101"/>
      <c r="AD214" s="215" t="s">
        <v>9</v>
      </c>
      <c r="AE214" s="216"/>
      <c r="AF214" s="217"/>
      <c r="AG214" s="286"/>
      <c r="AH214" s="289"/>
      <c r="AI214" s="289"/>
      <c r="AJ214" s="289"/>
      <c r="AK214" s="289"/>
      <c r="AL214" s="289"/>
      <c r="AM214" s="289"/>
      <c r="AN214" s="289"/>
      <c r="AO214" s="289"/>
      <c r="AP214" s="289"/>
      <c r="AQ214" s="289"/>
      <c r="AR214" s="289"/>
      <c r="AS214" s="289"/>
      <c r="AT214" s="289"/>
      <c r="AU214" s="289"/>
      <c r="AV214" s="289"/>
      <c r="AW214" s="289"/>
      <c r="AX214" s="289"/>
      <c r="AY214" s="289"/>
      <c r="AZ214" s="289"/>
      <c r="BA214" s="289"/>
      <c r="BB214" s="289"/>
      <c r="BC214" s="289"/>
      <c r="BD214" s="289"/>
      <c r="BE214" s="290"/>
      <c r="BF214" s="117"/>
    </row>
    <row r="215" spans="1:58" ht="5.5" customHeight="1" x14ac:dyDescent="0.55000000000000004">
      <c r="A215" s="116"/>
      <c r="B215" s="301"/>
      <c r="C215" s="313"/>
      <c r="D215" s="314"/>
      <c r="E215" s="314"/>
      <c r="F215" s="314"/>
      <c r="G215" s="314"/>
      <c r="H215" s="314"/>
      <c r="I215" s="314"/>
      <c r="J215" s="314"/>
      <c r="K215" s="314"/>
      <c r="L215" s="314"/>
      <c r="M215" s="314"/>
      <c r="N215" s="314"/>
      <c r="O215" s="314"/>
      <c r="P215" s="314"/>
      <c r="Q215" s="314"/>
      <c r="R215" s="314"/>
      <c r="S215" s="314"/>
      <c r="T215" s="314"/>
      <c r="U215" s="314"/>
      <c r="V215" s="314"/>
      <c r="W215" s="314"/>
      <c r="X215" s="315"/>
      <c r="Y215" s="344"/>
      <c r="Z215" s="344"/>
      <c r="AA215" s="344"/>
      <c r="AB215" s="344"/>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c r="BC215" s="101"/>
      <c r="BD215" s="101"/>
      <c r="BE215" s="101"/>
      <c r="BF215" s="117"/>
    </row>
    <row r="216" spans="1:58" ht="37.25" customHeight="1" x14ac:dyDescent="0.55000000000000004">
      <c r="A216" s="116"/>
      <c r="B216" s="302"/>
      <c r="C216" s="316"/>
      <c r="D216" s="317"/>
      <c r="E216" s="317"/>
      <c r="F216" s="317"/>
      <c r="G216" s="317"/>
      <c r="H216" s="317"/>
      <c r="I216" s="317"/>
      <c r="J216" s="317"/>
      <c r="K216" s="317"/>
      <c r="L216" s="317"/>
      <c r="M216" s="317"/>
      <c r="N216" s="317"/>
      <c r="O216" s="317"/>
      <c r="P216" s="317"/>
      <c r="Q216" s="317"/>
      <c r="R216" s="317"/>
      <c r="S216" s="317"/>
      <c r="T216" s="317"/>
      <c r="U216" s="317"/>
      <c r="V216" s="317"/>
      <c r="W216" s="317"/>
      <c r="X216" s="318"/>
      <c r="Y216" s="345"/>
      <c r="Z216" s="345"/>
      <c r="AA216" s="345"/>
      <c r="AB216" s="345"/>
      <c r="AC216" s="101"/>
      <c r="AD216" s="202" t="s">
        <v>195</v>
      </c>
      <c r="AE216" s="202"/>
      <c r="AF216" s="202"/>
      <c r="AG216" s="341"/>
      <c r="AH216" s="341"/>
      <c r="AI216" s="341"/>
      <c r="AJ216" s="341"/>
      <c r="AK216" s="341"/>
      <c r="AL216" s="341"/>
      <c r="AM216" s="341"/>
      <c r="AN216" s="341"/>
      <c r="AO216" s="341"/>
      <c r="AP216" s="341"/>
      <c r="AQ216" s="341"/>
      <c r="AR216" s="341"/>
      <c r="AS216" s="341"/>
      <c r="AT216" s="341"/>
      <c r="AU216" s="341"/>
      <c r="AV216" s="215" t="s">
        <v>7</v>
      </c>
      <c r="AW216" s="216"/>
      <c r="AX216" s="217"/>
      <c r="AY216" s="320"/>
      <c r="AZ216" s="321"/>
      <c r="BA216" s="321"/>
      <c r="BB216" s="321"/>
      <c r="BC216" s="321"/>
      <c r="BD216" s="321"/>
      <c r="BE216" s="322"/>
      <c r="BF216" s="117"/>
    </row>
    <row r="217" spans="1:58" ht="5.5" customHeight="1" x14ac:dyDescent="0.55000000000000004">
      <c r="A217" s="11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56"/>
      <c r="Z217" s="56"/>
      <c r="AA217" s="56"/>
      <c r="AB217" s="56"/>
      <c r="AC217" s="101"/>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117"/>
    </row>
    <row r="218" spans="1:58" ht="37.25" customHeight="1" x14ac:dyDescent="0.55000000000000004">
      <c r="A218" s="116"/>
      <c r="B218" s="10" t="s">
        <v>141</v>
      </c>
      <c r="C218" s="273" t="s">
        <v>166</v>
      </c>
      <c r="D218" s="346"/>
      <c r="E218" s="346"/>
      <c r="F218" s="346"/>
      <c r="G218" s="346"/>
      <c r="H218" s="346"/>
      <c r="I218" s="346"/>
      <c r="J218" s="346"/>
      <c r="K218" s="346"/>
      <c r="L218" s="346"/>
      <c r="M218" s="346"/>
      <c r="N218" s="346"/>
      <c r="O218" s="346"/>
      <c r="P218" s="346"/>
      <c r="Q218" s="346"/>
      <c r="R218" s="346"/>
      <c r="S218" s="346"/>
      <c r="T218" s="346"/>
      <c r="U218" s="346"/>
      <c r="V218" s="346"/>
      <c r="W218" s="346"/>
      <c r="X218" s="347"/>
      <c r="Y218" s="282"/>
      <c r="Z218" s="282"/>
      <c r="AA218" s="282"/>
      <c r="AB218" s="282"/>
      <c r="AC218" s="101"/>
      <c r="AD218" s="231" t="s">
        <v>6</v>
      </c>
      <c r="AE218" s="232"/>
      <c r="AF218" s="233"/>
      <c r="AG218" s="243"/>
      <c r="AH218" s="244"/>
      <c r="AI218" s="244"/>
      <c r="AJ218" s="244"/>
      <c r="AK218" s="244"/>
      <c r="AL218" s="244"/>
      <c r="AM218" s="244"/>
      <c r="AN218" s="244"/>
      <c r="AO218" s="244"/>
      <c r="AP218" s="244"/>
      <c r="AQ218" s="245"/>
      <c r="AR218" s="231" t="s">
        <v>194</v>
      </c>
      <c r="AS218" s="232"/>
      <c r="AT218" s="233"/>
      <c r="AU218" s="252"/>
      <c r="AV218" s="253"/>
      <c r="AW218" s="253"/>
      <c r="AX218" s="253"/>
      <c r="AY218" s="253"/>
      <c r="AZ218" s="253"/>
      <c r="BA218" s="253"/>
      <c r="BB218" s="253"/>
      <c r="BC218" s="253"/>
      <c r="BD218" s="253"/>
      <c r="BE218" s="253"/>
      <c r="BF218" s="117"/>
    </row>
    <row r="219" spans="1:58" ht="5.5" customHeight="1" x14ac:dyDescent="0.55000000000000004">
      <c r="A219" s="116"/>
      <c r="B219" s="88"/>
      <c r="C219" s="56"/>
      <c r="D219" s="56"/>
      <c r="E219" s="56"/>
      <c r="F219" s="56"/>
      <c r="G219" s="56"/>
      <c r="H219" s="56"/>
      <c r="I219" s="56"/>
      <c r="J219" s="56"/>
      <c r="K219" s="56"/>
      <c r="L219" s="56"/>
      <c r="M219" s="56"/>
      <c r="N219" s="56"/>
      <c r="O219" s="56"/>
      <c r="P219" s="56"/>
      <c r="Q219" s="56"/>
      <c r="R219" s="56"/>
      <c r="S219" s="56"/>
      <c r="T219" s="56"/>
      <c r="U219" s="56"/>
      <c r="V219" s="56"/>
      <c r="W219" s="56"/>
      <c r="X219" s="56"/>
      <c r="Y219" s="60"/>
      <c r="Z219" s="60"/>
      <c r="AA219" s="60"/>
      <c r="AB219" s="60"/>
      <c r="AC219" s="101"/>
      <c r="AD219" s="234"/>
      <c r="AE219" s="235"/>
      <c r="AF219" s="236"/>
      <c r="AG219" s="246"/>
      <c r="AH219" s="247"/>
      <c r="AI219" s="247"/>
      <c r="AJ219" s="247"/>
      <c r="AK219" s="247"/>
      <c r="AL219" s="247"/>
      <c r="AM219" s="247"/>
      <c r="AN219" s="247"/>
      <c r="AO219" s="247"/>
      <c r="AP219" s="247"/>
      <c r="AQ219" s="248"/>
      <c r="AR219" s="234"/>
      <c r="AS219" s="235"/>
      <c r="AT219" s="236"/>
      <c r="AU219" s="253"/>
      <c r="AV219" s="253"/>
      <c r="AW219" s="253"/>
      <c r="AX219" s="253"/>
      <c r="AY219" s="253"/>
      <c r="AZ219" s="253"/>
      <c r="BA219" s="253"/>
      <c r="BB219" s="253"/>
      <c r="BC219" s="253"/>
      <c r="BD219" s="253"/>
      <c r="BE219" s="253"/>
      <c r="BF219" s="117"/>
    </row>
    <row r="220" spans="1:58" ht="37.25" customHeight="1" x14ac:dyDescent="0.55000000000000004">
      <c r="A220" s="116"/>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101"/>
      <c r="AD220" s="234"/>
      <c r="AE220" s="235"/>
      <c r="AF220" s="236"/>
      <c r="AG220" s="246"/>
      <c r="AH220" s="247"/>
      <c r="AI220" s="247"/>
      <c r="AJ220" s="247"/>
      <c r="AK220" s="247"/>
      <c r="AL220" s="247"/>
      <c r="AM220" s="247"/>
      <c r="AN220" s="247"/>
      <c r="AO220" s="247"/>
      <c r="AP220" s="247"/>
      <c r="AQ220" s="248"/>
      <c r="AR220" s="234"/>
      <c r="AS220" s="235"/>
      <c r="AT220" s="236"/>
      <c r="AU220" s="253"/>
      <c r="AV220" s="253"/>
      <c r="AW220" s="253"/>
      <c r="AX220" s="253"/>
      <c r="AY220" s="253"/>
      <c r="AZ220" s="253"/>
      <c r="BA220" s="253"/>
      <c r="BB220" s="253"/>
      <c r="BC220" s="253"/>
      <c r="BD220" s="253"/>
      <c r="BE220" s="253"/>
      <c r="BF220" s="117"/>
    </row>
    <row r="221" spans="1:58" ht="5.5" customHeight="1" x14ac:dyDescent="0.55000000000000004">
      <c r="A221" s="116"/>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101"/>
      <c r="AD221" s="234"/>
      <c r="AE221" s="235"/>
      <c r="AF221" s="236"/>
      <c r="AG221" s="246"/>
      <c r="AH221" s="247"/>
      <c r="AI221" s="247"/>
      <c r="AJ221" s="247"/>
      <c r="AK221" s="247"/>
      <c r="AL221" s="247"/>
      <c r="AM221" s="247"/>
      <c r="AN221" s="247"/>
      <c r="AO221" s="247"/>
      <c r="AP221" s="247"/>
      <c r="AQ221" s="248"/>
      <c r="AR221" s="237"/>
      <c r="AS221" s="238"/>
      <c r="AT221" s="239"/>
      <c r="AU221" s="253"/>
      <c r="AV221" s="253"/>
      <c r="AW221" s="253"/>
      <c r="AX221" s="253"/>
      <c r="AY221" s="253"/>
      <c r="AZ221" s="253"/>
      <c r="BA221" s="253"/>
      <c r="BB221" s="253"/>
      <c r="BC221" s="253"/>
      <c r="BD221" s="253"/>
      <c r="BE221" s="253"/>
      <c r="BF221" s="117"/>
    </row>
    <row r="222" spans="1:58" ht="37" customHeight="1" x14ac:dyDescent="0.55000000000000004">
      <c r="A222" s="116"/>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101"/>
      <c r="AD222" s="237"/>
      <c r="AE222" s="238"/>
      <c r="AF222" s="239"/>
      <c r="AG222" s="249"/>
      <c r="AH222" s="250"/>
      <c r="AI222" s="250"/>
      <c r="AJ222" s="250"/>
      <c r="AK222" s="250"/>
      <c r="AL222" s="250"/>
      <c r="AM222" s="250"/>
      <c r="AN222" s="250"/>
      <c r="AO222" s="250"/>
      <c r="AP222" s="250"/>
      <c r="AQ222" s="251"/>
      <c r="AR222" s="254" t="s">
        <v>244</v>
      </c>
      <c r="AS222" s="255"/>
      <c r="AT222" s="256"/>
      <c r="AU222" s="252"/>
      <c r="AV222" s="253"/>
      <c r="AW222" s="253"/>
      <c r="AX222" s="253"/>
      <c r="AY222" s="253"/>
      <c r="AZ222" s="253"/>
      <c r="BA222" s="253"/>
      <c r="BB222" s="253"/>
      <c r="BC222" s="253"/>
      <c r="BD222" s="253"/>
      <c r="BE222" s="253"/>
      <c r="BF222" s="117"/>
    </row>
    <row r="223" spans="1:58" ht="5.5" customHeight="1" x14ac:dyDescent="0.55000000000000004">
      <c r="A223" s="11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1"/>
      <c r="Z223" s="101"/>
      <c r="AA223" s="101"/>
      <c r="AB223" s="101"/>
      <c r="AC223" s="101"/>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117"/>
    </row>
    <row r="224" spans="1:58" ht="37.25" customHeight="1" x14ac:dyDescent="0.55000000000000004">
      <c r="A224" s="116"/>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102"/>
      <c r="Z224" s="55"/>
      <c r="AA224" s="55"/>
      <c r="AB224" s="55"/>
      <c r="AC224" s="101"/>
      <c r="AD224" s="254" t="s">
        <v>8</v>
      </c>
      <c r="AE224" s="255"/>
      <c r="AF224" s="255"/>
      <c r="AG224" s="256"/>
      <c r="AH224" s="286"/>
      <c r="AI224" s="287"/>
      <c r="AJ224" s="287"/>
      <c r="AK224" s="287"/>
      <c r="AL224" s="287"/>
      <c r="AM224" s="287"/>
      <c r="AN224" s="287"/>
      <c r="AO224" s="287"/>
      <c r="AP224" s="287"/>
      <c r="AQ224" s="287"/>
      <c r="AR224" s="287"/>
      <c r="AS224" s="287"/>
      <c r="AT224" s="287"/>
      <c r="AU224" s="287"/>
      <c r="AV224" s="287"/>
      <c r="AW224" s="287"/>
      <c r="AX224" s="287"/>
      <c r="AY224" s="287"/>
      <c r="AZ224" s="287"/>
      <c r="BA224" s="287"/>
      <c r="BB224" s="287"/>
      <c r="BC224" s="287"/>
      <c r="BD224" s="287"/>
      <c r="BE224" s="288"/>
      <c r="BF224" s="117"/>
    </row>
    <row r="225" spans="1:58" ht="5.5" customHeight="1" thickBot="1" x14ac:dyDescent="0.6">
      <c r="A225" s="131"/>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R225" s="128"/>
      <c r="AS225" s="128"/>
      <c r="AT225" s="128"/>
      <c r="AU225" s="128"/>
      <c r="AV225" s="128"/>
      <c r="AW225" s="128"/>
      <c r="AX225" s="128"/>
      <c r="AY225" s="128"/>
      <c r="AZ225" s="128"/>
      <c r="BA225" s="128"/>
      <c r="BB225" s="128"/>
      <c r="BC225" s="128"/>
      <c r="BD225" s="128"/>
      <c r="BE225" s="128"/>
      <c r="BF225" s="130"/>
    </row>
    <row r="226" spans="1:58" ht="5.5" customHeight="1" thickTop="1" x14ac:dyDescent="0.55000000000000004">
      <c r="A226" s="118"/>
      <c r="BF226" s="119"/>
    </row>
    <row r="227" spans="1:58" ht="37.25" customHeight="1" x14ac:dyDescent="0.55000000000000004">
      <c r="A227" s="118"/>
      <c r="B227" s="54" t="s">
        <v>303</v>
      </c>
      <c r="C227" s="279" t="s">
        <v>323</v>
      </c>
      <c r="D227" s="280"/>
      <c r="E227" s="281"/>
      <c r="F227" s="54" t="s">
        <v>0</v>
      </c>
      <c r="G227" s="272" t="s">
        <v>132</v>
      </c>
      <c r="H227" s="272"/>
      <c r="I227" s="272"/>
      <c r="J227" s="272"/>
      <c r="K227" s="202" t="s">
        <v>306</v>
      </c>
      <c r="L227" s="208"/>
      <c r="M227" s="272" t="s">
        <v>324</v>
      </c>
      <c r="N227" s="272"/>
      <c r="O227" s="272"/>
      <c r="P227" s="272"/>
      <c r="Q227" s="272"/>
      <c r="R227" s="272"/>
      <c r="S227" s="272"/>
      <c r="T227" s="272"/>
      <c r="U227" s="272"/>
      <c r="V227" s="272"/>
      <c r="W227" s="202" t="s">
        <v>301</v>
      </c>
      <c r="X227" s="202"/>
      <c r="Y227" s="276" t="s">
        <v>11</v>
      </c>
      <c r="Z227" s="276"/>
      <c r="AA227" s="276"/>
      <c r="AB227" s="276"/>
      <c r="AD227" s="208" t="s">
        <v>1</v>
      </c>
      <c r="AE227" s="268"/>
      <c r="AF227" s="268"/>
      <c r="AG227" s="304" t="s">
        <v>48</v>
      </c>
      <c r="AH227" s="305"/>
      <c r="AI227" s="305"/>
      <c r="AJ227" s="305"/>
      <c r="AK227" s="305"/>
      <c r="AL227" s="305"/>
      <c r="AM227" s="305"/>
      <c r="AN227" s="305"/>
      <c r="AO227" s="305"/>
      <c r="AP227" s="305"/>
      <c r="AQ227" s="305"/>
      <c r="AR227" s="305"/>
      <c r="AS227" s="305"/>
      <c r="AT227" s="305"/>
      <c r="AU227" s="305"/>
      <c r="AV227" s="305"/>
      <c r="AW227" s="305"/>
      <c r="AX227" s="305"/>
      <c r="AY227" s="305"/>
      <c r="AZ227" s="305"/>
      <c r="BA227" s="305"/>
      <c r="BB227" s="305"/>
      <c r="BC227" s="305"/>
      <c r="BD227" s="305"/>
      <c r="BE227" s="306"/>
      <c r="BF227" s="119"/>
    </row>
    <row r="228" spans="1:58" ht="5.5" customHeight="1" x14ac:dyDescent="0.55000000000000004">
      <c r="A228" s="118"/>
      <c r="BF228" s="119"/>
    </row>
    <row r="229" spans="1:58" ht="37.25" customHeight="1" x14ac:dyDescent="0.55000000000000004">
      <c r="A229" s="118"/>
      <c r="B229" s="208" t="s">
        <v>2</v>
      </c>
      <c r="C229" s="319"/>
      <c r="D229" s="269" t="s">
        <v>45</v>
      </c>
      <c r="E229" s="270"/>
      <c r="F229" s="270"/>
      <c r="G229" s="270"/>
      <c r="H229" s="270"/>
      <c r="I229" s="270"/>
      <c r="J229" s="270"/>
      <c r="K229" s="270"/>
      <c r="L229" s="270"/>
      <c r="M229" s="270"/>
      <c r="N229" s="270"/>
      <c r="O229" s="270"/>
      <c r="P229" s="270"/>
      <c r="Q229" s="270"/>
      <c r="R229" s="270"/>
      <c r="S229" s="270"/>
      <c r="T229" s="271"/>
      <c r="U229" s="208" t="s">
        <v>3</v>
      </c>
      <c r="V229" s="208"/>
      <c r="W229" s="208"/>
      <c r="X229" s="310" t="s">
        <v>47</v>
      </c>
      <c r="Y229" s="310"/>
      <c r="Z229" s="310"/>
      <c r="AA229" s="310"/>
      <c r="AB229" s="310"/>
      <c r="AD229" s="218" t="s">
        <v>465</v>
      </c>
      <c r="AE229" s="219"/>
      <c r="AF229" s="220"/>
      <c r="AG229" s="240" t="s">
        <v>49</v>
      </c>
      <c r="AH229" s="240"/>
      <c r="AI229" s="240"/>
      <c r="AJ229" s="240"/>
      <c r="AK229" s="240"/>
      <c r="AL229" s="240"/>
      <c r="AM229" s="240"/>
      <c r="AN229" s="240"/>
      <c r="AO229" s="240"/>
      <c r="AP229" s="240"/>
      <c r="AQ229" s="240"/>
      <c r="AR229" s="240"/>
      <c r="AS229" s="240"/>
      <c r="AT229" s="240"/>
      <c r="AU229" s="240"/>
      <c r="AV229" s="240"/>
      <c r="AW229" s="240"/>
      <c r="AX229" s="240"/>
      <c r="AY229" s="240"/>
      <c r="AZ229" s="240"/>
      <c r="BA229" s="240"/>
      <c r="BB229" s="240"/>
      <c r="BC229" s="240"/>
      <c r="BD229" s="240"/>
      <c r="BE229" s="240"/>
      <c r="BF229" s="119"/>
    </row>
    <row r="230" spans="1:58" ht="5.5" customHeight="1" x14ac:dyDescent="0.55000000000000004">
      <c r="A230" s="118"/>
      <c r="AD230" s="257"/>
      <c r="AE230" s="258"/>
      <c r="AF230" s="259"/>
      <c r="AG230" s="241"/>
      <c r="AH230" s="241"/>
      <c r="AI230" s="241"/>
      <c r="AJ230" s="241"/>
      <c r="AK230" s="241"/>
      <c r="AL230" s="241"/>
      <c r="AM230" s="241"/>
      <c r="AN230" s="241"/>
      <c r="AO230" s="241"/>
      <c r="AP230" s="241"/>
      <c r="AQ230" s="241"/>
      <c r="AR230" s="241"/>
      <c r="AS230" s="241"/>
      <c r="AT230" s="241"/>
      <c r="AU230" s="241"/>
      <c r="AV230" s="241"/>
      <c r="AW230" s="241"/>
      <c r="AX230" s="241"/>
      <c r="AY230" s="241"/>
      <c r="AZ230" s="241"/>
      <c r="BA230" s="241"/>
      <c r="BB230" s="241"/>
      <c r="BC230" s="241"/>
      <c r="BD230" s="241"/>
      <c r="BE230" s="241"/>
      <c r="BF230" s="119"/>
    </row>
    <row r="231" spans="1:58" ht="37.25" customHeight="1" x14ac:dyDescent="0.55000000000000004">
      <c r="A231" s="118"/>
      <c r="B231" s="208" t="s">
        <v>5</v>
      </c>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t="s">
        <v>4</v>
      </c>
      <c r="Z231" s="208"/>
      <c r="AA231" s="208"/>
      <c r="AB231" s="208"/>
      <c r="AD231" s="221"/>
      <c r="AE231" s="222"/>
      <c r="AF231" s="223"/>
      <c r="AG231" s="242"/>
      <c r="AH231" s="242"/>
      <c r="AI231" s="242"/>
      <c r="AJ231" s="242"/>
      <c r="AK231" s="242"/>
      <c r="AL231" s="242"/>
      <c r="AM231" s="242"/>
      <c r="AN231" s="242"/>
      <c r="AO231" s="242"/>
      <c r="AP231" s="242"/>
      <c r="AQ231" s="242"/>
      <c r="AR231" s="242"/>
      <c r="AS231" s="242"/>
      <c r="AT231" s="242"/>
      <c r="AU231" s="242"/>
      <c r="AV231" s="242"/>
      <c r="AW231" s="242"/>
      <c r="AX231" s="242"/>
      <c r="AY231" s="242"/>
      <c r="AZ231" s="242"/>
      <c r="BA231" s="242"/>
      <c r="BB231" s="242"/>
      <c r="BC231" s="242"/>
      <c r="BD231" s="242"/>
      <c r="BE231" s="242"/>
      <c r="BF231" s="119"/>
    </row>
    <row r="232" spans="1:58" ht="5.5" customHeight="1" x14ac:dyDescent="0.55000000000000004">
      <c r="A232" s="118"/>
      <c r="BF232" s="119"/>
    </row>
    <row r="233" spans="1:58" ht="37.25" customHeight="1" x14ac:dyDescent="0.55000000000000004">
      <c r="A233" s="118"/>
      <c r="B233" s="300" t="s">
        <v>138</v>
      </c>
      <c r="C233" s="291" t="s">
        <v>469</v>
      </c>
      <c r="D233" s="311"/>
      <c r="E233" s="311"/>
      <c r="F233" s="311"/>
      <c r="G233" s="311"/>
      <c r="H233" s="311"/>
      <c r="I233" s="311"/>
      <c r="J233" s="311"/>
      <c r="K233" s="311"/>
      <c r="L233" s="311"/>
      <c r="M233" s="311"/>
      <c r="N233" s="311"/>
      <c r="O233" s="311"/>
      <c r="P233" s="311"/>
      <c r="Q233" s="311"/>
      <c r="R233" s="311"/>
      <c r="S233" s="311"/>
      <c r="T233" s="311"/>
      <c r="U233" s="311"/>
      <c r="V233" s="311"/>
      <c r="W233" s="311"/>
      <c r="X233" s="312"/>
      <c r="Y233" s="343"/>
      <c r="Z233" s="343"/>
      <c r="AA233" s="343"/>
      <c r="AB233" s="343"/>
      <c r="AD233" s="215" t="s">
        <v>9</v>
      </c>
      <c r="AE233" s="216"/>
      <c r="AF233" s="217"/>
      <c r="AG233" s="286"/>
      <c r="AH233" s="289"/>
      <c r="AI233" s="289"/>
      <c r="AJ233" s="289"/>
      <c r="AK233" s="289"/>
      <c r="AL233" s="289"/>
      <c r="AM233" s="289"/>
      <c r="AN233" s="289"/>
      <c r="AO233" s="289"/>
      <c r="AP233" s="289"/>
      <c r="AQ233" s="289"/>
      <c r="AR233" s="289"/>
      <c r="AS233" s="289"/>
      <c r="AT233" s="289"/>
      <c r="AU233" s="289"/>
      <c r="AV233" s="289"/>
      <c r="AW233" s="289"/>
      <c r="AX233" s="289"/>
      <c r="AY233" s="289"/>
      <c r="AZ233" s="289"/>
      <c r="BA233" s="289"/>
      <c r="BB233" s="289"/>
      <c r="BC233" s="289"/>
      <c r="BD233" s="289"/>
      <c r="BE233" s="290"/>
      <c r="BF233" s="119"/>
    </row>
    <row r="234" spans="1:58" ht="5.5" customHeight="1" x14ac:dyDescent="0.55000000000000004">
      <c r="A234" s="118"/>
      <c r="B234" s="301"/>
      <c r="C234" s="313"/>
      <c r="D234" s="314"/>
      <c r="E234" s="314"/>
      <c r="F234" s="314"/>
      <c r="G234" s="314"/>
      <c r="H234" s="314"/>
      <c r="I234" s="314"/>
      <c r="J234" s="314"/>
      <c r="K234" s="314"/>
      <c r="L234" s="314"/>
      <c r="M234" s="314"/>
      <c r="N234" s="314"/>
      <c r="O234" s="314"/>
      <c r="P234" s="314"/>
      <c r="Q234" s="314"/>
      <c r="R234" s="314"/>
      <c r="S234" s="314"/>
      <c r="T234" s="314"/>
      <c r="U234" s="314"/>
      <c r="V234" s="314"/>
      <c r="W234" s="314"/>
      <c r="X234" s="315"/>
      <c r="Y234" s="344"/>
      <c r="Z234" s="344"/>
      <c r="AA234" s="344"/>
      <c r="AB234" s="344"/>
      <c r="BF234" s="119"/>
    </row>
    <row r="235" spans="1:58" ht="37.25" customHeight="1" x14ac:dyDescent="0.55000000000000004">
      <c r="A235" s="118"/>
      <c r="B235" s="301"/>
      <c r="C235" s="313"/>
      <c r="D235" s="314"/>
      <c r="E235" s="314"/>
      <c r="F235" s="314"/>
      <c r="G235" s="314"/>
      <c r="H235" s="314"/>
      <c r="I235" s="314"/>
      <c r="J235" s="314"/>
      <c r="K235" s="314"/>
      <c r="L235" s="314"/>
      <c r="M235" s="314"/>
      <c r="N235" s="314"/>
      <c r="O235" s="314"/>
      <c r="P235" s="314"/>
      <c r="Q235" s="314"/>
      <c r="R235" s="314"/>
      <c r="S235" s="314"/>
      <c r="T235" s="314"/>
      <c r="U235" s="314"/>
      <c r="V235" s="314"/>
      <c r="W235" s="314"/>
      <c r="X235" s="315"/>
      <c r="Y235" s="344"/>
      <c r="Z235" s="344"/>
      <c r="AA235" s="344"/>
      <c r="AB235" s="344"/>
      <c r="AD235" s="202" t="s">
        <v>195</v>
      </c>
      <c r="AE235" s="202"/>
      <c r="AF235" s="202"/>
      <c r="AG235" s="341"/>
      <c r="AH235" s="341"/>
      <c r="AI235" s="341"/>
      <c r="AJ235" s="341"/>
      <c r="AK235" s="341"/>
      <c r="AL235" s="341"/>
      <c r="AM235" s="341"/>
      <c r="AN235" s="341"/>
      <c r="AO235" s="341"/>
      <c r="AP235" s="341"/>
      <c r="AQ235" s="341"/>
      <c r="AR235" s="341"/>
      <c r="AS235" s="341"/>
      <c r="AT235" s="341"/>
      <c r="AU235" s="341"/>
      <c r="AV235" s="215" t="s">
        <v>7</v>
      </c>
      <c r="AW235" s="216"/>
      <c r="AX235" s="217"/>
      <c r="AY235" s="320"/>
      <c r="AZ235" s="321"/>
      <c r="BA235" s="321"/>
      <c r="BB235" s="321"/>
      <c r="BC235" s="321"/>
      <c r="BD235" s="321"/>
      <c r="BE235" s="322"/>
      <c r="BF235" s="119"/>
    </row>
    <row r="236" spans="1:58" ht="5.5" customHeight="1" x14ac:dyDescent="0.55000000000000004">
      <c r="A236" s="118"/>
      <c r="B236" s="301"/>
      <c r="C236" s="313"/>
      <c r="D236" s="314"/>
      <c r="E236" s="314"/>
      <c r="F236" s="314"/>
      <c r="G236" s="314"/>
      <c r="H236" s="314"/>
      <c r="I236" s="314"/>
      <c r="J236" s="314"/>
      <c r="K236" s="314"/>
      <c r="L236" s="314"/>
      <c r="M236" s="314"/>
      <c r="N236" s="314"/>
      <c r="O236" s="314"/>
      <c r="P236" s="314"/>
      <c r="Q236" s="314"/>
      <c r="R236" s="314"/>
      <c r="S236" s="314"/>
      <c r="T236" s="314"/>
      <c r="U236" s="314"/>
      <c r="V236" s="314"/>
      <c r="W236" s="314"/>
      <c r="X236" s="315"/>
      <c r="Y236" s="344"/>
      <c r="Z236" s="344"/>
      <c r="AA236" s="344"/>
      <c r="AB236" s="344"/>
      <c r="AD236"/>
      <c r="AE236"/>
      <c r="AF236"/>
      <c r="AG236"/>
      <c r="AH236"/>
      <c r="AI236"/>
      <c r="AJ236"/>
      <c r="AK236"/>
      <c r="AL236"/>
      <c r="AM236"/>
      <c r="AN236"/>
      <c r="AO236"/>
      <c r="AP236"/>
      <c r="AQ236"/>
      <c r="AR236"/>
      <c r="AS236"/>
      <c r="AT236"/>
      <c r="AU236"/>
      <c r="AV236"/>
      <c r="AW236"/>
      <c r="AX236"/>
      <c r="AY236"/>
      <c r="AZ236"/>
      <c r="BA236"/>
      <c r="BB236"/>
      <c r="BC236"/>
      <c r="BD236"/>
      <c r="BE236"/>
      <c r="BF236" s="119"/>
    </row>
    <row r="237" spans="1:58" ht="37.25" customHeight="1" x14ac:dyDescent="0.55000000000000004">
      <c r="A237" s="118"/>
      <c r="B237" s="301"/>
      <c r="C237" s="313"/>
      <c r="D237" s="314"/>
      <c r="E237" s="314"/>
      <c r="F237" s="314"/>
      <c r="G237" s="314"/>
      <c r="H237" s="314"/>
      <c r="I237" s="314"/>
      <c r="J237" s="314"/>
      <c r="K237" s="314"/>
      <c r="L237" s="314"/>
      <c r="M237" s="314"/>
      <c r="N237" s="314"/>
      <c r="O237" s="314"/>
      <c r="P237" s="314"/>
      <c r="Q237" s="314"/>
      <c r="R237" s="314"/>
      <c r="S237" s="314"/>
      <c r="T237" s="314"/>
      <c r="U237" s="314"/>
      <c r="V237" s="314"/>
      <c r="W237" s="314"/>
      <c r="X237" s="315"/>
      <c r="Y237" s="344"/>
      <c r="Z237" s="344"/>
      <c r="AA237" s="344"/>
      <c r="AB237" s="344"/>
      <c r="AD237" s="231" t="s">
        <v>6</v>
      </c>
      <c r="AE237" s="232"/>
      <c r="AF237" s="233"/>
      <c r="AG237" s="243"/>
      <c r="AH237" s="260"/>
      <c r="AI237" s="260"/>
      <c r="AJ237" s="260"/>
      <c r="AK237" s="260"/>
      <c r="AL237" s="260"/>
      <c r="AM237" s="260"/>
      <c r="AN237" s="260"/>
      <c r="AO237" s="260"/>
      <c r="AP237" s="260"/>
      <c r="AQ237" s="261"/>
      <c r="AR237" s="231" t="s">
        <v>194</v>
      </c>
      <c r="AS237" s="232"/>
      <c r="AT237" s="233"/>
      <c r="AU237" s="252"/>
      <c r="AV237" s="252"/>
      <c r="AW237" s="252"/>
      <c r="AX237" s="252"/>
      <c r="AY237" s="252"/>
      <c r="AZ237" s="252"/>
      <c r="BA237" s="252"/>
      <c r="BB237" s="252"/>
      <c r="BC237" s="252"/>
      <c r="BD237" s="252"/>
      <c r="BE237" s="252"/>
      <c r="BF237" s="119"/>
    </row>
    <row r="238" spans="1:58" ht="5.5" customHeight="1" x14ac:dyDescent="0.55000000000000004">
      <c r="A238" s="118"/>
      <c r="B238" s="301"/>
      <c r="C238" s="313"/>
      <c r="D238" s="314"/>
      <c r="E238" s="314"/>
      <c r="F238" s="314"/>
      <c r="G238" s="314"/>
      <c r="H238" s="314"/>
      <c r="I238" s="314"/>
      <c r="J238" s="314"/>
      <c r="K238" s="314"/>
      <c r="L238" s="314"/>
      <c r="M238" s="314"/>
      <c r="N238" s="314"/>
      <c r="O238" s="314"/>
      <c r="P238" s="314"/>
      <c r="Q238" s="314"/>
      <c r="R238" s="314"/>
      <c r="S238" s="314"/>
      <c r="T238" s="314"/>
      <c r="U238" s="314"/>
      <c r="V238" s="314"/>
      <c r="W238" s="314"/>
      <c r="X238" s="315"/>
      <c r="Y238" s="344"/>
      <c r="Z238" s="344"/>
      <c r="AA238" s="344"/>
      <c r="AB238" s="344"/>
      <c r="AD238" s="234"/>
      <c r="AE238" s="235"/>
      <c r="AF238" s="236"/>
      <c r="AG238" s="262"/>
      <c r="AH238" s="263"/>
      <c r="AI238" s="263"/>
      <c r="AJ238" s="263"/>
      <c r="AK238" s="263"/>
      <c r="AL238" s="263"/>
      <c r="AM238" s="263"/>
      <c r="AN238" s="263"/>
      <c r="AO238" s="263"/>
      <c r="AP238" s="263"/>
      <c r="AQ238" s="264"/>
      <c r="AR238" s="234"/>
      <c r="AS238" s="235"/>
      <c r="AT238" s="236"/>
      <c r="AU238" s="252"/>
      <c r="AV238" s="252"/>
      <c r="AW238" s="252"/>
      <c r="AX238" s="252"/>
      <c r="AY238" s="252"/>
      <c r="AZ238" s="252"/>
      <c r="BA238" s="252"/>
      <c r="BB238" s="252"/>
      <c r="BC238" s="252"/>
      <c r="BD238" s="252"/>
      <c r="BE238" s="252"/>
      <c r="BF238" s="119"/>
    </row>
    <row r="239" spans="1:58" ht="37.25" customHeight="1" x14ac:dyDescent="0.55000000000000004">
      <c r="A239" s="118"/>
      <c r="B239" s="301"/>
      <c r="C239" s="313"/>
      <c r="D239" s="314"/>
      <c r="E239" s="314"/>
      <c r="F239" s="314"/>
      <c r="G239" s="314"/>
      <c r="H239" s="314"/>
      <c r="I239" s="314"/>
      <c r="J239" s="314"/>
      <c r="K239" s="314"/>
      <c r="L239" s="314"/>
      <c r="M239" s="314"/>
      <c r="N239" s="314"/>
      <c r="O239" s="314"/>
      <c r="P239" s="314"/>
      <c r="Q239" s="314"/>
      <c r="R239" s="314"/>
      <c r="S239" s="314"/>
      <c r="T239" s="314"/>
      <c r="U239" s="314"/>
      <c r="V239" s="314"/>
      <c r="W239" s="314"/>
      <c r="X239" s="315"/>
      <c r="Y239" s="344"/>
      <c r="Z239" s="344"/>
      <c r="AA239" s="344"/>
      <c r="AB239" s="344"/>
      <c r="AD239" s="234"/>
      <c r="AE239" s="235"/>
      <c r="AF239" s="236"/>
      <c r="AG239" s="262"/>
      <c r="AH239" s="263"/>
      <c r="AI239" s="263"/>
      <c r="AJ239" s="263"/>
      <c r="AK239" s="263"/>
      <c r="AL239" s="263"/>
      <c r="AM239" s="263"/>
      <c r="AN239" s="263"/>
      <c r="AO239" s="263"/>
      <c r="AP239" s="263"/>
      <c r="AQ239" s="264"/>
      <c r="AR239" s="234"/>
      <c r="AS239" s="235"/>
      <c r="AT239" s="236"/>
      <c r="AU239" s="252"/>
      <c r="AV239" s="252"/>
      <c r="AW239" s="252"/>
      <c r="AX239" s="252"/>
      <c r="AY239" s="252"/>
      <c r="AZ239" s="252"/>
      <c r="BA239" s="252"/>
      <c r="BB239" s="252"/>
      <c r="BC239" s="252"/>
      <c r="BD239" s="252"/>
      <c r="BE239" s="252"/>
      <c r="BF239" s="119"/>
    </row>
    <row r="240" spans="1:58" ht="5.5" customHeight="1" x14ac:dyDescent="0.55000000000000004">
      <c r="A240" s="118"/>
      <c r="B240" s="301"/>
      <c r="C240" s="313"/>
      <c r="D240" s="314"/>
      <c r="E240" s="314"/>
      <c r="F240" s="314"/>
      <c r="G240" s="314"/>
      <c r="H240" s="314"/>
      <c r="I240" s="314"/>
      <c r="J240" s="314"/>
      <c r="K240" s="314"/>
      <c r="L240" s="314"/>
      <c r="M240" s="314"/>
      <c r="N240" s="314"/>
      <c r="O240" s="314"/>
      <c r="P240" s="314"/>
      <c r="Q240" s="314"/>
      <c r="R240" s="314"/>
      <c r="S240" s="314"/>
      <c r="T240" s="314"/>
      <c r="U240" s="314"/>
      <c r="V240" s="314"/>
      <c r="W240" s="314"/>
      <c r="X240" s="315"/>
      <c r="Y240" s="344"/>
      <c r="Z240" s="344"/>
      <c r="AA240" s="344"/>
      <c r="AB240" s="344"/>
      <c r="AD240" s="234"/>
      <c r="AE240" s="235"/>
      <c r="AF240" s="236"/>
      <c r="AG240" s="262"/>
      <c r="AH240" s="263"/>
      <c r="AI240" s="263"/>
      <c r="AJ240" s="263"/>
      <c r="AK240" s="263"/>
      <c r="AL240" s="263"/>
      <c r="AM240" s="263"/>
      <c r="AN240" s="263"/>
      <c r="AO240" s="263"/>
      <c r="AP240" s="263"/>
      <c r="AQ240" s="264"/>
      <c r="AR240" s="237"/>
      <c r="AS240" s="238"/>
      <c r="AT240" s="239"/>
      <c r="AU240" s="252"/>
      <c r="AV240" s="252"/>
      <c r="AW240" s="252"/>
      <c r="AX240" s="252"/>
      <c r="AY240" s="252"/>
      <c r="AZ240" s="252"/>
      <c r="BA240" s="252"/>
      <c r="BB240" s="252"/>
      <c r="BC240" s="252"/>
      <c r="BD240" s="252"/>
      <c r="BE240" s="252"/>
      <c r="BF240" s="119"/>
    </row>
    <row r="241" spans="1:58" ht="37.25" customHeight="1" x14ac:dyDescent="0.55000000000000004">
      <c r="A241" s="118"/>
      <c r="B241" s="301"/>
      <c r="C241" s="313"/>
      <c r="D241" s="314"/>
      <c r="E241" s="314"/>
      <c r="F241" s="314"/>
      <c r="G241" s="314"/>
      <c r="H241" s="314"/>
      <c r="I241" s="314"/>
      <c r="J241" s="314"/>
      <c r="K241" s="314"/>
      <c r="L241" s="314"/>
      <c r="M241" s="314"/>
      <c r="N241" s="314"/>
      <c r="O241" s="314"/>
      <c r="P241" s="314"/>
      <c r="Q241" s="314"/>
      <c r="R241" s="314"/>
      <c r="S241" s="314"/>
      <c r="T241" s="314"/>
      <c r="U241" s="314"/>
      <c r="V241" s="314"/>
      <c r="W241" s="314"/>
      <c r="X241" s="315"/>
      <c r="Y241" s="344"/>
      <c r="Z241" s="344"/>
      <c r="AA241" s="344"/>
      <c r="AB241" s="344"/>
      <c r="AD241" s="237"/>
      <c r="AE241" s="238"/>
      <c r="AF241" s="239"/>
      <c r="AG241" s="265"/>
      <c r="AH241" s="266"/>
      <c r="AI241" s="266"/>
      <c r="AJ241" s="266"/>
      <c r="AK241" s="266"/>
      <c r="AL241" s="266"/>
      <c r="AM241" s="266"/>
      <c r="AN241" s="266"/>
      <c r="AO241" s="266"/>
      <c r="AP241" s="266"/>
      <c r="AQ241" s="267"/>
      <c r="AR241" s="254" t="s">
        <v>244</v>
      </c>
      <c r="AS241" s="255"/>
      <c r="AT241" s="256"/>
      <c r="AU241" s="252"/>
      <c r="AV241" s="252"/>
      <c r="AW241" s="252"/>
      <c r="AX241" s="252"/>
      <c r="AY241" s="252"/>
      <c r="AZ241" s="252"/>
      <c r="BA241" s="252"/>
      <c r="BB241" s="252"/>
      <c r="BC241" s="252"/>
      <c r="BD241" s="252"/>
      <c r="BE241" s="252"/>
      <c r="BF241" s="119"/>
    </row>
    <row r="242" spans="1:58" ht="5.5" customHeight="1" x14ac:dyDescent="0.55000000000000004">
      <c r="A242" s="118"/>
      <c r="B242" s="301"/>
      <c r="C242" s="313"/>
      <c r="D242" s="314"/>
      <c r="E242" s="314"/>
      <c r="F242" s="314"/>
      <c r="G242" s="314"/>
      <c r="H242" s="314"/>
      <c r="I242" s="314"/>
      <c r="J242" s="314"/>
      <c r="K242" s="314"/>
      <c r="L242" s="314"/>
      <c r="M242" s="314"/>
      <c r="N242" s="314"/>
      <c r="O242" s="314"/>
      <c r="P242" s="314"/>
      <c r="Q242" s="314"/>
      <c r="R242" s="314"/>
      <c r="S242" s="314"/>
      <c r="T242" s="314"/>
      <c r="U242" s="314"/>
      <c r="V242" s="314"/>
      <c r="W242" s="314"/>
      <c r="X242" s="315"/>
      <c r="Y242" s="344"/>
      <c r="Z242" s="344"/>
      <c r="AA242" s="344"/>
      <c r="AB242" s="344"/>
      <c r="AD242"/>
      <c r="AE242"/>
      <c r="AF242"/>
      <c r="AG242"/>
      <c r="AH242"/>
      <c r="AI242"/>
      <c r="AJ242"/>
      <c r="AK242"/>
      <c r="AL242"/>
      <c r="AM242"/>
      <c r="AN242"/>
      <c r="AO242"/>
      <c r="AP242"/>
      <c r="AQ242"/>
      <c r="AR242"/>
      <c r="AS242"/>
      <c r="AT242"/>
      <c r="AU242"/>
      <c r="AV242"/>
      <c r="AW242"/>
      <c r="AX242"/>
      <c r="AY242"/>
      <c r="AZ242"/>
      <c r="BA242"/>
      <c r="BB242"/>
      <c r="BC242"/>
      <c r="BD242"/>
      <c r="BE242"/>
      <c r="BF242" s="119"/>
    </row>
    <row r="243" spans="1:58" ht="37.25" customHeight="1" x14ac:dyDescent="0.55000000000000004">
      <c r="A243" s="118"/>
      <c r="B243" s="301"/>
      <c r="C243" s="313"/>
      <c r="D243" s="314"/>
      <c r="E243" s="314"/>
      <c r="F243" s="314"/>
      <c r="G243" s="314"/>
      <c r="H243" s="314"/>
      <c r="I243" s="314"/>
      <c r="J243" s="314"/>
      <c r="K243" s="314"/>
      <c r="L243" s="314"/>
      <c r="M243" s="314"/>
      <c r="N243" s="314"/>
      <c r="O243" s="314"/>
      <c r="P243" s="314"/>
      <c r="Q243" s="314"/>
      <c r="R243" s="314"/>
      <c r="S243" s="314"/>
      <c r="T243" s="314"/>
      <c r="U243" s="314"/>
      <c r="V243" s="314"/>
      <c r="W243" s="314"/>
      <c r="X243" s="315"/>
      <c r="Y243" s="344"/>
      <c r="Z243" s="344"/>
      <c r="AA243" s="344"/>
      <c r="AB243" s="344"/>
      <c r="AD243" s="254" t="s">
        <v>8</v>
      </c>
      <c r="AE243" s="255"/>
      <c r="AF243" s="255"/>
      <c r="AG243" s="256"/>
      <c r="AH243" s="286"/>
      <c r="AI243" s="287"/>
      <c r="AJ243" s="287"/>
      <c r="AK243" s="287"/>
      <c r="AL243" s="287"/>
      <c r="AM243" s="287"/>
      <c r="AN243" s="287"/>
      <c r="AO243" s="287"/>
      <c r="AP243" s="287"/>
      <c r="AQ243" s="287"/>
      <c r="AR243" s="287"/>
      <c r="AS243" s="287"/>
      <c r="AT243" s="287"/>
      <c r="AU243" s="287"/>
      <c r="AV243" s="287"/>
      <c r="AW243" s="287"/>
      <c r="AX243" s="287"/>
      <c r="AY243" s="287"/>
      <c r="AZ243" s="287"/>
      <c r="BA243" s="287"/>
      <c r="BB243" s="287"/>
      <c r="BC243" s="287"/>
      <c r="BD243" s="287"/>
      <c r="BE243" s="288"/>
      <c r="BF243" s="119"/>
    </row>
    <row r="244" spans="1:58" ht="5.5" customHeight="1" x14ac:dyDescent="0.55000000000000004">
      <c r="A244" s="118"/>
      <c r="B244" s="301"/>
      <c r="C244" s="313"/>
      <c r="D244" s="314"/>
      <c r="E244" s="314"/>
      <c r="F244" s="314"/>
      <c r="G244" s="314"/>
      <c r="H244" s="314"/>
      <c r="I244" s="314"/>
      <c r="J244" s="314"/>
      <c r="K244" s="314"/>
      <c r="L244" s="314"/>
      <c r="M244" s="314"/>
      <c r="N244" s="314"/>
      <c r="O244" s="314"/>
      <c r="P244" s="314"/>
      <c r="Q244" s="314"/>
      <c r="R244" s="314"/>
      <c r="S244" s="314"/>
      <c r="T244" s="314"/>
      <c r="U244" s="314"/>
      <c r="V244" s="314"/>
      <c r="W244" s="314"/>
      <c r="X244" s="315"/>
      <c r="Y244" s="344"/>
      <c r="Z244" s="344"/>
      <c r="AA244" s="344"/>
      <c r="AB244" s="344"/>
      <c r="BF244" s="119"/>
    </row>
    <row r="245" spans="1:58" ht="37" customHeight="1" x14ac:dyDescent="0.55000000000000004">
      <c r="A245" s="118"/>
      <c r="B245" s="301"/>
      <c r="C245" s="313"/>
      <c r="D245" s="314"/>
      <c r="E245" s="314"/>
      <c r="F245" s="314"/>
      <c r="G245" s="314"/>
      <c r="H245" s="314"/>
      <c r="I245" s="314"/>
      <c r="J245" s="314"/>
      <c r="K245" s="314"/>
      <c r="L245" s="314"/>
      <c r="M245" s="314"/>
      <c r="N245" s="314"/>
      <c r="O245" s="314"/>
      <c r="P245" s="314"/>
      <c r="Q245" s="314"/>
      <c r="R245" s="314"/>
      <c r="S245" s="314"/>
      <c r="T245" s="314"/>
      <c r="U245" s="314"/>
      <c r="V245" s="314"/>
      <c r="W245" s="314"/>
      <c r="X245" s="315"/>
      <c r="Y245" s="344"/>
      <c r="Z245" s="344"/>
      <c r="AA245" s="344"/>
      <c r="AB245" s="344"/>
      <c r="AD245"/>
      <c r="AE245"/>
      <c r="AF245"/>
      <c r="AG245"/>
      <c r="AH245"/>
      <c r="AI245"/>
      <c r="AJ245"/>
      <c r="AK245"/>
      <c r="AL245"/>
      <c r="AM245"/>
      <c r="AN245"/>
      <c r="AO245"/>
      <c r="AP245"/>
      <c r="AQ245"/>
      <c r="AR245"/>
      <c r="AS245"/>
      <c r="AT245"/>
      <c r="AU245"/>
      <c r="AV245"/>
      <c r="AW245"/>
      <c r="AX245"/>
      <c r="AY245"/>
      <c r="AZ245"/>
      <c r="BA245"/>
      <c r="BB245"/>
      <c r="BC245"/>
      <c r="BD245"/>
      <c r="BE245"/>
      <c r="BF245" s="119"/>
    </row>
    <row r="246" spans="1:58" ht="5.5" customHeight="1" x14ac:dyDescent="0.55000000000000004">
      <c r="A246" s="118"/>
      <c r="B246" s="301"/>
      <c r="C246" s="313"/>
      <c r="D246" s="314"/>
      <c r="E246" s="314"/>
      <c r="F246" s="314"/>
      <c r="G246" s="314"/>
      <c r="H246" s="314"/>
      <c r="I246" s="314"/>
      <c r="J246" s="314"/>
      <c r="K246" s="314"/>
      <c r="L246" s="314"/>
      <c r="M246" s="314"/>
      <c r="N246" s="314"/>
      <c r="O246" s="314"/>
      <c r="P246" s="314"/>
      <c r="Q246" s="314"/>
      <c r="R246" s="314"/>
      <c r="S246" s="314"/>
      <c r="T246" s="314"/>
      <c r="U246" s="314"/>
      <c r="V246" s="314"/>
      <c r="W246" s="314"/>
      <c r="X246" s="315"/>
      <c r="Y246" s="344"/>
      <c r="Z246" s="344"/>
      <c r="AA246" s="344"/>
      <c r="AB246" s="344"/>
      <c r="BF246" s="119"/>
    </row>
    <row r="247" spans="1:58" ht="37" customHeight="1" x14ac:dyDescent="0.55000000000000004">
      <c r="A247" s="118"/>
      <c r="B247" s="302"/>
      <c r="C247" s="316"/>
      <c r="D247" s="317"/>
      <c r="E247" s="317"/>
      <c r="F247" s="317"/>
      <c r="G247" s="317"/>
      <c r="H247" s="317"/>
      <c r="I247" s="317"/>
      <c r="J247" s="317"/>
      <c r="K247" s="317"/>
      <c r="L247" s="317"/>
      <c r="M247" s="317"/>
      <c r="N247" s="317"/>
      <c r="O247" s="317"/>
      <c r="P247" s="317"/>
      <c r="Q247" s="317"/>
      <c r="R247" s="317"/>
      <c r="S247" s="317"/>
      <c r="T247" s="317"/>
      <c r="U247" s="317"/>
      <c r="V247" s="317"/>
      <c r="W247" s="317"/>
      <c r="X247" s="318"/>
      <c r="Y247" s="345"/>
      <c r="Z247" s="345"/>
      <c r="AA247" s="345"/>
      <c r="AB247" s="345"/>
      <c r="BF247" s="119"/>
    </row>
    <row r="248" spans="1:58" ht="5.5" customHeight="1" x14ac:dyDescent="0.55000000000000004">
      <c r="A248" s="118"/>
      <c r="B248" s="8"/>
      <c r="C248" s="3"/>
      <c r="D248" s="3"/>
      <c r="E248" s="3"/>
      <c r="F248" s="3"/>
      <c r="G248" s="3"/>
      <c r="H248" s="3"/>
      <c r="I248" s="3"/>
      <c r="J248" s="3"/>
      <c r="K248" s="3"/>
      <c r="L248" s="3"/>
      <c r="M248" s="3"/>
      <c r="N248" s="3"/>
      <c r="O248" s="3"/>
      <c r="P248" s="3"/>
      <c r="Q248" s="3"/>
      <c r="R248" s="3"/>
      <c r="S248" s="3"/>
      <c r="T248" s="3"/>
      <c r="U248" s="3"/>
      <c r="V248" s="3"/>
      <c r="W248" s="3"/>
      <c r="X248" s="3"/>
      <c r="Y248" s="2"/>
      <c r="Z248" s="2"/>
      <c r="AA248" s="2"/>
      <c r="AB248" s="2"/>
      <c r="BF248" s="119"/>
    </row>
    <row r="249" spans="1:58" ht="37" customHeight="1" x14ac:dyDescent="0.55000000000000004">
      <c r="A249" s="118"/>
      <c r="B249" s="300" t="s">
        <v>141</v>
      </c>
      <c r="C249" s="291" t="s">
        <v>448</v>
      </c>
      <c r="D249" s="311"/>
      <c r="E249" s="311"/>
      <c r="F249" s="311"/>
      <c r="G249" s="311"/>
      <c r="H249" s="311"/>
      <c r="I249" s="311"/>
      <c r="J249" s="311"/>
      <c r="K249" s="311"/>
      <c r="L249" s="311"/>
      <c r="M249" s="311"/>
      <c r="N249" s="311"/>
      <c r="O249" s="311"/>
      <c r="P249" s="311"/>
      <c r="Q249" s="311"/>
      <c r="R249" s="311"/>
      <c r="S249" s="311"/>
      <c r="T249" s="311"/>
      <c r="U249" s="311"/>
      <c r="V249" s="311"/>
      <c r="W249" s="311"/>
      <c r="X249" s="312"/>
      <c r="Y249" s="307"/>
      <c r="Z249" s="307"/>
      <c r="AA249" s="307"/>
      <c r="AB249" s="307"/>
      <c r="BF249" s="119"/>
    </row>
    <row r="250" spans="1:58" ht="5.5" customHeight="1" x14ac:dyDescent="0.55000000000000004">
      <c r="A250" s="118"/>
      <c r="B250" s="301"/>
      <c r="C250" s="313"/>
      <c r="D250" s="314"/>
      <c r="E250" s="314"/>
      <c r="F250" s="314"/>
      <c r="G250" s="314"/>
      <c r="H250" s="314"/>
      <c r="I250" s="314"/>
      <c r="J250" s="314"/>
      <c r="K250" s="314"/>
      <c r="L250" s="314"/>
      <c r="M250" s="314"/>
      <c r="N250" s="314"/>
      <c r="O250" s="314"/>
      <c r="P250" s="314"/>
      <c r="Q250" s="314"/>
      <c r="R250" s="314"/>
      <c r="S250" s="314"/>
      <c r="T250" s="314"/>
      <c r="U250" s="314"/>
      <c r="V250" s="314"/>
      <c r="W250" s="314"/>
      <c r="X250" s="315"/>
      <c r="Y250" s="308"/>
      <c r="Z250" s="308"/>
      <c r="AA250" s="308"/>
      <c r="AB250" s="308"/>
      <c r="BF250" s="119"/>
    </row>
    <row r="251" spans="1:58" ht="37" customHeight="1" x14ac:dyDescent="0.55000000000000004">
      <c r="A251" s="118"/>
      <c r="B251" s="302"/>
      <c r="C251" s="316"/>
      <c r="D251" s="317"/>
      <c r="E251" s="317"/>
      <c r="F251" s="317"/>
      <c r="G251" s="317"/>
      <c r="H251" s="317"/>
      <c r="I251" s="317"/>
      <c r="J251" s="317"/>
      <c r="K251" s="317"/>
      <c r="L251" s="317"/>
      <c r="M251" s="317"/>
      <c r="N251" s="317"/>
      <c r="O251" s="317"/>
      <c r="P251" s="317"/>
      <c r="Q251" s="317"/>
      <c r="R251" s="317"/>
      <c r="S251" s="317"/>
      <c r="T251" s="317"/>
      <c r="U251" s="317"/>
      <c r="V251" s="317"/>
      <c r="W251" s="317"/>
      <c r="X251" s="318"/>
      <c r="Y251" s="309"/>
      <c r="Z251" s="309"/>
      <c r="AA251" s="309"/>
      <c r="AB251" s="309"/>
      <c r="BF251" s="119"/>
    </row>
    <row r="252" spans="1:58" ht="5.5" customHeight="1" x14ac:dyDescent="0.55000000000000004">
      <c r="A252" s="118"/>
      <c r="B252" s="8"/>
      <c r="C252" s="3"/>
      <c r="D252" s="3"/>
      <c r="E252" s="3"/>
      <c r="F252" s="3"/>
      <c r="G252" s="3"/>
      <c r="H252" s="3"/>
      <c r="I252" s="3"/>
      <c r="J252" s="3"/>
      <c r="K252" s="3"/>
      <c r="L252" s="3"/>
      <c r="M252" s="3"/>
      <c r="N252" s="3"/>
      <c r="O252" s="3"/>
      <c r="P252" s="3"/>
      <c r="Q252" s="3"/>
      <c r="R252" s="3"/>
      <c r="S252" s="3"/>
      <c r="T252" s="3"/>
      <c r="U252" s="3"/>
      <c r="V252" s="3"/>
      <c r="W252" s="3"/>
      <c r="X252" s="3"/>
      <c r="Y252" s="2"/>
      <c r="Z252" s="2"/>
      <c r="AA252" s="2"/>
      <c r="AB252" s="2"/>
      <c r="BF252" s="119"/>
    </row>
    <row r="253" spans="1:58" ht="37" customHeight="1" x14ac:dyDescent="0.55000000000000004">
      <c r="A253" s="118"/>
      <c r="B253" s="10" t="s">
        <v>142</v>
      </c>
      <c r="C253" s="273" t="s">
        <v>167</v>
      </c>
      <c r="D253" s="274"/>
      <c r="E253" s="274"/>
      <c r="F253" s="274"/>
      <c r="G253" s="274"/>
      <c r="H253" s="274"/>
      <c r="I253" s="274"/>
      <c r="J253" s="274"/>
      <c r="K253" s="274"/>
      <c r="L253" s="274"/>
      <c r="M253" s="274"/>
      <c r="N253" s="274"/>
      <c r="O253" s="274"/>
      <c r="P253" s="274"/>
      <c r="Q253" s="274"/>
      <c r="R253" s="274"/>
      <c r="S253" s="274"/>
      <c r="T253" s="274"/>
      <c r="U253" s="274"/>
      <c r="V253" s="274"/>
      <c r="W253" s="274"/>
      <c r="X253" s="275"/>
      <c r="Y253" s="282"/>
      <c r="Z253" s="282"/>
      <c r="AA253" s="282"/>
      <c r="AB253" s="282"/>
      <c r="BF253" s="119"/>
    </row>
    <row r="254" spans="1:58" ht="5.5" customHeight="1" thickBot="1" x14ac:dyDescent="0.6">
      <c r="A254" s="121"/>
      <c r="B254" s="122"/>
      <c r="C254" s="122"/>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3"/>
    </row>
    <row r="255" spans="1:58" ht="5.5" customHeight="1" thickTop="1" x14ac:dyDescent="0.55000000000000004">
      <c r="A255" s="116"/>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c r="BC255" s="101"/>
      <c r="BD255" s="101"/>
      <c r="BE255" s="101"/>
      <c r="BF255" s="117"/>
    </row>
    <row r="256" spans="1:58" ht="37.25" customHeight="1" x14ac:dyDescent="0.55000000000000004">
      <c r="A256" s="116"/>
      <c r="B256" s="54" t="s">
        <v>303</v>
      </c>
      <c r="C256" s="279" t="s">
        <v>326</v>
      </c>
      <c r="D256" s="280"/>
      <c r="E256" s="281"/>
      <c r="F256" s="54" t="s">
        <v>0</v>
      </c>
      <c r="G256" s="272" t="s">
        <v>132</v>
      </c>
      <c r="H256" s="272"/>
      <c r="I256" s="272"/>
      <c r="J256" s="272"/>
      <c r="K256" s="202" t="s">
        <v>306</v>
      </c>
      <c r="L256" s="208"/>
      <c r="M256" s="272" t="s">
        <v>50</v>
      </c>
      <c r="N256" s="272"/>
      <c r="O256" s="272"/>
      <c r="P256" s="272"/>
      <c r="Q256" s="272"/>
      <c r="R256" s="272"/>
      <c r="S256" s="272"/>
      <c r="T256" s="272"/>
      <c r="U256" s="272"/>
      <c r="V256" s="272"/>
      <c r="W256" s="202" t="s">
        <v>301</v>
      </c>
      <c r="X256" s="202"/>
      <c r="Y256" s="276" t="s">
        <v>11</v>
      </c>
      <c r="Z256" s="276"/>
      <c r="AA256" s="276"/>
      <c r="AB256" s="276"/>
      <c r="AC256" s="101"/>
      <c r="AD256" s="208" t="s">
        <v>1</v>
      </c>
      <c r="AE256" s="268"/>
      <c r="AF256" s="268"/>
      <c r="AG256" s="277" t="s">
        <v>295</v>
      </c>
      <c r="AH256" s="278"/>
      <c r="AI256" s="278"/>
      <c r="AJ256" s="278"/>
      <c r="AK256" s="278"/>
      <c r="AL256" s="278"/>
      <c r="AM256" s="278"/>
      <c r="AN256" s="278"/>
      <c r="AO256" s="278"/>
      <c r="AP256" s="278"/>
      <c r="AQ256" s="278"/>
      <c r="AR256" s="278"/>
      <c r="AS256" s="278"/>
      <c r="AT256" s="278"/>
      <c r="AU256" s="278"/>
      <c r="AV256" s="278"/>
      <c r="AW256" s="278"/>
      <c r="AX256" s="278"/>
      <c r="AY256" s="278"/>
      <c r="AZ256" s="278"/>
      <c r="BA256" s="278"/>
      <c r="BB256" s="278"/>
      <c r="BC256" s="278"/>
      <c r="BD256" s="278"/>
      <c r="BE256" s="278"/>
      <c r="BF256" s="117"/>
    </row>
    <row r="257" spans="1:58" ht="5.5" customHeight="1" x14ac:dyDescent="0.55000000000000004">
      <c r="A257" s="116"/>
      <c r="B257" s="58"/>
      <c r="C257" s="57"/>
      <c r="D257" s="57"/>
      <c r="E257" s="57"/>
      <c r="F257" s="57"/>
      <c r="G257" s="57"/>
      <c r="H257" s="57"/>
      <c r="I257" s="57"/>
      <c r="J257" s="57"/>
      <c r="K257" s="57"/>
      <c r="L257" s="57"/>
      <c r="M257" s="57"/>
      <c r="N257" s="57"/>
      <c r="O257" s="57"/>
      <c r="P257" s="57"/>
      <c r="Q257" s="57"/>
      <c r="R257" s="57"/>
      <c r="S257" s="57"/>
      <c r="T257" s="57"/>
      <c r="U257" s="57"/>
      <c r="V257" s="57"/>
      <c r="W257" s="57"/>
      <c r="X257" s="57"/>
      <c r="Y257" s="59"/>
      <c r="Z257" s="59"/>
      <c r="AA257" s="59"/>
      <c r="AB257" s="59"/>
      <c r="AC257" s="101"/>
      <c r="BF257" s="117"/>
    </row>
    <row r="258" spans="1:58" ht="37.25" customHeight="1" x14ac:dyDescent="0.55000000000000004">
      <c r="A258" s="116"/>
      <c r="B258" s="208" t="s">
        <v>2</v>
      </c>
      <c r="C258" s="208"/>
      <c r="D258" s="384" t="s">
        <v>287</v>
      </c>
      <c r="E258" s="384"/>
      <c r="F258" s="384"/>
      <c r="G258" s="384"/>
      <c r="H258" s="384"/>
      <c r="I258" s="384"/>
      <c r="J258" s="384"/>
      <c r="K258" s="384"/>
      <c r="L258" s="384"/>
      <c r="M258" s="384"/>
      <c r="N258" s="384"/>
      <c r="O258" s="384"/>
      <c r="P258" s="384"/>
      <c r="Q258" s="384"/>
      <c r="R258" s="384"/>
      <c r="S258" s="384"/>
      <c r="T258" s="384"/>
      <c r="U258" s="217" t="s">
        <v>3</v>
      </c>
      <c r="V258" s="208"/>
      <c r="W258" s="208"/>
      <c r="X258" s="310" t="s">
        <v>51</v>
      </c>
      <c r="Y258" s="310"/>
      <c r="Z258" s="310"/>
      <c r="AA258" s="310"/>
      <c r="AB258" s="310"/>
      <c r="AC258" s="101"/>
      <c r="AD258" s="323" t="s">
        <v>465</v>
      </c>
      <c r="AE258" s="323"/>
      <c r="AF258" s="323"/>
      <c r="AG258" s="240" t="s">
        <v>52</v>
      </c>
      <c r="AH258" s="240"/>
      <c r="AI258" s="240"/>
      <c r="AJ258" s="240"/>
      <c r="AK258" s="240"/>
      <c r="AL258" s="240"/>
      <c r="AM258" s="240"/>
      <c r="AN258" s="240"/>
      <c r="AO258" s="240"/>
      <c r="AP258" s="240"/>
      <c r="AQ258" s="240"/>
      <c r="AR258" s="240"/>
      <c r="AS258" s="240"/>
      <c r="AT258" s="240"/>
      <c r="AU258" s="240"/>
      <c r="AV258" s="240"/>
      <c r="AW258" s="240"/>
      <c r="AX258" s="240"/>
      <c r="AY258" s="240"/>
      <c r="AZ258" s="240"/>
      <c r="BA258" s="240"/>
      <c r="BB258" s="240"/>
      <c r="BC258" s="240"/>
      <c r="BD258" s="240"/>
      <c r="BE258" s="240"/>
      <c r="BF258" s="117"/>
    </row>
    <row r="259" spans="1:58" ht="5.5" customHeight="1" x14ac:dyDescent="0.55000000000000004">
      <c r="A259" s="116"/>
      <c r="B259" s="208"/>
      <c r="C259" s="208"/>
      <c r="D259" s="384"/>
      <c r="E259" s="384"/>
      <c r="F259" s="384"/>
      <c r="G259" s="384"/>
      <c r="H259" s="384"/>
      <c r="I259" s="384"/>
      <c r="J259" s="384"/>
      <c r="K259" s="384"/>
      <c r="L259" s="384"/>
      <c r="M259" s="384"/>
      <c r="N259" s="384"/>
      <c r="O259" s="384"/>
      <c r="P259" s="384"/>
      <c r="Q259" s="384"/>
      <c r="R259" s="384"/>
      <c r="S259" s="384"/>
      <c r="T259" s="384"/>
      <c r="U259" s="63"/>
      <c r="V259" s="60"/>
      <c r="W259" s="60"/>
      <c r="X259" s="60"/>
      <c r="Y259" s="60"/>
      <c r="Z259" s="60"/>
      <c r="AA259" s="60"/>
      <c r="AB259" s="60"/>
      <c r="AC259" s="101"/>
      <c r="AD259" s="324"/>
      <c r="AE259" s="324"/>
      <c r="AF259" s="324"/>
      <c r="AG259" s="241"/>
      <c r="AH259" s="241"/>
      <c r="AI259" s="241"/>
      <c r="AJ259" s="241"/>
      <c r="AK259" s="241"/>
      <c r="AL259" s="241"/>
      <c r="AM259" s="241"/>
      <c r="AN259" s="241"/>
      <c r="AO259" s="241"/>
      <c r="AP259" s="241"/>
      <c r="AQ259" s="241"/>
      <c r="AR259" s="241"/>
      <c r="AS259" s="241"/>
      <c r="AT259" s="241"/>
      <c r="AU259" s="241"/>
      <c r="AV259" s="241"/>
      <c r="AW259" s="241"/>
      <c r="AX259" s="241"/>
      <c r="AY259" s="241"/>
      <c r="AZ259" s="241"/>
      <c r="BA259" s="241"/>
      <c r="BB259" s="241"/>
      <c r="BC259" s="241"/>
      <c r="BD259" s="241"/>
      <c r="BE259" s="241"/>
      <c r="BF259" s="117"/>
    </row>
    <row r="260" spans="1:58" ht="37.25" customHeight="1" x14ac:dyDescent="0.55000000000000004">
      <c r="A260" s="116"/>
      <c r="B260" s="208"/>
      <c r="C260" s="208"/>
      <c r="D260" s="384"/>
      <c r="E260" s="384"/>
      <c r="F260" s="384"/>
      <c r="G260" s="384"/>
      <c r="H260" s="384"/>
      <c r="I260" s="384"/>
      <c r="J260" s="384"/>
      <c r="K260" s="384"/>
      <c r="L260" s="384"/>
      <c r="M260" s="384"/>
      <c r="N260" s="384"/>
      <c r="O260" s="384"/>
      <c r="P260" s="384"/>
      <c r="Q260" s="384"/>
      <c r="R260" s="384"/>
      <c r="S260" s="384"/>
      <c r="T260" s="384"/>
      <c r="U260" s="64"/>
      <c r="V260" s="55"/>
      <c r="W260" s="55"/>
      <c r="X260" s="55"/>
      <c r="Y260" s="102"/>
      <c r="Z260" s="55"/>
      <c r="AA260" s="55"/>
      <c r="AB260" s="55"/>
      <c r="AC260" s="101"/>
      <c r="AD260" s="324"/>
      <c r="AE260" s="324"/>
      <c r="AF260" s="324"/>
      <c r="AG260" s="241"/>
      <c r="AH260" s="241"/>
      <c r="AI260" s="241"/>
      <c r="AJ260" s="241"/>
      <c r="AK260" s="241"/>
      <c r="AL260" s="241"/>
      <c r="AM260" s="241"/>
      <c r="AN260" s="241"/>
      <c r="AO260" s="241"/>
      <c r="AP260" s="241"/>
      <c r="AQ260" s="241"/>
      <c r="AR260" s="241"/>
      <c r="AS260" s="241"/>
      <c r="AT260" s="241"/>
      <c r="AU260" s="241"/>
      <c r="AV260" s="241"/>
      <c r="AW260" s="241"/>
      <c r="AX260" s="241"/>
      <c r="AY260" s="241"/>
      <c r="AZ260" s="241"/>
      <c r="BA260" s="241"/>
      <c r="BB260" s="241"/>
      <c r="BC260" s="241"/>
      <c r="BD260" s="241"/>
      <c r="BE260" s="241"/>
      <c r="BF260" s="117"/>
    </row>
    <row r="261" spans="1:58" ht="5.5" customHeight="1" x14ac:dyDescent="0.55000000000000004">
      <c r="A261" s="116"/>
      <c r="B261" s="58"/>
      <c r="C261" s="57"/>
      <c r="D261" s="57"/>
      <c r="E261" s="57"/>
      <c r="F261" s="57"/>
      <c r="G261" s="57"/>
      <c r="H261" s="57"/>
      <c r="I261" s="57"/>
      <c r="J261" s="57"/>
      <c r="K261" s="57"/>
      <c r="L261" s="57"/>
      <c r="M261" s="57"/>
      <c r="N261" s="57"/>
      <c r="O261" s="57"/>
      <c r="P261" s="57"/>
      <c r="Q261" s="57"/>
      <c r="R261" s="57"/>
      <c r="S261" s="57"/>
      <c r="T261" s="57"/>
      <c r="U261" s="61"/>
      <c r="V261" s="61"/>
      <c r="W261" s="61"/>
      <c r="X261" s="61"/>
      <c r="Y261" s="62"/>
      <c r="Z261" s="62"/>
      <c r="AA261" s="62"/>
      <c r="AB261" s="62"/>
      <c r="AC261" s="101"/>
      <c r="AD261" s="324"/>
      <c r="AE261" s="324"/>
      <c r="AF261" s="324"/>
      <c r="AG261" s="241"/>
      <c r="AH261" s="241"/>
      <c r="AI261" s="241"/>
      <c r="AJ261" s="241"/>
      <c r="AK261" s="241"/>
      <c r="AL261" s="241"/>
      <c r="AM261" s="241"/>
      <c r="AN261" s="241"/>
      <c r="AO261" s="241"/>
      <c r="AP261" s="241"/>
      <c r="AQ261" s="241"/>
      <c r="AR261" s="241"/>
      <c r="AS261" s="241"/>
      <c r="AT261" s="241"/>
      <c r="AU261" s="241"/>
      <c r="AV261" s="241"/>
      <c r="AW261" s="241"/>
      <c r="AX261" s="241"/>
      <c r="AY261" s="241"/>
      <c r="AZ261" s="241"/>
      <c r="BA261" s="241"/>
      <c r="BB261" s="241"/>
      <c r="BC261" s="241"/>
      <c r="BD261" s="241"/>
      <c r="BE261" s="241"/>
      <c r="BF261" s="117"/>
    </row>
    <row r="262" spans="1:58" ht="37.25" customHeight="1" x14ac:dyDescent="0.55000000000000004">
      <c r="A262" s="116"/>
      <c r="B262" s="208" t="s">
        <v>5</v>
      </c>
      <c r="C262" s="208"/>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t="s">
        <v>4</v>
      </c>
      <c r="Z262" s="208"/>
      <c r="AA262" s="208"/>
      <c r="AB262" s="208"/>
      <c r="AC262" s="101"/>
      <c r="AD262" s="325"/>
      <c r="AE262" s="325"/>
      <c r="AF262" s="325"/>
      <c r="AG262" s="242"/>
      <c r="AH262" s="242"/>
      <c r="AI262" s="242"/>
      <c r="AJ262" s="242"/>
      <c r="AK262" s="242"/>
      <c r="AL262" s="242"/>
      <c r="AM262" s="242"/>
      <c r="AN262" s="242"/>
      <c r="AO262" s="242"/>
      <c r="AP262" s="242"/>
      <c r="AQ262" s="242"/>
      <c r="AR262" s="242"/>
      <c r="AS262" s="242"/>
      <c r="AT262" s="242"/>
      <c r="AU262" s="242"/>
      <c r="AV262" s="242"/>
      <c r="AW262" s="242"/>
      <c r="AX262" s="242"/>
      <c r="AY262" s="242"/>
      <c r="AZ262" s="242"/>
      <c r="BA262" s="242"/>
      <c r="BB262" s="242"/>
      <c r="BC262" s="242"/>
      <c r="BD262" s="242"/>
      <c r="BE262" s="242"/>
      <c r="BF262" s="117"/>
    </row>
    <row r="263" spans="1:58" ht="5.5" customHeight="1" x14ac:dyDescent="0.55000000000000004">
      <c r="A263" s="116"/>
      <c r="B263" s="58"/>
      <c r="C263" s="57"/>
      <c r="D263" s="57"/>
      <c r="E263" s="57"/>
      <c r="F263" s="57"/>
      <c r="G263" s="57"/>
      <c r="H263" s="57"/>
      <c r="I263" s="57"/>
      <c r="J263" s="57"/>
      <c r="K263" s="57"/>
      <c r="L263" s="57"/>
      <c r="M263" s="57"/>
      <c r="N263" s="57"/>
      <c r="O263" s="57"/>
      <c r="P263" s="57"/>
      <c r="Q263" s="57"/>
      <c r="R263" s="57"/>
      <c r="S263" s="57"/>
      <c r="T263" s="57"/>
      <c r="U263" s="57"/>
      <c r="V263" s="57"/>
      <c r="W263" s="57"/>
      <c r="X263" s="57"/>
      <c r="Y263" s="59"/>
      <c r="Z263" s="59"/>
      <c r="AA263" s="59"/>
      <c r="AB263" s="59"/>
      <c r="AC263" s="101"/>
      <c r="AD263" s="101"/>
      <c r="AE263" s="101"/>
      <c r="AF263" s="101"/>
      <c r="AG263" s="101"/>
      <c r="AH263" s="101"/>
      <c r="AI263" s="101"/>
      <c r="AJ263" s="101"/>
      <c r="AK263" s="101"/>
      <c r="AL263" s="101"/>
      <c r="AM263" s="101"/>
      <c r="AN263" s="101"/>
      <c r="AO263" s="101"/>
      <c r="AP263" s="101"/>
      <c r="AQ263" s="101"/>
      <c r="AR263" s="101"/>
      <c r="AS263" s="101"/>
      <c r="AT263" s="101"/>
      <c r="AU263" s="101"/>
      <c r="AV263" s="101"/>
      <c r="AW263" s="101"/>
      <c r="AX263" s="101"/>
      <c r="AY263" s="101"/>
      <c r="AZ263" s="101"/>
      <c r="BA263" s="101"/>
      <c r="BB263" s="101"/>
      <c r="BC263" s="101"/>
      <c r="BD263" s="101"/>
      <c r="BE263" s="101"/>
      <c r="BF263" s="117"/>
    </row>
    <row r="264" spans="1:58" ht="37.25" customHeight="1" x14ac:dyDescent="0.55000000000000004">
      <c r="A264" s="116"/>
      <c r="B264" s="300" t="s">
        <v>141</v>
      </c>
      <c r="C264" s="291" t="s">
        <v>428</v>
      </c>
      <c r="D264" s="311"/>
      <c r="E264" s="311"/>
      <c r="F264" s="311"/>
      <c r="G264" s="311"/>
      <c r="H264" s="311"/>
      <c r="I264" s="311"/>
      <c r="J264" s="311"/>
      <c r="K264" s="311"/>
      <c r="L264" s="311"/>
      <c r="M264" s="311"/>
      <c r="N264" s="311"/>
      <c r="O264" s="311"/>
      <c r="P264" s="311"/>
      <c r="Q264" s="311"/>
      <c r="R264" s="311"/>
      <c r="S264" s="311"/>
      <c r="T264" s="311"/>
      <c r="U264" s="311"/>
      <c r="V264" s="311"/>
      <c r="W264" s="311"/>
      <c r="X264" s="312"/>
      <c r="Y264" s="282"/>
      <c r="Z264" s="282"/>
      <c r="AA264" s="282"/>
      <c r="AB264" s="282"/>
      <c r="AC264" s="101"/>
      <c r="AD264" s="215" t="s">
        <v>9</v>
      </c>
      <c r="AE264" s="216"/>
      <c r="AF264" s="217"/>
      <c r="AG264" s="286"/>
      <c r="AH264" s="289"/>
      <c r="AI264" s="289"/>
      <c r="AJ264" s="289"/>
      <c r="AK264" s="289"/>
      <c r="AL264" s="289"/>
      <c r="AM264" s="289"/>
      <c r="AN264" s="289"/>
      <c r="AO264" s="289"/>
      <c r="AP264" s="289"/>
      <c r="AQ264" s="289"/>
      <c r="AR264" s="289"/>
      <c r="AS264" s="289"/>
      <c r="AT264" s="289"/>
      <c r="AU264" s="289"/>
      <c r="AV264" s="289"/>
      <c r="AW264" s="289"/>
      <c r="AX264" s="289"/>
      <c r="AY264" s="289"/>
      <c r="AZ264" s="289"/>
      <c r="BA264" s="289"/>
      <c r="BB264" s="289"/>
      <c r="BC264" s="289"/>
      <c r="BD264" s="289"/>
      <c r="BE264" s="290"/>
      <c r="BF264" s="117"/>
    </row>
    <row r="265" spans="1:58" ht="5.5" customHeight="1" x14ac:dyDescent="0.55000000000000004">
      <c r="A265" s="116"/>
      <c r="B265" s="301"/>
      <c r="C265" s="313"/>
      <c r="D265" s="314"/>
      <c r="E265" s="314"/>
      <c r="F265" s="314"/>
      <c r="G265" s="314"/>
      <c r="H265" s="314"/>
      <c r="I265" s="314"/>
      <c r="J265" s="314"/>
      <c r="K265" s="314"/>
      <c r="L265" s="314"/>
      <c r="M265" s="314"/>
      <c r="N265" s="314"/>
      <c r="O265" s="314"/>
      <c r="P265" s="314"/>
      <c r="Q265" s="314"/>
      <c r="R265" s="314"/>
      <c r="S265" s="314"/>
      <c r="T265" s="314"/>
      <c r="U265" s="314"/>
      <c r="V265" s="314"/>
      <c r="W265" s="314"/>
      <c r="X265" s="315"/>
      <c r="Y265" s="282"/>
      <c r="Z265" s="282"/>
      <c r="AA265" s="282"/>
      <c r="AB265" s="282"/>
      <c r="AC265" s="101"/>
      <c r="AD265" s="101"/>
      <c r="AE265" s="101"/>
      <c r="AF265" s="101"/>
      <c r="AG265" s="101"/>
      <c r="AH265" s="101"/>
      <c r="AI265" s="101"/>
      <c r="AJ265" s="101"/>
      <c r="AK265" s="101"/>
      <c r="AL265" s="101"/>
      <c r="AM265" s="101"/>
      <c r="AN265" s="101"/>
      <c r="AO265" s="101"/>
      <c r="AP265" s="101"/>
      <c r="AQ265" s="101"/>
      <c r="AR265" s="101"/>
      <c r="AS265" s="101"/>
      <c r="AT265" s="101"/>
      <c r="AU265" s="101"/>
      <c r="AV265" s="101"/>
      <c r="AW265" s="101"/>
      <c r="AX265" s="101"/>
      <c r="AY265" s="101"/>
      <c r="AZ265" s="101"/>
      <c r="BA265" s="101"/>
      <c r="BB265" s="101"/>
      <c r="BC265" s="101"/>
      <c r="BD265" s="101"/>
      <c r="BE265" s="101"/>
      <c r="BF265" s="117"/>
    </row>
    <row r="266" spans="1:58" ht="37.25" customHeight="1" x14ac:dyDescent="0.55000000000000004">
      <c r="A266" s="116"/>
      <c r="B266" s="302"/>
      <c r="C266" s="316"/>
      <c r="D266" s="317"/>
      <c r="E266" s="317"/>
      <c r="F266" s="317"/>
      <c r="G266" s="317"/>
      <c r="H266" s="317"/>
      <c r="I266" s="317"/>
      <c r="J266" s="317"/>
      <c r="K266" s="317"/>
      <c r="L266" s="317"/>
      <c r="M266" s="317"/>
      <c r="N266" s="317"/>
      <c r="O266" s="317"/>
      <c r="P266" s="317"/>
      <c r="Q266" s="317"/>
      <c r="R266" s="317"/>
      <c r="S266" s="317"/>
      <c r="T266" s="317"/>
      <c r="U266" s="317"/>
      <c r="V266" s="317"/>
      <c r="W266" s="317"/>
      <c r="X266" s="318"/>
      <c r="Y266" s="282"/>
      <c r="Z266" s="282"/>
      <c r="AA266" s="282"/>
      <c r="AB266" s="282"/>
      <c r="AC266" s="101"/>
      <c r="AD266" s="202" t="s">
        <v>195</v>
      </c>
      <c r="AE266" s="202"/>
      <c r="AF266" s="202"/>
      <c r="AG266" s="341"/>
      <c r="AH266" s="341"/>
      <c r="AI266" s="341"/>
      <c r="AJ266" s="341"/>
      <c r="AK266" s="341"/>
      <c r="AL266" s="341"/>
      <c r="AM266" s="341"/>
      <c r="AN266" s="341"/>
      <c r="AO266" s="341"/>
      <c r="AP266" s="341"/>
      <c r="AQ266" s="341"/>
      <c r="AR266" s="341"/>
      <c r="AS266" s="341"/>
      <c r="AT266" s="341"/>
      <c r="AU266" s="341"/>
      <c r="AV266" s="215" t="s">
        <v>7</v>
      </c>
      <c r="AW266" s="216"/>
      <c r="AX266" s="217"/>
      <c r="AY266" s="320"/>
      <c r="AZ266" s="321"/>
      <c r="BA266" s="321"/>
      <c r="BB266" s="321"/>
      <c r="BC266" s="321"/>
      <c r="BD266" s="321"/>
      <c r="BE266" s="322"/>
      <c r="BF266" s="117"/>
    </row>
    <row r="267" spans="1:58" ht="5.5" customHeight="1" x14ac:dyDescent="0.55000000000000004">
      <c r="A267" s="116"/>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101"/>
      <c r="AD267" s="101"/>
      <c r="AE267" s="101"/>
      <c r="AF267" s="101"/>
      <c r="AG267" s="101"/>
      <c r="AH267" s="101"/>
      <c r="AI267" s="101"/>
      <c r="AJ267" s="101"/>
      <c r="AK267" s="101"/>
      <c r="AL267" s="101"/>
      <c r="AM267" s="101"/>
      <c r="AN267" s="101"/>
      <c r="AO267" s="101"/>
      <c r="AP267" s="101"/>
      <c r="AQ267" s="101"/>
      <c r="AR267" s="101"/>
      <c r="AS267" s="101"/>
      <c r="AT267" s="101"/>
      <c r="AU267" s="101"/>
      <c r="AV267" s="101"/>
      <c r="AW267" s="101"/>
      <c r="AX267" s="101"/>
      <c r="AY267" s="101"/>
      <c r="AZ267" s="101"/>
      <c r="BA267" s="101"/>
      <c r="BB267" s="101"/>
      <c r="BC267" s="101"/>
      <c r="BD267" s="101"/>
      <c r="BE267" s="101"/>
      <c r="BF267" s="117"/>
    </row>
    <row r="268" spans="1:58" ht="37.25" customHeight="1" x14ac:dyDescent="0.55000000000000004">
      <c r="A268" s="116"/>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101"/>
      <c r="AD268" s="231" t="s">
        <v>6</v>
      </c>
      <c r="AE268" s="232"/>
      <c r="AF268" s="233"/>
      <c r="AG268" s="243"/>
      <c r="AH268" s="260"/>
      <c r="AI268" s="260"/>
      <c r="AJ268" s="260"/>
      <c r="AK268" s="260"/>
      <c r="AL268" s="260"/>
      <c r="AM268" s="260"/>
      <c r="AN268" s="260"/>
      <c r="AO268" s="260"/>
      <c r="AP268" s="260"/>
      <c r="AQ268" s="261"/>
      <c r="AR268" s="231" t="s">
        <v>194</v>
      </c>
      <c r="AS268" s="232"/>
      <c r="AT268" s="233"/>
      <c r="AU268" s="252"/>
      <c r="AV268" s="252"/>
      <c r="AW268" s="252"/>
      <c r="AX268" s="252"/>
      <c r="AY268" s="252"/>
      <c r="AZ268" s="252"/>
      <c r="BA268" s="252"/>
      <c r="BB268" s="252"/>
      <c r="BC268" s="252"/>
      <c r="BD268" s="252"/>
      <c r="BE268" s="252"/>
      <c r="BF268" s="117"/>
    </row>
    <row r="269" spans="1:58" ht="5.5" customHeight="1" x14ac:dyDescent="0.55000000000000004">
      <c r="A269" s="116"/>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101"/>
      <c r="AD269" s="234"/>
      <c r="AE269" s="235"/>
      <c r="AF269" s="236"/>
      <c r="AG269" s="262"/>
      <c r="AH269" s="263"/>
      <c r="AI269" s="263"/>
      <c r="AJ269" s="263"/>
      <c r="AK269" s="263"/>
      <c r="AL269" s="263"/>
      <c r="AM269" s="263"/>
      <c r="AN269" s="263"/>
      <c r="AO269" s="263"/>
      <c r="AP269" s="263"/>
      <c r="AQ269" s="264"/>
      <c r="AR269" s="234"/>
      <c r="AS269" s="235"/>
      <c r="AT269" s="236"/>
      <c r="AU269" s="252"/>
      <c r="AV269" s="252"/>
      <c r="AW269" s="252"/>
      <c r="AX269" s="252"/>
      <c r="AY269" s="252"/>
      <c r="AZ269" s="252"/>
      <c r="BA269" s="252"/>
      <c r="BB269" s="252"/>
      <c r="BC269" s="252"/>
      <c r="BD269" s="252"/>
      <c r="BE269" s="252"/>
      <c r="BF269" s="117"/>
    </row>
    <row r="270" spans="1:58" ht="37.25" customHeight="1" x14ac:dyDescent="0.55000000000000004">
      <c r="A270" s="116"/>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101"/>
      <c r="AD270" s="234"/>
      <c r="AE270" s="235"/>
      <c r="AF270" s="236"/>
      <c r="AG270" s="262"/>
      <c r="AH270" s="263"/>
      <c r="AI270" s="263"/>
      <c r="AJ270" s="263"/>
      <c r="AK270" s="263"/>
      <c r="AL270" s="263"/>
      <c r="AM270" s="263"/>
      <c r="AN270" s="263"/>
      <c r="AO270" s="263"/>
      <c r="AP270" s="263"/>
      <c r="AQ270" s="264"/>
      <c r="AR270" s="234"/>
      <c r="AS270" s="235"/>
      <c r="AT270" s="236"/>
      <c r="AU270" s="252"/>
      <c r="AV270" s="252"/>
      <c r="AW270" s="252"/>
      <c r="AX270" s="252"/>
      <c r="AY270" s="252"/>
      <c r="AZ270" s="252"/>
      <c r="BA270" s="252"/>
      <c r="BB270" s="252"/>
      <c r="BC270" s="252"/>
      <c r="BD270" s="252"/>
      <c r="BE270" s="252"/>
      <c r="BF270" s="117"/>
    </row>
    <row r="271" spans="1:58" ht="5.5" customHeight="1" x14ac:dyDescent="0.55000000000000004">
      <c r="A271" s="116"/>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101"/>
      <c r="AD271" s="234"/>
      <c r="AE271" s="235"/>
      <c r="AF271" s="236"/>
      <c r="AG271" s="262"/>
      <c r="AH271" s="263"/>
      <c r="AI271" s="263"/>
      <c r="AJ271" s="263"/>
      <c r="AK271" s="263"/>
      <c r="AL271" s="263"/>
      <c r="AM271" s="263"/>
      <c r="AN271" s="263"/>
      <c r="AO271" s="263"/>
      <c r="AP271" s="263"/>
      <c r="AQ271" s="264"/>
      <c r="AR271" s="237"/>
      <c r="AS271" s="238"/>
      <c r="AT271" s="239"/>
      <c r="AU271" s="252"/>
      <c r="AV271" s="252"/>
      <c r="AW271" s="252"/>
      <c r="AX271" s="252"/>
      <c r="AY271" s="252"/>
      <c r="AZ271" s="252"/>
      <c r="BA271" s="252"/>
      <c r="BB271" s="252"/>
      <c r="BC271" s="252"/>
      <c r="BD271" s="252"/>
      <c r="BE271" s="252"/>
      <c r="BF271" s="117"/>
    </row>
    <row r="272" spans="1:58" ht="37.25" customHeight="1" x14ac:dyDescent="0.55000000000000004">
      <c r="A272" s="116"/>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101"/>
      <c r="AD272" s="237"/>
      <c r="AE272" s="238"/>
      <c r="AF272" s="239"/>
      <c r="AG272" s="265"/>
      <c r="AH272" s="266"/>
      <c r="AI272" s="266"/>
      <c r="AJ272" s="266"/>
      <c r="AK272" s="266"/>
      <c r="AL272" s="266"/>
      <c r="AM272" s="266"/>
      <c r="AN272" s="266"/>
      <c r="AO272" s="266"/>
      <c r="AP272" s="266"/>
      <c r="AQ272" s="267"/>
      <c r="AR272" s="254" t="s">
        <v>244</v>
      </c>
      <c r="AS272" s="255"/>
      <c r="AT272" s="256"/>
      <c r="AU272" s="252"/>
      <c r="AV272" s="252"/>
      <c r="AW272" s="252"/>
      <c r="AX272" s="252"/>
      <c r="AY272" s="252"/>
      <c r="AZ272" s="252"/>
      <c r="BA272" s="252"/>
      <c r="BB272" s="252"/>
      <c r="BC272" s="252"/>
      <c r="BD272" s="252"/>
      <c r="BE272" s="252"/>
      <c r="BF272" s="117"/>
    </row>
    <row r="273" spans="1:58" ht="5.5" customHeight="1" x14ac:dyDescent="0.55000000000000004">
      <c r="A273" s="116"/>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101"/>
      <c r="AD273" s="101"/>
      <c r="AE273" s="101"/>
      <c r="AF273" s="101"/>
      <c r="AG273" s="101"/>
      <c r="AH273" s="101"/>
      <c r="AI273" s="101"/>
      <c r="AJ273" s="101"/>
      <c r="AK273" s="101"/>
      <c r="AL273" s="101"/>
      <c r="AM273" s="101"/>
      <c r="AN273" s="101"/>
      <c r="AO273" s="101"/>
      <c r="AP273" s="101"/>
      <c r="AQ273" s="101"/>
      <c r="AR273" s="101"/>
      <c r="AS273" s="101"/>
      <c r="AT273" s="101"/>
      <c r="AU273" s="101"/>
      <c r="AV273" s="101"/>
      <c r="AW273" s="101"/>
      <c r="AX273" s="101"/>
      <c r="AY273" s="101"/>
      <c r="AZ273" s="101"/>
      <c r="BA273" s="101"/>
      <c r="BB273" s="101"/>
      <c r="BC273" s="101"/>
      <c r="BD273" s="101"/>
      <c r="BE273" s="101"/>
      <c r="BF273" s="117"/>
    </row>
    <row r="274" spans="1:58" ht="37.25" customHeight="1" x14ac:dyDescent="0.55000000000000004">
      <c r="A274" s="116"/>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101"/>
      <c r="AD274" s="254" t="s">
        <v>8</v>
      </c>
      <c r="AE274" s="255"/>
      <c r="AF274" s="255"/>
      <c r="AG274" s="256"/>
      <c r="AH274" s="286"/>
      <c r="AI274" s="287"/>
      <c r="AJ274" s="287"/>
      <c r="AK274" s="287"/>
      <c r="AL274" s="287"/>
      <c r="AM274" s="287"/>
      <c r="AN274" s="287"/>
      <c r="AO274" s="287"/>
      <c r="AP274" s="287"/>
      <c r="AQ274" s="287"/>
      <c r="AR274" s="287"/>
      <c r="AS274" s="287"/>
      <c r="AT274" s="287"/>
      <c r="AU274" s="287"/>
      <c r="AV274" s="287"/>
      <c r="AW274" s="287"/>
      <c r="AX274" s="287"/>
      <c r="AY274" s="287"/>
      <c r="AZ274" s="287"/>
      <c r="BA274" s="287"/>
      <c r="BB274" s="287"/>
      <c r="BC274" s="287"/>
      <c r="BD274" s="287"/>
      <c r="BE274" s="288"/>
      <c r="BF274" s="117"/>
    </row>
    <row r="275" spans="1:58" ht="5.5" customHeight="1" thickBot="1" x14ac:dyDescent="0.6">
      <c r="A275" s="131"/>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128"/>
      <c r="AE275" s="128"/>
      <c r="AF275" s="128"/>
      <c r="AG275" s="128"/>
      <c r="AH275" s="128"/>
      <c r="AI275" s="128"/>
      <c r="AJ275" s="128"/>
      <c r="AK275" s="128"/>
      <c r="AL275" s="128"/>
      <c r="AM275" s="128"/>
      <c r="AN275" s="128"/>
      <c r="AO275" s="128"/>
      <c r="AP275" s="128"/>
      <c r="AQ275" s="128"/>
      <c r="AR275" s="128"/>
      <c r="AS275" s="128"/>
      <c r="AT275" s="128"/>
      <c r="AU275" s="128"/>
      <c r="AV275" s="128"/>
      <c r="AW275" s="128"/>
      <c r="AX275" s="128"/>
      <c r="AY275" s="128"/>
      <c r="AZ275" s="128"/>
      <c r="BA275" s="128"/>
      <c r="BB275" s="128"/>
      <c r="BC275" s="128"/>
      <c r="BD275" s="128"/>
      <c r="BE275" s="128"/>
      <c r="BF275" s="130"/>
    </row>
    <row r="276" spans="1:58" ht="5.5" customHeight="1" thickTop="1" x14ac:dyDescent="0.55000000000000004">
      <c r="A276" s="118"/>
      <c r="BF276" s="119"/>
    </row>
    <row r="277" spans="1:58" ht="37.25" customHeight="1" x14ac:dyDescent="0.55000000000000004">
      <c r="A277" s="118"/>
      <c r="B277" s="54" t="s">
        <v>303</v>
      </c>
      <c r="C277" s="279" t="s">
        <v>328</v>
      </c>
      <c r="D277" s="280"/>
      <c r="E277" s="281"/>
      <c r="F277" s="54" t="s">
        <v>0</v>
      </c>
      <c r="G277" s="272" t="s">
        <v>132</v>
      </c>
      <c r="H277" s="272"/>
      <c r="I277" s="272"/>
      <c r="J277" s="272"/>
      <c r="K277" s="202" t="s">
        <v>306</v>
      </c>
      <c r="L277" s="208"/>
      <c r="M277" s="272" t="s">
        <v>53</v>
      </c>
      <c r="N277" s="272"/>
      <c r="O277" s="272"/>
      <c r="P277" s="272"/>
      <c r="Q277" s="272"/>
      <c r="R277" s="272"/>
      <c r="S277" s="272"/>
      <c r="T277" s="272"/>
      <c r="U277" s="272"/>
      <c r="V277" s="272"/>
      <c r="W277" s="202" t="s">
        <v>301</v>
      </c>
      <c r="X277" s="202"/>
      <c r="Y277" s="276" t="s">
        <v>11</v>
      </c>
      <c r="Z277" s="276"/>
      <c r="AA277" s="276"/>
      <c r="AB277" s="276"/>
      <c r="AD277" s="208" t="s">
        <v>1</v>
      </c>
      <c r="AE277" s="268"/>
      <c r="AF277" s="268"/>
      <c r="AG277" s="277" t="s">
        <v>56</v>
      </c>
      <c r="AH277" s="278"/>
      <c r="AI277" s="278"/>
      <c r="AJ277" s="278"/>
      <c r="AK277" s="278"/>
      <c r="AL277" s="278"/>
      <c r="AM277" s="278"/>
      <c r="AN277" s="278"/>
      <c r="AO277" s="278"/>
      <c r="AP277" s="278"/>
      <c r="AQ277" s="278"/>
      <c r="AR277" s="278"/>
      <c r="AS277" s="278"/>
      <c r="AT277" s="278"/>
      <c r="AU277" s="278"/>
      <c r="AV277" s="278"/>
      <c r="AW277" s="278"/>
      <c r="AX277" s="278"/>
      <c r="AY277" s="278"/>
      <c r="AZ277" s="278"/>
      <c r="BA277" s="278"/>
      <c r="BB277" s="278"/>
      <c r="BC277" s="278"/>
      <c r="BD277" s="278"/>
      <c r="BE277" s="278"/>
      <c r="BF277" s="119"/>
    </row>
    <row r="278" spans="1:58" ht="5.5" customHeight="1" x14ac:dyDescent="0.55000000000000004">
      <c r="A278" s="118"/>
      <c r="BF278" s="119"/>
    </row>
    <row r="279" spans="1:58" ht="37.25" customHeight="1" x14ac:dyDescent="0.55000000000000004">
      <c r="A279" s="118"/>
      <c r="B279" s="208" t="s">
        <v>2</v>
      </c>
      <c r="C279" s="319"/>
      <c r="D279" s="269" t="s">
        <v>55</v>
      </c>
      <c r="E279" s="270"/>
      <c r="F279" s="270"/>
      <c r="G279" s="270"/>
      <c r="H279" s="270"/>
      <c r="I279" s="270"/>
      <c r="J279" s="270"/>
      <c r="K279" s="270"/>
      <c r="L279" s="270"/>
      <c r="M279" s="270"/>
      <c r="N279" s="270"/>
      <c r="O279" s="270"/>
      <c r="P279" s="270"/>
      <c r="Q279" s="270"/>
      <c r="R279" s="270"/>
      <c r="S279" s="270"/>
      <c r="T279" s="271"/>
      <c r="U279" s="208" t="s">
        <v>3</v>
      </c>
      <c r="V279" s="208"/>
      <c r="W279" s="208"/>
      <c r="X279" s="310" t="s">
        <v>54</v>
      </c>
      <c r="Y279" s="310"/>
      <c r="Z279" s="310"/>
      <c r="AA279" s="310"/>
      <c r="AB279" s="310"/>
      <c r="AD279" s="218" t="s">
        <v>465</v>
      </c>
      <c r="AE279" s="219"/>
      <c r="AF279" s="220"/>
      <c r="AG279" s="240" t="s">
        <v>285</v>
      </c>
      <c r="AH279" s="240"/>
      <c r="AI279" s="240"/>
      <c r="AJ279" s="240"/>
      <c r="AK279" s="240"/>
      <c r="AL279" s="240"/>
      <c r="AM279" s="240"/>
      <c r="AN279" s="240"/>
      <c r="AO279" s="240"/>
      <c r="AP279" s="240"/>
      <c r="AQ279" s="240"/>
      <c r="AR279" s="240"/>
      <c r="AS279" s="240"/>
      <c r="AT279" s="240"/>
      <c r="AU279" s="240"/>
      <c r="AV279" s="240"/>
      <c r="AW279" s="240"/>
      <c r="AX279" s="240"/>
      <c r="AY279" s="240"/>
      <c r="AZ279" s="240"/>
      <c r="BA279" s="240"/>
      <c r="BB279" s="240"/>
      <c r="BC279" s="240"/>
      <c r="BD279" s="240"/>
      <c r="BE279" s="240"/>
      <c r="BF279" s="119"/>
    </row>
    <row r="280" spans="1:58" ht="5.5" customHeight="1" x14ac:dyDescent="0.55000000000000004">
      <c r="A280" s="118"/>
      <c r="AD280" s="257"/>
      <c r="AE280" s="258"/>
      <c r="AF280" s="259"/>
      <c r="AG280" s="241"/>
      <c r="AH280" s="241"/>
      <c r="AI280" s="241"/>
      <c r="AJ280" s="241"/>
      <c r="AK280" s="241"/>
      <c r="AL280" s="241"/>
      <c r="AM280" s="241"/>
      <c r="AN280" s="241"/>
      <c r="AO280" s="241"/>
      <c r="AP280" s="241"/>
      <c r="AQ280" s="241"/>
      <c r="AR280" s="241"/>
      <c r="AS280" s="241"/>
      <c r="AT280" s="241"/>
      <c r="AU280" s="241"/>
      <c r="AV280" s="241"/>
      <c r="AW280" s="241"/>
      <c r="AX280" s="241"/>
      <c r="AY280" s="241"/>
      <c r="AZ280" s="241"/>
      <c r="BA280" s="241"/>
      <c r="BB280" s="241"/>
      <c r="BC280" s="241"/>
      <c r="BD280" s="241"/>
      <c r="BE280" s="241"/>
      <c r="BF280" s="119"/>
    </row>
    <row r="281" spans="1:58" ht="37.25" customHeight="1" x14ac:dyDescent="0.55000000000000004">
      <c r="A281" s="118"/>
      <c r="B281" s="208" t="s">
        <v>5</v>
      </c>
      <c r="C281" s="208"/>
      <c r="D281" s="208"/>
      <c r="E281" s="208"/>
      <c r="F281" s="208"/>
      <c r="G281" s="208"/>
      <c r="H281" s="208"/>
      <c r="I281" s="208"/>
      <c r="J281" s="208"/>
      <c r="K281" s="208"/>
      <c r="L281" s="208"/>
      <c r="M281" s="208"/>
      <c r="N281" s="208"/>
      <c r="O281" s="208"/>
      <c r="P281" s="208"/>
      <c r="Q281" s="208"/>
      <c r="R281" s="208"/>
      <c r="S281" s="208"/>
      <c r="T281" s="208"/>
      <c r="U281" s="208"/>
      <c r="V281" s="208"/>
      <c r="W281" s="208"/>
      <c r="X281" s="208"/>
      <c r="Y281" s="208" t="s">
        <v>4</v>
      </c>
      <c r="Z281" s="208"/>
      <c r="AA281" s="208"/>
      <c r="AB281" s="208"/>
      <c r="AD281" s="221"/>
      <c r="AE281" s="222"/>
      <c r="AF281" s="223"/>
      <c r="AG281" s="242"/>
      <c r="AH281" s="242"/>
      <c r="AI281" s="242"/>
      <c r="AJ281" s="242"/>
      <c r="AK281" s="242"/>
      <c r="AL281" s="242"/>
      <c r="AM281" s="242"/>
      <c r="AN281" s="242"/>
      <c r="AO281" s="242"/>
      <c r="AP281" s="242"/>
      <c r="AQ281" s="242"/>
      <c r="AR281" s="242"/>
      <c r="AS281" s="242"/>
      <c r="AT281" s="242"/>
      <c r="AU281" s="242"/>
      <c r="AV281" s="242"/>
      <c r="AW281" s="242"/>
      <c r="AX281" s="242"/>
      <c r="AY281" s="242"/>
      <c r="AZ281" s="242"/>
      <c r="BA281" s="242"/>
      <c r="BB281" s="242"/>
      <c r="BC281" s="242"/>
      <c r="BD281" s="242"/>
      <c r="BE281" s="242"/>
      <c r="BF281" s="119"/>
    </row>
    <row r="282" spans="1:58" ht="5.5" customHeight="1" x14ac:dyDescent="0.55000000000000004">
      <c r="A282" s="118"/>
      <c r="BF282" s="119"/>
    </row>
    <row r="283" spans="1:58" ht="37.25" customHeight="1" x14ac:dyDescent="0.55000000000000004">
      <c r="A283" s="118"/>
      <c r="B283" s="300" t="s">
        <v>138</v>
      </c>
      <c r="C283" s="291" t="s">
        <v>272</v>
      </c>
      <c r="D283" s="311"/>
      <c r="E283" s="311"/>
      <c r="F283" s="311"/>
      <c r="G283" s="311"/>
      <c r="H283" s="311"/>
      <c r="I283" s="311"/>
      <c r="J283" s="311"/>
      <c r="K283" s="311"/>
      <c r="L283" s="311"/>
      <c r="M283" s="311"/>
      <c r="N283" s="311"/>
      <c r="O283" s="311"/>
      <c r="P283" s="311"/>
      <c r="Q283" s="311"/>
      <c r="R283" s="311"/>
      <c r="S283" s="311"/>
      <c r="T283" s="311"/>
      <c r="U283" s="311"/>
      <c r="V283" s="311"/>
      <c r="W283" s="311"/>
      <c r="X283" s="312"/>
      <c r="Y283" s="352"/>
      <c r="Z283" s="352"/>
      <c r="AA283" s="352"/>
      <c r="AB283" s="352"/>
      <c r="AD283" s="215" t="s">
        <v>9</v>
      </c>
      <c r="AE283" s="216"/>
      <c r="AF283" s="217"/>
      <c r="AG283" s="286"/>
      <c r="AH283" s="289"/>
      <c r="AI283" s="289"/>
      <c r="AJ283" s="289"/>
      <c r="AK283" s="289"/>
      <c r="AL283" s="289"/>
      <c r="AM283" s="289"/>
      <c r="AN283" s="289"/>
      <c r="AO283" s="289"/>
      <c r="AP283" s="289"/>
      <c r="AQ283" s="289"/>
      <c r="AR283" s="289"/>
      <c r="AS283" s="289"/>
      <c r="AT283" s="289"/>
      <c r="AU283" s="289"/>
      <c r="AV283" s="289"/>
      <c r="AW283" s="289"/>
      <c r="AX283" s="289"/>
      <c r="AY283" s="289"/>
      <c r="AZ283" s="289"/>
      <c r="BA283" s="289"/>
      <c r="BB283" s="289"/>
      <c r="BC283" s="289"/>
      <c r="BD283" s="289"/>
      <c r="BE283" s="290"/>
      <c r="BF283" s="119"/>
    </row>
    <row r="284" spans="1:58" ht="5.5" customHeight="1" x14ac:dyDescent="0.55000000000000004">
      <c r="A284" s="118"/>
      <c r="B284" s="301"/>
      <c r="C284" s="313"/>
      <c r="D284" s="314"/>
      <c r="E284" s="314"/>
      <c r="F284" s="314"/>
      <c r="G284" s="314"/>
      <c r="H284" s="314"/>
      <c r="I284" s="314"/>
      <c r="J284" s="314"/>
      <c r="K284" s="314"/>
      <c r="L284" s="314"/>
      <c r="M284" s="314"/>
      <c r="N284" s="314"/>
      <c r="O284" s="314"/>
      <c r="P284" s="314"/>
      <c r="Q284" s="314"/>
      <c r="R284" s="314"/>
      <c r="S284" s="314"/>
      <c r="T284" s="314"/>
      <c r="U284" s="314"/>
      <c r="V284" s="314"/>
      <c r="W284" s="314"/>
      <c r="X284" s="315"/>
      <c r="Y284" s="352"/>
      <c r="Z284" s="352"/>
      <c r="AA284" s="352"/>
      <c r="AB284" s="352"/>
      <c r="BF284" s="119"/>
    </row>
    <row r="285" spans="1:58" ht="37.25" customHeight="1" x14ac:dyDescent="0.55000000000000004">
      <c r="A285" s="118"/>
      <c r="B285" s="302"/>
      <c r="C285" s="316"/>
      <c r="D285" s="317"/>
      <c r="E285" s="317"/>
      <c r="F285" s="317"/>
      <c r="G285" s="317"/>
      <c r="H285" s="317"/>
      <c r="I285" s="317"/>
      <c r="J285" s="317"/>
      <c r="K285" s="317"/>
      <c r="L285" s="317"/>
      <c r="M285" s="317"/>
      <c r="N285" s="317"/>
      <c r="O285" s="317"/>
      <c r="P285" s="317"/>
      <c r="Q285" s="317"/>
      <c r="R285" s="317"/>
      <c r="S285" s="317"/>
      <c r="T285" s="317"/>
      <c r="U285" s="317"/>
      <c r="V285" s="317"/>
      <c r="W285" s="317"/>
      <c r="X285" s="318"/>
      <c r="Y285" s="352"/>
      <c r="Z285" s="352"/>
      <c r="AA285" s="352"/>
      <c r="AB285" s="352"/>
      <c r="AD285" s="202" t="s">
        <v>195</v>
      </c>
      <c r="AE285" s="202"/>
      <c r="AF285" s="202"/>
      <c r="AG285" s="341"/>
      <c r="AH285" s="341"/>
      <c r="AI285" s="341"/>
      <c r="AJ285" s="341"/>
      <c r="AK285" s="341"/>
      <c r="AL285" s="341"/>
      <c r="AM285" s="341"/>
      <c r="AN285" s="341"/>
      <c r="AO285" s="341"/>
      <c r="AP285" s="341"/>
      <c r="AQ285" s="341"/>
      <c r="AR285" s="341"/>
      <c r="AS285" s="341"/>
      <c r="AT285" s="341"/>
      <c r="AU285" s="341"/>
      <c r="AV285" s="215" t="s">
        <v>7</v>
      </c>
      <c r="AW285" s="216"/>
      <c r="AX285" s="217"/>
      <c r="AY285" s="320"/>
      <c r="AZ285" s="321"/>
      <c r="BA285" s="321"/>
      <c r="BB285" s="321"/>
      <c r="BC285" s="321"/>
      <c r="BD285" s="321"/>
      <c r="BE285" s="322"/>
      <c r="BF285" s="119"/>
    </row>
    <row r="286" spans="1:58" ht="5.5" customHeight="1" x14ac:dyDescent="0.55000000000000004">
      <c r="A286" s="118"/>
      <c r="B286" s="4"/>
      <c r="C286" s="4"/>
      <c r="D286" s="4"/>
      <c r="E286" s="4"/>
      <c r="F286" s="4"/>
      <c r="G286" s="4"/>
      <c r="H286" s="4"/>
      <c r="I286" s="4"/>
      <c r="J286" s="4"/>
      <c r="K286" s="4"/>
      <c r="L286" s="4"/>
      <c r="M286" s="4"/>
      <c r="N286" s="4"/>
      <c r="O286" s="4"/>
      <c r="P286" s="4"/>
      <c r="Q286" s="4"/>
      <c r="R286" s="4"/>
      <c r="S286" s="4"/>
      <c r="T286" s="4"/>
      <c r="U286" s="4"/>
      <c r="V286" s="4"/>
      <c r="W286" s="4"/>
      <c r="X286" s="4"/>
      <c r="Y286" s="5"/>
      <c r="Z286" s="5"/>
      <c r="AA286" s="5"/>
      <c r="AB286" s="5"/>
      <c r="AD286"/>
      <c r="AE286"/>
      <c r="AF286"/>
      <c r="AG286"/>
      <c r="AH286"/>
      <c r="AI286"/>
      <c r="AJ286"/>
      <c r="AK286"/>
      <c r="AL286"/>
      <c r="AM286"/>
      <c r="AN286"/>
      <c r="AO286"/>
      <c r="AP286"/>
      <c r="AQ286"/>
      <c r="AR286"/>
      <c r="AS286"/>
      <c r="AT286"/>
      <c r="AU286"/>
      <c r="AV286"/>
      <c r="AW286"/>
      <c r="AX286"/>
      <c r="AY286"/>
      <c r="AZ286"/>
      <c r="BA286"/>
      <c r="BB286"/>
      <c r="BC286"/>
      <c r="BD286"/>
      <c r="BE286"/>
      <c r="BF286" s="119"/>
    </row>
    <row r="287" spans="1:58" ht="37.25" customHeight="1" x14ac:dyDescent="0.55000000000000004">
      <c r="A287" s="118"/>
      <c r="B287"/>
      <c r="C287"/>
      <c r="D287"/>
      <c r="E287"/>
      <c r="F287"/>
      <c r="G287"/>
      <c r="H287"/>
      <c r="I287"/>
      <c r="J287"/>
      <c r="K287"/>
      <c r="L287"/>
      <c r="M287"/>
      <c r="N287"/>
      <c r="O287"/>
      <c r="P287"/>
      <c r="Q287"/>
      <c r="R287"/>
      <c r="S287"/>
      <c r="T287"/>
      <c r="U287"/>
      <c r="V287"/>
      <c r="W287"/>
      <c r="X287"/>
      <c r="Y287"/>
      <c r="Z287"/>
      <c r="AA287"/>
      <c r="AB287"/>
      <c r="AD287" s="231" t="s">
        <v>6</v>
      </c>
      <c r="AE287" s="232"/>
      <c r="AF287" s="233"/>
      <c r="AG287" s="243"/>
      <c r="AH287" s="244"/>
      <c r="AI287" s="244"/>
      <c r="AJ287" s="244"/>
      <c r="AK287" s="244"/>
      <c r="AL287" s="244"/>
      <c r="AM287" s="244"/>
      <c r="AN287" s="244"/>
      <c r="AO287" s="244"/>
      <c r="AP287" s="244"/>
      <c r="AQ287" s="245"/>
      <c r="AR287" s="231" t="s">
        <v>194</v>
      </c>
      <c r="AS287" s="232"/>
      <c r="AT287" s="233"/>
      <c r="AU287" s="252"/>
      <c r="AV287" s="253"/>
      <c r="AW287" s="253"/>
      <c r="AX287" s="253"/>
      <c r="AY287" s="253"/>
      <c r="AZ287" s="253"/>
      <c r="BA287" s="253"/>
      <c r="BB287" s="253"/>
      <c r="BC287" s="253"/>
      <c r="BD287" s="253"/>
      <c r="BE287" s="253"/>
      <c r="BF287" s="119"/>
    </row>
    <row r="288" spans="1:58" ht="5.5" customHeight="1" x14ac:dyDescent="0.55000000000000004">
      <c r="A288" s="118"/>
      <c r="B288"/>
      <c r="C288"/>
      <c r="D288"/>
      <c r="E288"/>
      <c r="F288"/>
      <c r="G288"/>
      <c r="H288"/>
      <c r="I288"/>
      <c r="J288"/>
      <c r="K288"/>
      <c r="L288"/>
      <c r="M288"/>
      <c r="N288"/>
      <c r="O288"/>
      <c r="P288"/>
      <c r="Q288"/>
      <c r="R288"/>
      <c r="S288"/>
      <c r="T288"/>
      <c r="U288"/>
      <c r="V288"/>
      <c r="W288"/>
      <c r="X288"/>
      <c r="Y288"/>
      <c r="Z288"/>
      <c r="AA288"/>
      <c r="AB288"/>
      <c r="AD288" s="234"/>
      <c r="AE288" s="235"/>
      <c r="AF288" s="236"/>
      <c r="AG288" s="246"/>
      <c r="AH288" s="247"/>
      <c r="AI288" s="247"/>
      <c r="AJ288" s="247"/>
      <c r="AK288" s="247"/>
      <c r="AL288" s="247"/>
      <c r="AM288" s="247"/>
      <c r="AN288" s="247"/>
      <c r="AO288" s="247"/>
      <c r="AP288" s="247"/>
      <c r="AQ288" s="248"/>
      <c r="AR288" s="234"/>
      <c r="AS288" s="235"/>
      <c r="AT288" s="236"/>
      <c r="AU288" s="253"/>
      <c r="AV288" s="253"/>
      <c r="AW288" s="253"/>
      <c r="AX288" s="253"/>
      <c r="AY288" s="253"/>
      <c r="AZ288" s="253"/>
      <c r="BA288" s="253"/>
      <c r="BB288" s="253"/>
      <c r="BC288" s="253"/>
      <c r="BD288" s="253"/>
      <c r="BE288" s="253"/>
      <c r="BF288" s="119"/>
    </row>
    <row r="289" spans="1:58" ht="37.25" customHeight="1" x14ac:dyDescent="0.55000000000000004">
      <c r="A289" s="118"/>
      <c r="B289"/>
      <c r="C289"/>
      <c r="D289"/>
      <c r="E289"/>
      <c r="F289"/>
      <c r="G289"/>
      <c r="H289"/>
      <c r="I289"/>
      <c r="J289"/>
      <c r="K289"/>
      <c r="L289"/>
      <c r="M289"/>
      <c r="N289"/>
      <c r="O289"/>
      <c r="P289"/>
      <c r="Q289"/>
      <c r="R289"/>
      <c r="S289"/>
      <c r="T289"/>
      <c r="U289"/>
      <c r="V289"/>
      <c r="W289"/>
      <c r="X289"/>
      <c r="Y289"/>
      <c r="Z289"/>
      <c r="AA289"/>
      <c r="AB289"/>
      <c r="AD289" s="234"/>
      <c r="AE289" s="235"/>
      <c r="AF289" s="236"/>
      <c r="AG289" s="246"/>
      <c r="AH289" s="247"/>
      <c r="AI289" s="247"/>
      <c r="AJ289" s="247"/>
      <c r="AK289" s="247"/>
      <c r="AL289" s="247"/>
      <c r="AM289" s="247"/>
      <c r="AN289" s="247"/>
      <c r="AO289" s="247"/>
      <c r="AP289" s="247"/>
      <c r="AQ289" s="248"/>
      <c r="AR289" s="234"/>
      <c r="AS289" s="235"/>
      <c r="AT289" s="236"/>
      <c r="AU289" s="253"/>
      <c r="AV289" s="253"/>
      <c r="AW289" s="253"/>
      <c r="AX289" s="253"/>
      <c r="AY289" s="253"/>
      <c r="AZ289" s="253"/>
      <c r="BA289" s="253"/>
      <c r="BB289" s="253"/>
      <c r="BC289" s="253"/>
      <c r="BD289" s="253"/>
      <c r="BE289" s="253"/>
      <c r="BF289" s="119"/>
    </row>
    <row r="290" spans="1:58" ht="5.5" customHeight="1" x14ac:dyDescent="0.55000000000000004">
      <c r="A290" s="118"/>
      <c r="B290"/>
      <c r="C290"/>
      <c r="D290"/>
      <c r="E290"/>
      <c r="F290"/>
      <c r="G290"/>
      <c r="H290"/>
      <c r="I290"/>
      <c r="J290"/>
      <c r="K290"/>
      <c r="L290"/>
      <c r="M290"/>
      <c r="N290"/>
      <c r="O290"/>
      <c r="P290"/>
      <c r="Q290"/>
      <c r="R290"/>
      <c r="S290"/>
      <c r="T290"/>
      <c r="U290"/>
      <c r="V290"/>
      <c r="W290"/>
      <c r="X290"/>
      <c r="Y290"/>
      <c r="Z290"/>
      <c r="AA290"/>
      <c r="AB290"/>
      <c r="AD290" s="234"/>
      <c r="AE290" s="235"/>
      <c r="AF290" s="236"/>
      <c r="AG290" s="246"/>
      <c r="AH290" s="247"/>
      <c r="AI290" s="247"/>
      <c r="AJ290" s="247"/>
      <c r="AK290" s="247"/>
      <c r="AL290" s="247"/>
      <c r="AM290" s="247"/>
      <c r="AN290" s="247"/>
      <c r="AO290" s="247"/>
      <c r="AP290" s="247"/>
      <c r="AQ290" s="248"/>
      <c r="AR290" s="237"/>
      <c r="AS290" s="238"/>
      <c r="AT290" s="239"/>
      <c r="AU290" s="253"/>
      <c r="AV290" s="253"/>
      <c r="AW290" s="253"/>
      <c r="AX290" s="253"/>
      <c r="AY290" s="253"/>
      <c r="AZ290" s="253"/>
      <c r="BA290" s="253"/>
      <c r="BB290" s="253"/>
      <c r="BC290" s="253"/>
      <c r="BD290" s="253"/>
      <c r="BE290" s="253"/>
      <c r="BF290" s="119"/>
    </row>
    <row r="291" spans="1:58" ht="37.25" customHeight="1" x14ac:dyDescent="0.55000000000000004">
      <c r="A291" s="118"/>
      <c r="B291"/>
      <c r="C291"/>
      <c r="D291"/>
      <c r="E291"/>
      <c r="F291"/>
      <c r="G291"/>
      <c r="H291"/>
      <c r="I291"/>
      <c r="J291"/>
      <c r="K291"/>
      <c r="L291"/>
      <c r="M291"/>
      <c r="N291"/>
      <c r="O291"/>
      <c r="P291"/>
      <c r="Q291"/>
      <c r="R291"/>
      <c r="S291"/>
      <c r="T291"/>
      <c r="U291"/>
      <c r="V291"/>
      <c r="W291"/>
      <c r="X291"/>
      <c r="Y291"/>
      <c r="Z291"/>
      <c r="AA291"/>
      <c r="AB291"/>
      <c r="AD291" s="237"/>
      <c r="AE291" s="238"/>
      <c r="AF291" s="239"/>
      <c r="AG291" s="249"/>
      <c r="AH291" s="250"/>
      <c r="AI291" s="250"/>
      <c r="AJ291" s="250"/>
      <c r="AK291" s="250"/>
      <c r="AL291" s="250"/>
      <c r="AM291" s="250"/>
      <c r="AN291" s="250"/>
      <c r="AO291" s="250"/>
      <c r="AP291" s="250"/>
      <c r="AQ291" s="251"/>
      <c r="AR291" s="254" t="s">
        <v>244</v>
      </c>
      <c r="AS291" s="255"/>
      <c r="AT291" s="256"/>
      <c r="AU291" s="252"/>
      <c r="AV291" s="253"/>
      <c r="AW291" s="253"/>
      <c r="AX291" s="253"/>
      <c r="AY291" s="253"/>
      <c r="AZ291" s="253"/>
      <c r="BA291" s="253"/>
      <c r="BB291" s="253"/>
      <c r="BC291" s="253"/>
      <c r="BD291" s="253"/>
      <c r="BE291" s="253"/>
      <c r="BF291" s="119"/>
    </row>
    <row r="292" spans="1:58" ht="5.5" customHeight="1" x14ac:dyDescent="0.55000000000000004">
      <c r="A292" s="118"/>
      <c r="B292" s="4"/>
      <c r="C292" s="4"/>
      <c r="D292" s="4"/>
      <c r="E292" s="4"/>
      <c r="F292" s="4"/>
      <c r="G292" s="4"/>
      <c r="H292" s="4"/>
      <c r="I292" s="4"/>
      <c r="J292" s="4"/>
      <c r="K292" s="4"/>
      <c r="L292" s="4"/>
      <c r="M292" s="4"/>
      <c r="N292" s="4"/>
      <c r="O292" s="4"/>
      <c r="P292" s="4"/>
      <c r="Q292" s="4"/>
      <c r="R292" s="4"/>
      <c r="S292" s="4"/>
      <c r="T292" s="4"/>
      <c r="U292" s="4"/>
      <c r="V292" s="4"/>
      <c r="W292" s="4"/>
      <c r="X292" s="4"/>
      <c r="AD292"/>
      <c r="AE292"/>
      <c r="AF292"/>
      <c r="AG292"/>
      <c r="AH292"/>
      <c r="AI292"/>
      <c r="AJ292"/>
      <c r="AK292"/>
      <c r="AL292"/>
      <c r="AM292"/>
      <c r="AN292"/>
      <c r="AO292"/>
      <c r="AP292"/>
      <c r="AQ292"/>
      <c r="AR292"/>
      <c r="AS292"/>
      <c r="AT292"/>
      <c r="AU292"/>
      <c r="AV292"/>
      <c r="AW292"/>
      <c r="AX292"/>
      <c r="AY292"/>
      <c r="AZ292"/>
      <c r="BA292"/>
      <c r="BB292"/>
      <c r="BC292"/>
      <c r="BD292"/>
      <c r="BE292"/>
      <c r="BF292" s="119"/>
    </row>
    <row r="293" spans="1:58" ht="37" customHeight="1" x14ac:dyDescent="0.55000000000000004">
      <c r="A293" s="118"/>
      <c r="B293"/>
      <c r="C293"/>
      <c r="D293"/>
      <c r="E293"/>
      <c r="F293"/>
      <c r="G293"/>
      <c r="H293"/>
      <c r="I293"/>
      <c r="J293"/>
      <c r="K293"/>
      <c r="L293"/>
      <c r="M293"/>
      <c r="N293"/>
      <c r="O293"/>
      <c r="P293"/>
      <c r="Q293"/>
      <c r="R293"/>
      <c r="S293"/>
      <c r="T293"/>
      <c r="U293"/>
      <c r="V293"/>
      <c r="W293"/>
      <c r="X293"/>
      <c r="Y293" s="7"/>
      <c r="Z293"/>
      <c r="AA293"/>
      <c r="AB293"/>
      <c r="AD293" s="254" t="s">
        <v>8</v>
      </c>
      <c r="AE293" s="255"/>
      <c r="AF293" s="255"/>
      <c r="AG293" s="256"/>
      <c r="AH293" s="286"/>
      <c r="AI293" s="287"/>
      <c r="AJ293" s="287"/>
      <c r="AK293" s="287"/>
      <c r="AL293" s="287"/>
      <c r="AM293" s="287"/>
      <c r="AN293" s="287"/>
      <c r="AO293" s="287"/>
      <c r="AP293" s="287"/>
      <c r="AQ293" s="287"/>
      <c r="AR293" s="287"/>
      <c r="AS293" s="287"/>
      <c r="AT293" s="287"/>
      <c r="AU293" s="287"/>
      <c r="AV293" s="287"/>
      <c r="AW293" s="287"/>
      <c r="AX293" s="287"/>
      <c r="AY293" s="287"/>
      <c r="AZ293" s="287"/>
      <c r="BA293" s="287"/>
      <c r="BB293" s="287"/>
      <c r="BC293" s="287"/>
      <c r="BD293" s="287"/>
      <c r="BE293" s="288"/>
      <c r="BF293" s="119"/>
    </row>
    <row r="294" spans="1:58" ht="5.5" customHeight="1" thickBot="1" x14ac:dyDescent="0.6">
      <c r="A294" s="121"/>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22"/>
      <c r="Z294" s="122"/>
      <c r="AA294" s="122"/>
      <c r="AB294" s="122"/>
      <c r="AC294" s="122"/>
      <c r="AD294" s="132"/>
      <c r="AE294" s="132"/>
      <c r="AF294" s="132"/>
      <c r="AG294" s="132"/>
      <c r="AH294" s="132"/>
      <c r="AI294" s="132"/>
      <c r="AJ294" s="132"/>
      <c r="AK294" s="132"/>
      <c r="AL294" s="132"/>
      <c r="AM294" s="132"/>
      <c r="AN294" s="132"/>
      <c r="AO294" s="132"/>
      <c r="AP294" s="132"/>
      <c r="AQ294" s="132"/>
      <c r="AR294" s="132"/>
      <c r="AS294" s="132"/>
      <c r="AT294" s="132"/>
      <c r="AU294" s="132"/>
      <c r="AV294" s="132"/>
      <c r="AW294" s="132"/>
      <c r="AX294" s="132"/>
      <c r="AY294" s="132"/>
      <c r="AZ294" s="132"/>
      <c r="BA294" s="132"/>
      <c r="BB294" s="132"/>
      <c r="BC294" s="132"/>
      <c r="BD294" s="132"/>
      <c r="BE294" s="132"/>
      <c r="BF294" s="123"/>
    </row>
    <row r="295" spans="1:58" ht="5.5" customHeight="1" thickTop="1" x14ac:dyDescent="0.55000000000000004">
      <c r="A295" s="116"/>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c r="AA295" s="101"/>
      <c r="AB295" s="101"/>
      <c r="AC295" s="101"/>
      <c r="AD295" s="101"/>
      <c r="AE295" s="101"/>
      <c r="AF295" s="101"/>
      <c r="AG295" s="101"/>
      <c r="AH295" s="101"/>
      <c r="AI295" s="101"/>
      <c r="AJ295" s="101"/>
      <c r="AK295" s="101"/>
      <c r="AL295" s="101"/>
      <c r="AM295" s="101"/>
      <c r="AN295" s="101"/>
      <c r="AO295" s="101"/>
      <c r="AP295" s="101"/>
      <c r="AQ295" s="101"/>
      <c r="AR295" s="101"/>
      <c r="AS295" s="101"/>
      <c r="AT295" s="101"/>
      <c r="AU295" s="101"/>
      <c r="AV295" s="101"/>
      <c r="AW295" s="101"/>
      <c r="AX295" s="101"/>
      <c r="AY295" s="101"/>
      <c r="AZ295" s="101"/>
      <c r="BA295" s="101"/>
      <c r="BB295" s="101"/>
      <c r="BC295" s="101"/>
      <c r="BD295" s="101"/>
      <c r="BE295" s="101"/>
      <c r="BF295" s="117"/>
    </row>
    <row r="296" spans="1:58" ht="37.25" customHeight="1" x14ac:dyDescent="0.55000000000000004">
      <c r="A296" s="116"/>
      <c r="B296" s="54" t="s">
        <v>303</v>
      </c>
      <c r="C296" s="279" t="s">
        <v>330</v>
      </c>
      <c r="D296" s="280"/>
      <c r="E296" s="281"/>
      <c r="F296" s="54" t="s">
        <v>0</v>
      </c>
      <c r="G296" s="272" t="s">
        <v>132</v>
      </c>
      <c r="H296" s="272"/>
      <c r="I296" s="272"/>
      <c r="J296" s="272"/>
      <c r="K296" s="202" t="s">
        <v>306</v>
      </c>
      <c r="L296" s="208"/>
      <c r="M296" s="272" t="s">
        <v>57</v>
      </c>
      <c r="N296" s="272"/>
      <c r="O296" s="272"/>
      <c r="P296" s="272"/>
      <c r="Q296" s="272"/>
      <c r="R296" s="272"/>
      <c r="S296" s="272"/>
      <c r="T296" s="272"/>
      <c r="U296" s="272"/>
      <c r="V296" s="272"/>
      <c r="W296" s="202" t="s">
        <v>301</v>
      </c>
      <c r="X296" s="202"/>
      <c r="Y296" s="276" t="s">
        <v>11</v>
      </c>
      <c r="Z296" s="276"/>
      <c r="AA296" s="276"/>
      <c r="AB296" s="276"/>
      <c r="AC296" s="101"/>
      <c r="AD296" s="208" t="s">
        <v>1</v>
      </c>
      <c r="AE296" s="268"/>
      <c r="AF296" s="268"/>
      <c r="AG296" s="277" t="s">
        <v>60</v>
      </c>
      <c r="AH296" s="278"/>
      <c r="AI296" s="278"/>
      <c r="AJ296" s="278"/>
      <c r="AK296" s="278"/>
      <c r="AL296" s="278"/>
      <c r="AM296" s="278"/>
      <c r="AN296" s="278"/>
      <c r="AO296" s="278"/>
      <c r="AP296" s="278"/>
      <c r="AQ296" s="278"/>
      <c r="AR296" s="278"/>
      <c r="AS296" s="278"/>
      <c r="AT296" s="278"/>
      <c r="AU296" s="278"/>
      <c r="AV296" s="278"/>
      <c r="AW296" s="278"/>
      <c r="AX296" s="278"/>
      <c r="AY296" s="278"/>
      <c r="AZ296" s="278"/>
      <c r="BA296" s="278"/>
      <c r="BB296" s="278"/>
      <c r="BC296" s="278"/>
      <c r="BD296" s="278"/>
      <c r="BE296" s="278"/>
      <c r="BF296" s="117"/>
    </row>
    <row r="297" spans="1:58" ht="5.5" customHeight="1" x14ac:dyDescent="0.55000000000000004">
      <c r="A297" s="116"/>
      <c r="B297" s="58"/>
      <c r="C297" s="57"/>
      <c r="D297" s="57"/>
      <c r="E297" s="57"/>
      <c r="F297" s="57"/>
      <c r="G297" s="57"/>
      <c r="H297" s="57"/>
      <c r="I297" s="57"/>
      <c r="J297" s="57"/>
      <c r="K297" s="57"/>
      <c r="L297" s="57"/>
      <c r="M297" s="57"/>
      <c r="N297" s="57"/>
      <c r="O297" s="57"/>
      <c r="P297" s="57"/>
      <c r="Q297" s="57"/>
      <c r="R297" s="57"/>
      <c r="S297" s="57"/>
      <c r="T297" s="57"/>
      <c r="U297" s="57"/>
      <c r="V297" s="57"/>
      <c r="W297" s="57"/>
      <c r="X297" s="57"/>
      <c r="Y297" s="59"/>
      <c r="Z297" s="59"/>
      <c r="AA297" s="59"/>
      <c r="AB297" s="59"/>
      <c r="AC297" s="101"/>
      <c r="AD297" s="101"/>
      <c r="AE297" s="101"/>
      <c r="AF297" s="101"/>
      <c r="AG297" s="101"/>
      <c r="AH297" s="101"/>
      <c r="AI297" s="101"/>
      <c r="AJ297" s="101"/>
      <c r="AK297" s="101"/>
      <c r="AL297" s="101"/>
      <c r="AM297" s="101"/>
      <c r="AN297" s="101"/>
      <c r="AO297" s="101"/>
      <c r="AP297" s="101"/>
      <c r="AQ297" s="101"/>
      <c r="AR297" s="101"/>
      <c r="AS297" s="101"/>
      <c r="AT297" s="101"/>
      <c r="AU297" s="101"/>
      <c r="AV297" s="101"/>
      <c r="AW297" s="101"/>
      <c r="AX297" s="101"/>
      <c r="AY297" s="101"/>
      <c r="AZ297" s="101"/>
      <c r="BA297" s="101"/>
      <c r="BB297" s="101"/>
      <c r="BC297" s="101"/>
      <c r="BD297" s="101"/>
      <c r="BE297" s="101"/>
      <c r="BF297" s="117"/>
    </row>
    <row r="298" spans="1:58" ht="37.25" customHeight="1" x14ac:dyDescent="0.55000000000000004">
      <c r="A298" s="116"/>
      <c r="B298" s="208" t="s">
        <v>2</v>
      </c>
      <c r="C298" s="319"/>
      <c r="D298" s="269" t="s">
        <v>59</v>
      </c>
      <c r="E298" s="270"/>
      <c r="F298" s="270"/>
      <c r="G298" s="270"/>
      <c r="H298" s="270"/>
      <c r="I298" s="270"/>
      <c r="J298" s="270"/>
      <c r="K298" s="270"/>
      <c r="L298" s="270"/>
      <c r="M298" s="270"/>
      <c r="N298" s="270"/>
      <c r="O298" s="270"/>
      <c r="P298" s="270"/>
      <c r="Q298" s="270"/>
      <c r="R298" s="270"/>
      <c r="S298" s="270"/>
      <c r="T298" s="271"/>
      <c r="U298" s="208" t="s">
        <v>3</v>
      </c>
      <c r="V298" s="208"/>
      <c r="W298" s="208"/>
      <c r="X298" s="310" t="s">
        <v>58</v>
      </c>
      <c r="Y298" s="310"/>
      <c r="Z298" s="310"/>
      <c r="AA298" s="310"/>
      <c r="AB298" s="310"/>
      <c r="AC298" s="101"/>
      <c r="AD298" s="218" t="s">
        <v>465</v>
      </c>
      <c r="AE298" s="219"/>
      <c r="AF298" s="220"/>
      <c r="AG298" s="240" t="s">
        <v>49</v>
      </c>
      <c r="AH298" s="240"/>
      <c r="AI298" s="240"/>
      <c r="AJ298" s="240"/>
      <c r="AK298" s="240"/>
      <c r="AL298" s="240"/>
      <c r="AM298" s="240"/>
      <c r="AN298" s="240"/>
      <c r="AO298" s="240"/>
      <c r="AP298" s="240"/>
      <c r="AQ298" s="240"/>
      <c r="AR298" s="240"/>
      <c r="AS298" s="240"/>
      <c r="AT298" s="240"/>
      <c r="AU298" s="240"/>
      <c r="AV298" s="240"/>
      <c r="AW298" s="240"/>
      <c r="AX298" s="240"/>
      <c r="AY298" s="240"/>
      <c r="AZ298" s="240"/>
      <c r="BA298" s="240"/>
      <c r="BB298" s="240"/>
      <c r="BC298" s="240"/>
      <c r="BD298" s="240"/>
      <c r="BE298" s="240"/>
      <c r="BF298" s="117"/>
    </row>
    <row r="299" spans="1:58" ht="5.5" customHeight="1" x14ac:dyDescent="0.55000000000000004">
      <c r="A299" s="116"/>
      <c r="B299" s="58"/>
      <c r="C299" s="57"/>
      <c r="D299" s="57"/>
      <c r="E299" s="57"/>
      <c r="F299" s="57"/>
      <c r="G299" s="57"/>
      <c r="H299" s="57"/>
      <c r="I299" s="57"/>
      <c r="J299" s="57"/>
      <c r="K299" s="57"/>
      <c r="L299" s="57"/>
      <c r="M299" s="57"/>
      <c r="N299" s="57"/>
      <c r="O299" s="57"/>
      <c r="P299" s="57"/>
      <c r="Q299" s="57"/>
      <c r="R299" s="57"/>
      <c r="S299" s="57"/>
      <c r="T299" s="57"/>
      <c r="U299" s="57"/>
      <c r="V299" s="57"/>
      <c r="W299" s="57"/>
      <c r="X299" s="57"/>
      <c r="Y299" s="59"/>
      <c r="Z299" s="59"/>
      <c r="AA299" s="59"/>
      <c r="AB299" s="59"/>
      <c r="AC299" s="101"/>
      <c r="AD299" s="257"/>
      <c r="AE299" s="258"/>
      <c r="AF299" s="259"/>
      <c r="AG299" s="241"/>
      <c r="AH299" s="241"/>
      <c r="AI299" s="241"/>
      <c r="AJ299" s="241"/>
      <c r="AK299" s="241"/>
      <c r="AL299" s="241"/>
      <c r="AM299" s="241"/>
      <c r="AN299" s="241"/>
      <c r="AO299" s="241"/>
      <c r="AP299" s="241"/>
      <c r="AQ299" s="241"/>
      <c r="AR299" s="241"/>
      <c r="AS299" s="241"/>
      <c r="AT299" s="241"/>
      <c r="AU299" s="241"/>
      <c r="AV299" s="241"/>
      <c r="AW299" s="241"/>
      <c r="AX299" s="241"/>
      <c r="AY299" s="241"/>
      <c r="AZ299" s="241"/>
      <c r="BA299" s="241"/>
      <c r="BB299" s="241"/>
      <c r="BC299" s="241"/>
      <c r="BD299" s="241"/>
      <c r="BE299" s="241"/>
      <c r="BF299" s="117"/>
    </row>
    <row r="300" spans="1:58" ht="37.25" customHeight="1" x14ac:dyDescent="0.55000000000000004">
      <c r="A300" s="116"/>
      <c r="B300" s="208" t="s">
        <v>5</v>
      </c>
      <c r="C300" s="208"/>
      <c r="D300" s="208"/>
      <c r="E300" s="208"/>
      <c r="F300" s="208"/>
      <c r="G300" s="208"/>
      <c r="H300" s="208"/>
      <c r="I300" s="208"/>
      <c r="J300" s="208"/>
      <c r="K300" s="208"/>
      <c r="L300" s="208"/>
      <c r="M300" s="208"/>
      <c r="N300" s="208"/>
      <c r="O300" s="208"/>
      <c r="P300" s="208"/>
      <c r="Q300" s="208"/>
      <c r="R300" s="208"/>
      <c r="S300" s="208"/>
      <c r="T300" s="208"/>
      <c r="U300" s="208"/>
      <c r="V300" s="208"/>
      <c r="W300" s="208"/>
      <c r="X300" s="208"/>
      <c r="Y300" s="208" t="s">
        <v>4</v>
      </c>
      <c r="Z300" s="208"/>
      <c r="AA300" s="208"/>
      <c r="AB300" s="208"/>
      <c r="AC300" s="101"/>
      <c r="AD300" s="221"/>
      <c r="AE300" s="222"/>
      <c r="AF300" s="223"/>
      <c r="AG300" s="242"/>
      <c r="AH300" s="242"/>
      <c r="AI300" s="242"/>
      <c r="AJ300" s="242"/>
      <c r="AK300" s="242"/>
      <c r="AL300" s="242"/>
      <c r="AM300" s="242"/>
      <c r="AN300" s="242"/>
      <c r="AO300" s="242"/>
      <c r="AP300" s="242"/>
      <c r="AQ300" s="242"/>
      <c r="AR300" s="242"/>
      <c r="AS300" s="242"/>
      <c r="AT300" s="242"/>
      <c r="AU300" s="242"/>
      <c r="AV300" s="242"/>
      <c r="AW300" s="242"/>
      <c r="AX300" s="242"/>
      <c r="AY300" s="242"/>
      <c r="AZ300" s="242"/>
      <c r="BA300" s="242"/>
      <c r="BB300" s="242"/>
      <c r="BC300" s="242"/>
      <c r="BD300" s="242"/>
      <c r="BE300" s="242"/>
      <c r="BF300" s="117"/>
    </row>
    <row r="301" spans="1:58" ht="5.5" customHeight="1" x14ac:dyDescent="0.55000000000000004">
      <c r="A301" s="116"/>
      <c r="B301" s="58"/>
      <c r="C301" s="57"/>
      <c r="D301" s="57"/>
      <c r="E301" s="57"/>
      <c r="F301" s="57"/>
      <c r="G301" s="57"/>
      <c r="H301" s="57"/>
      <c r="I301" s="57"/>
      <c r="J301" s="57"/>
      <c r="K301" s="57"/>
      <c r="L301" s="57"/>
      <c r="M301" s="57"/>
      <c r="N301" s="57"/>
      <c r="O301" s="57"/>
      <c r="P301" s="57"/>
      <c r="Q301" s="57"/>
      <c r="R301" s="57"/>
      <c r="S301" s="57"/>
      <c r="T301" s="57"/>
      <c r="U301" s="57"/>
      <c r="V301" s="57"/>
      <c r="W301" s="57"/>
      <c r="X301" s="57"/>
      <c r="Y301" s="59"/>
      <c r="Z301" s="59"/>
      <c r="AA301" s="59"/>
      <c r="AB301" s="59"/>
      <c r="AC301" s="101"/>
      <c r="AD301" s="101"/>
      <c r="AE301" s="101"/>
      <c r="AF301" s="101"/>
      <c r="AG301" s="101"/>
      <c r="AH301" s="101"/>
      <c r="AI301" s="101"/>
      <c r="AJ301" s="101"/>
      <c r="AK301" s="101"/>
      <c r="AL301" s="101"/>
      <c r="AM301" s="101"/>
      <c r="AN301" s="101"/>
      <c r="AO301" s="101"/>
      <c r="AP301" s="101"/>
      <c r="AQ301" s="101"/>
      <c r="AR301" s="101"/>
      <c r="AS301" s="101"/>
      <c r="AT301" s="101"/>
      <c r="AU301" s="101"/>
      <c r="AV301" s="101"/>
      <c r="AW301" s="101"/>
      <c r="AX301" s="101"/>
      <c r="AY301" s="101"/>
      <c r="AZ301" s="101"/>
      <c r="BA301" s="101"/>
      <c r="BB301" s="101"/>
      <c r="BC301" s="101"/>
      <c r="BD301" s="101"/>
      <c r="BE301" s="101"/>
      <c r="BF301" s="117"/>
    </row>
    <row r="302" spans="1:58" ht="37.25" customHeight="1" x14ac:dyDescent="0.55000000000000004">
      <c r="A302" s="116"/>
      <c r="B302" s="300" t="s">
        <v>138</v>
      </c>
      <c r="C302" s="291" t="s">
        <v>276</v>
      </c>
      <c r="D302" s="311"/>
      <c r="E302" s="311"/>
      <c r="F302" s="311"/>
      <c r="G302" s="311"/>
      <c r="H302" s="311"/>
      <c r="I302" s="311"/>
      <c r="J302" s="311"/>
      <c r="K302" s="311"/>
      <c r="L302" s="311"/>
      <c r="M302" s="311"/>
      <c r="N302" s="311"/>
      <c r="O302" s="311"/>
      <c r="P302" s="311"/>
      <c r="Q302" s="311"/>
      <c r="R302" s="311"/>
      <c r="S302" s="311"/>
      <c r="T302" s="311"/>
      <c r="U302" s="311"/>
      <c r="V302" s="311"/>
      <c r="W302" s="311"/>
      <c r="X302" s="312"/>
      <c r="Y302" s="352"/>
      <c r="Z302" s="352"/>
      <c r="AA302" s="352"/>
      <c r="AB302" s="352"/>
      <c r="AC302" s="101"/>
      <c r="AD302" s="215" t="s">
        <v>9</v>
      </c>
      <c r="AE302" s="216"/>
      <c r="AF302" s="217"/>
      <c r="AG302" s="286"/>
      <c r="AH302" s="289"/>
      <c r="AI302" s="289"/>
      <c r="AJ302" s="289"/>
      <c r="AK302" s="289"/>
      <c r="AL302" s="289"/>
      <c r="AM302" s="289"/>
      <c r="AN302" s="289"/>
      <c r="AO302" s="289"/>
      <c r="AP302" s="289"/>
      <c r="AQ302" s="289"/>
      <c r="AR302" s="289"/>
      <c r="AS302" s="289"/>
      <c r="AT302" s="289"/>
      <c r="AU302" s="289"/>
      <c r="AV302" s="289"/>
      <c r="AW302" s="289"/>
      <c r="AX302" s="289"/>
      <c r="AY302" s="289"/>
      <c r="AZ302" s="289"/>
      <c r="BA302" s="289"/>
      <c r="BB302" s="289"/>
      <c r="BC302" s="289"/>
      <c r="BD302" s="289"/>
      <c r="BE302" s="290"/>
      <c r="BF302" s="117"/>
    </row>
    <row r="303" spans="1:58" ht="5.5" customHeight="1" x14ac:dyDescent="0.55000000000000004">
      <c r="A303" s="116"/>
      <c r="B303" s="301"/>
      <c r="C303" s="313"/>
      <c r="D303" s="314"/>
      <c r="E303" s="314"/>
      <c r="F303" s="314"/>
      <c r="G303" s="314"/>
      <c r="H303" s="314"/>
      <c r="I303" s="314"/>
      <c r="J303" s="314"/>
      <c r="K303" s="314"/>
      <c r="L303" s="314"/>
      <c r="M303" s="314"/>
      <c r="N303" s="314"/>
      <c r="O303" s="314"/>
      <c r="P303" s="314"/>
      <c r="Q303" s="314"/>
      <c r="R303" s="314"/>
      <c r="S303" s="314"/>
      <c r="T303" s="314"/>
      <c r="U303" s="314"/>
      <c r="V303" s="314"/>
      <c r="W303" s="314"/>
      <c r="X303" s="315"/>
      <c r="Y303" s="352"/>
      <c r="Z303" s="352"/>
      <c r="AA303" s="352"/>
      <c r="AB303" s="352"/>
      <c r="AC303" s="101"/>
      <c r="AD303" s="101"/>
      <c r="AE303" s="101"/>
      <c r="AF303" s="101"/>
      <c r="AG303" s="101"/>
      <c r="AH303" s="101"/>
      <c r="AI303" s="101"/>
      <c r="AJ303" s="101"/>
      <c r="AK303" s="101"/>
      <c r="AL303" s="101"/>
      <c r="AM303" s="101"/>
      <c r="AN303" s="101"/>
      <c r="AO303" s="101"/>
      <c r="AP303" s="101"/>
      <c r="AQ303" s="101"/>
      <c r="AR303" s="101"/>
      <c r="AS303" s="101"/>
      <c r="AT303" s="101"/>
      <c r="AU303" s="101"/>
      <c r="AV303" s="101"/>
      <c r="AW303" s="101"/>
      <c r="AX303" s="101"/>
      <c r="AY303" s="101"/>
      <c r="AZ303" s="101"/>
      <c r="BA303" s="101"/>
      <c r="BB303" s="101"/>
      <c r="BC303" s="101"/>
      <c r="BD303" s="101"/>
      <c r="BE303" s="101"/>
      <c r="BF303" s="117"/>
    </row>
    <row r="304" spans="1:58" ht="37.25" customHeight="1" x14ac:dyDescent="0.55000000000000004">
      <c r="A304" s="116"/>
      <c r="B304" s="302"/>
      <c r="C304" s="316"/>
      <c r="D304" s="317"/>
      <c r="E304" s="317"/>
      <c r="F304" s="317"/>
      <c r="G304" s="317"/>
      <c r="H304" s="317"/>
      <c r="I304" s="317"/>
      <c r="J304" s="317"/>
      <c r="K304" s="317"/>
      <c r="L304" s="317"/>
      <c r="M304" s="317"/>
      <c r="N304" s="317"/>
      <c r="O304" s="317"/>
      <c r="P304" s="317"/>
      <c r="Q304" s="317"/>
      <c r="R304" s="317"/>
      <c r="S304" s="317"/>
      <c r="T304" s="317"/>
      <c r="U304" s="317"/>
      <c r="V304" s="317"/>
      <c r="W304" s="317"/>
      <c r="X304" s="318"/>
      <c r="Y304" s="352"/>
      <c r="Z304" s="352"/>
      <c r="AA304" s="352"/>
      <c r="AB304" s="352"/>
      <c r="AC304" s="101"/>
      <c r="AD304" s="202" t="s">
        <v>195</v>
      </c>
      <c r="AE304" s="202"/>
      <c r="AF304" s="202"/>
      <c r="AG304" s="341"/>
      <c r="AH304" s="341"/>
      <c r="AI304" s="341"/>
      <c r="AJ304" s="341"/>
      <c r="AK304" s="341"/>
      <c r="AL304" s="341"/>
      <c r="AM304" s="341"/>
      <c r="AN304" s="341"/>
      <c r="AO304" s="341"/>
      <c r="AP304" s="341"/>
      <c r="AQ304" s="341"/>
      <c r="AR304" s="341"/>
      <c r="AS304" s="341"/>
      <c r="AT304" s="341"/>
      <c r="AU304" s="341"/>
      <c r="AV304" s="215" t="s">
        <v>7</v>
      </c>
      <c r="AW304" s="216"/>
      <c r="AX304" s="217"/>
      <c r="AY304" s="320"/>
      <c r="AZ304" s="321"/>
      <c r="BA304" s="321"/>
      <c r="BB304" s="321"/>
      <c r="BC304" s="321"/>
      <c r="BD304" s="321"/>
      <c r="BE304" s="322"/>
      <c r="BF304" s="117"/>
    </row>
    <row r="305" spans="1:58" ht="5.5" customHeight="1" x14ac:dyDescent="0.55000000000000004">
      <c r="A305" s="116"/>
      <c r="B305" s="58"/>
      <c r="C305" s="57"/>
      <c r="D305" s="57"/>
      <c r="E305" s="57"/>
      <c r="F305" s="57"/>
      <c r="G305" s="57"/>
      <c r="H305" s="57"/>
      <c r="I305" s="57"/>
      <c r="J305" s="57"/>
      <c r="K305" s="57"/>
      <c r="L305" s="57"/>
      <c r="M305" s="57"/>
      <c r="N305" s="57"/>
      <c r="O305" s="57"/>
      <c r="P305" s="57"/>
      <c r="Q305" s="57"/>
      <c r="R305" s="57"/>
      <c r="S305" s="57"/>
      <c r="T305" s="57"/>
      <c r="U305" s="57"/>
      <c r="V305" s="57"/>
      <c r="W305" s="57"/>
      <c r="X305" s="57"/>
      <c r="Y305" s="59"/>
      <c r="Z305" s="59"/>
      <c r="AA305" s="59"/>
      <c r="AB305" s="59"/>
      <c r="AC305" s="101"/>
      <c r="AD305" s="101"/>
      <c r="AE305" s="101"/>
      <c r="AF305" s="101"/>
      <c r="AG305" s="101"/>
      <c r="AH305" s="101"/>
      <c r="AI305" s="101"/>
      <c r="AJ305" s="101"/>
      <c r="AK305" s="101"/>
      <c r="AL305" s="101"/>
      <c r="AM305" s="101"/>
      <c r="AN305" s="101"/>
      <c r="AO305" s="101"/>
      <c r="AP305" s="101"/>
      <c r="AQ305" s="101"/>
      <c r="AR305" s="101"/>
      <c r="AS305" s="101"/>
      <c r="AT305" s="101"/>
      <c r="AU305" s="101"/>
      <c r="AV305" s="101"/>
      <c r="AW305" s="101"/>
      <c r="AX305" s="101"/>
      <c r="AY305" s="101"/>
      <c r="AZ305" s="101"/>
      <c r="BA305" s="101"/>
      <c r="BB305" s="101"/>
      <c r="BC305" s="101"/>
      <c r="BD305" s="101"/>
      <c r="BE305" s="101"/>
      <c r="BF305" s="117"/>
    </row>
    <row r="306" spans="1:58" ht="37.25" customHeight="1" x14ac:dyDescent="0.55000000000000004">
      <c r="A306" s="116"/>
      <c r="B306" s="300" t="s">
        <v>141</v>
      </c>
      <c r="C306" s="291" t="s">
        <v>168</v>
      </c>
      <c r="D306" s="292"/>
      <c r="E306" s="292"/>
      <c r="F306" s="292"/>
      <c r="G306" s="292"/>
      <c r="H306" s="292"/>
      <c r="I306" s="292"/>
      <c r="J306" s="292"/>
      <c r="K306" s="292"/>
      <c r="L306" s="292"/>
      <c r="M306" s="292"/>
      <c r="N306" s="292"/>
      <c r="O306" s="292"/>
      <c r="P306" s="292"/>
      <c r="Q306" s="292"/>
      <c r="R306" s="292"/>
      <c r="S306" s="292"/>
      <c r="T306" s="292"/>
      <c r="U306" s="292"/>
      <c r="V306" s="292"/>
      <c r="W306" s="292"/>
      <c r="X306" s="293"/>
      <c r="Y306" s="282"/>
      <c r="Z306" s="282"/>
      <c r="AA306" s="282"/>
      <c r="AB306" s="282"/>
      <c r="AC306" s="101"/>
      <c r="AD306" s="231" t="s">
        <v>6</v>
      </c>
      <c r="AE306" s="232"/>
      <c r="AF306" s="233"/>
      <c r="AG306" s="243"/>
      <c r="AH306" s="244"/>
      <c r="AI306" s="244"/>
      <c r="AJ306" s="244"/>
      <c r="AK306" s="244"/>
      <c r="AL306" s="244"/>
      <c r="AM306" s="244"/>
      <c r="AN306" s="244"/>
      <c r="AO306" s="244"/>
      <c r="AP306" s="244"/>
      <c r="AQ306" s="245"/>
      <c r="AR306" s="231" t="s">
        <v>194</v>
      </c>
      <c r="AS306" s="232"/>
      <c r="AT306" s="233"/>
      <c r="AU306" s="252"/>
      <c r="AV306" s="253"/>
      <c r="AW306" s="253"/>
      <c r="AX306" s="253"/>
      <c r="AY306" s="253"/>
      <c r="AZ306" s="253"/>
      <c r="BA306" s="253"/>
      <c r="BB306" s="253"/>
      <c r="BC306" s="253"/>
      <c r="BD306" s="253"/>
      <c r="BE306" s="253"/>
      <c r="BF306" s="117"/>
    </row>
    <row r="307" spans="1:58" ht="5.5" customHeight="1" x14ac:dyDescent="0.55000000000000004">
      <c r="A307" s="116"/>
      <c r="B307" s="301"/>
      <c r="C307" s="294"/>
      <c r="D307" s="295"/>
      <c r="E307" s="295"/>
      <c r="F307" s="295"/>
      <c r="G307" s="295"/>
      <c r="H307" s="295"/>
      <c r="I307" s="295"/>
      <c r="J307" s="295"/>
      <c r="K307" s="295"/>
      <c r="L307" s="295"/>
      <c r="M307" s="295"/>
      <c r="N307" s="295"/>
      <c r="O307" s="295"/>
      <c r="P307" s="295"/>
      <c r="Q307" s="295"/>
      <c r="R307" s="295"/>
      <c r="S307" s="295"/>
      <c r="T307" s="295"/>
      <c r="U307" s="295"/>
      <c r="V307" s="295"/>
      <c r="W307" s="295"/>
      <c r="X307" s="296"/>
      <c r="Y307" s="282"/>
      <c r="Z307" s="282"/>
      <c r="AA307" s="282"/>
      <c r="AB307" s="282"/>
      <c r="AC307" s="101"/>
      <c r="AD307" s="234"/>
      <c r="AE307" s="235"/>
      <c r="AF307" s="236"/>
      <c r="AG307" s="246"/>
      <c r="AH307" s="247"/>
      <c r="AI307" s="247"/>
      <c r="AJ307" s="247"/>
      <c r="AK307" s="247"/>
      <c r="AL307" s="247"/>
      <c r="AM307" s="247"/>
      <c r="AN307" s="247"/>
      <c r="AO307" s="247"/>
      <c r="AP307" s="247"/>
      <c r="AQ307" s="248"/>
      <c r="AR307" s="234"/>
      <c r="AS307" s="235"/>
      <c r="AT307" s="236"/>
      <c r="AU307" s="253"/>
      <c r="AV307" s="253"/>
      <c r="AW307" s="253"/>
      <c r="AX307" s="253"/>
      <c r="AY307" s="253"/>
      <c r="AZ307" s="253"/>
      <c r="BA307" s="253"/>
      <c r="BB307" s="253"/>
      <c r="BC307" s="253"/>
      <c r="BD307" s="253"/>
      <c r="BE307" s="253"/>
      <c r="BF307" s="117"/>
    </row>
    <row r="308" spans="1:58" ht="37.25" customHeight="1" x14ac:dyDescent="0.55000000000000004">
      <c r="A308" s="116"/>
      <c r="B308" s="301"/>
      <c r="C308" s="294"/>
      <c r="D308" s="295"/>
      <c r="E308" s="295"/>
      <c r="F308" s="295"/>
      <c r="G308" s="295"/>
      <c r="H308" s="295"/>
      <c r="I308" s="295"/>
      <c r="J308" s="295"/>
      <c r="K308" s="295"/>
      <c r="L308" s="295"/>
      <c r="M308" s="295"/>
      <c r="N308" s="295"/>
      <c r="O308" s="295"/>
      <c r="P308" s="295"/>
      <c r="Q308" s="295"/>
      <c r="R308" s="295"/>
      <c r="S308" s="295"/>
      <c r="T308" s="295"/>
      <c r="U308" s="295"/>
      <c r="V308" s="295"/>
      <c r="W308" s="295"/>
      <c r="X308" s="296"/>
      <c r="Y308" s="282"/>
      <c r="Z308" s="282"/>
      <c r="AA308" s="282"/>
      <c r="AB308" s="282"/>
      <c r="AC308" s="101"/>
      <c r="AD308" s="234"/>
      <c r="AE308" s="235"/>
      <c r="AF308" s="236"/>
      <c r="AG308" s="246"/>
      <c r="AH308" s="247"/>
      <c r="AI308" s="247"/>
      <c r="AJ308" s="247"/>
      <c r="AK308" s="247"/>
      <c r="AL308" s="247"/>
      <c r="AM308" s="247"/>
      <c r="AN308" s="247"/>
      <c r="AO308" s="247"/>
      <c r="AP308" s="247"/>
      <c r="AQ308" s="248"/>
      <c r="AR308" s="234"/>
      <c r="AS308" s="235"/>
      <c r="AT308" s="236"/>
      <c r="AU308" s="253"/>
      <c r="AV308" s="253"/>
      <c r="AW308" s="253"/>
      <c r="AX308" s="253"/>
      <c r="AY308" s="253"/>
      <c r="AZ308" s="253"/>
      <c r="BA308" s="253"/>
      <c r="BB308" s="253"/>
      <c r="BC308" s="253"/>
      <c r="BD308" s="253"/>
      <c r="BE308" s="253"/>
      <c r="BF308" s="117"/>
    </row>
    <row r="309" spans="1:58" ht="5.5" customHeight="1" x14ac:dyDescent="0.55000000000000004">
      <c r="A309" s="116"/>
      <c r="B309" s="301"/>
      <c r="C309" s="294"/>
      <c r="D309" s="295"/>
      <c r="E309" s="295"/>
      <c r="F309" s="295"/>
      <c r="G309" s="295"/>
      <c r="H309" s="295"/>
      <c r="I309" s="295"/>
      <c r="J309" s="295"/>
      <c r="K309" s="295"/>
      <c r="L309" s="295"/>
      <c r="M309" s="295"/>
      <c r="N309" s="295"/>
      <c r="O309" s="295"/>
      <c r="P309" s="295"/>
      <c r="Q309" s="295"/>
      <c r="R309" s="295"/>
      <c r="S309" s="295"/>
      <c r="T309" s="295"/>
      <c r="U309" s="295"/>
      <c r="V309" s="295"/>
      <c r="W309" s="295"/>
      <c r="X309" s="296"/>
      <c r="Y309" s="282"/>
      <c r="Z309" s="282"/>
      <c r="AA309" s="282"/>
      <c r="AB309" s="282"/>
      <c r="AC309" s="101"/>
      <c r="AD309" s="234"/>
      <c r="AE309" s="235"/>
      <c r="AF309" s="236"/>
      <c r="AG309" s="246"/>
      <c r="AH309" s="247"/>
      <c r="AI309" s="247"/>
      <c r="AJ309" s="247"/>
      <c r="AK309" s="247"/>
      <c r="AL309" s="247"/>
      <c r="AM309" s="247"/>
      <c r="AN309" s="247"/>
      <c r="AO309" s="247"/>
      <c r="AP309" s="247"/>
      <c r="AQ309" s="248"/>
      <c r="AR309" s="237"/>
      <c r="AS309" s="238"/>
      <c r="AT309" s="239"/>
      <c r="AU309" s="253"/>
      <c r="AV309" s="253"/>
      <c r="AW309" s="253"/>
      <c r="AX309" s="253"/>
      <c r="AY309" s="253"/>
      <c r="AZ309" s="253"/>
      <c r="BA309" s="253"/>
      <c r="BB309" s="253"/>
      <c r="BC309" s="253"/>
      <c r="BD309" s="253"/>
      <c r="BE309" s="253"/>
      <c r="BF309" s="117"/>
    </row>
    <row r="310" spans="1:58" ht="37.25" customHeight="1" x14ac:dyDescent="0.55000000000000004">
      <c r="A310" s="116"/>
      <c r="B310" s="302"/>
      <c r="C310" s="297"/>
      <c r="D310" s="298"/>
      <c r="E310" s="298"/>
      <c r="F310" s="298"/>
      <c r="G310" s="298"/>
      <c r="H310" s="298"/>
      <c r="I310" s="298"/>
      <c r="J310" s="298"/>
      <c r="K310" s="298"/>
      <c r="L310" s="298"/>
      <c r="M310" s="298"/>
      <c r="N310" s="298"/>
      <c r="O310" s="298"/>
      <c r="P310" s="298"/>
      <c r="Q310" s="298"/>
      <c r="R310" s="298"/>
      <c r="S310" s="298"/>
      <c r="T310" s="298"/>
      <c r="U310" s="298"/>
      <c r="V310" s="298"/>
      <c r="W310" s="298"/>
      <c r="X310" s="299"/>
      <c r="Y310" s="282"/>
      <c r="Z310" s="282"/>
      <c r="AA310" s="282"/>
      <c r="AB310" s="282"/>
      <c r="AC310" s="101"/>
      <c r="AD310" s="237"/>
      <c r="AE310" s="238"/>
      <c r="AF310" s="239"/>
      <c r="AG310" s="249"/>
      <c r="AH310" s="250"/>
      <c r="AI310" s="250"/>
      <c r="AJ310" s="250"/>
      <c r="AK310" s="250"/>
      <c r="AL310" s="250"/>
      <c r="AM310" s="250"/>
      <c r="AN310" s="250"/>
      <c r="AO310" s="250"/>
      <c r="AP310" s="250"/>
      <c r="AQ310" s="251"/>
      <c r="AR310" s="254" t="s">
        <v>244</v>
      </c>
      <c r="AS310" s="255"/>
      <c r="AT310" s="256"/>
      <c r="AU310" s="252"/>
      <c r="AV310" s="253"/>
      <c r="AW310" s="253"/>
      <c r="AX310" s="253"/>
      <c r="AY310" s="253"/>
      <c r="AZ310" s="253"/>
      <c r="BA310" s="253"/>
      <c r="BB310" s="253"/>
      <c r="BC310" s="253"/>
      <c r="BD310" s="253"/>
      <c r="BE310" s="253"/>
      <c r="BF310" s="117"/>
    </row>
    <row r="311" spans="1:58" ht="5.5" customHeight="1" x14ac:dyDescent="0.55000000000000004">
      <c r="A311" s="116"/>
      <c r="B311" s="58"/>
      <c r="C311" s="57"/>
      <c r="D311" s="57"/>
      <c r="E311" s="57"/>
      <c r="F311" s="57"/>
      <c r="G311" s="57"/>
      <c r="H311" s="57"/>
      <c r="I311" s="57"/>
      <c r="J311" s="57"/>
      <c r="K311" s="57"/>
      <c r="L311" s="57"/>
      <c r="M311" s="57"/>
      <c r="N311" s="57"/>
      <c r="O311" s="57"/>
      <c r="P311" s="57"/>
      <c r="Q311" s="57"/>
      <c r="R311" s="57"/>
      <c r="S311" s="57"/>
      <c r="T311" s="57"/>
      <c r="U311" s="57"/>
      <c r="V311" s="57"/>
      <c r="W311" s="57"/>
      <c r="X311" s="57"/>
      <c r="Y311" s="59"/>
      <c r="Z311" s="59"/>
      <c r="AA311" s="59"/>
      <c r="AB311" s="59"/>
      <c r="AC311" s="101"/>
      <c r="AD311" s="101"/>
      <c r="AE311" s="101"/>
      <c r="AF311" s="101"/>
      <c r="AG311" s="101"/>
      <c r="AH311" s="101"/>
      <c r="AI311" s="101"/>
      <c r="AJ311" s="101"/>
      <c r="AK311" s="101"/>
      <c r="AL311" s="101"/>
      <c r="AM311" s="101"/>
      <c r="AN311" s="101"/>
      <c r="AO311" s="101"/>
      <c r="AP311" s="101"/>
      <c r="AQ311" s="101"/>
      <c r="AR311" s="101"/>
      <c r="AS311" s="101"/>
      <c r="AT311" s="101"/>
      <c r="AU311" s="101"/>
      <c r="AV311" s="101"/>
      <c r="AW311" s="101"/>
      <c r="AX311" s="101"/>
      <c r="AY311" s="101"/>
      <c r="AZ311" s="101"/>
      <c r="BA311" s="101"/>
      <c r="BB311" s="101"/>
      <c r="BC311" s="101"/>
      <c r="BD311" s="101"/>
      <c r="BE311" s="101"/>
      <c r="BF311" s="117"/>
    </row>
    <row r="312" spans="1:58" ht="37.25" customHeight="1" x14ac:dyDescent="0.55000000000000004">
      <c r="A312" s="116"/>
      <c r="B312" s="300" t="s">
        <v>142</v>
      </c>
      <c r="C312" s="291" t="s">
        <v>184</v>
      </c>
      <c r="D312" s="292"/>
      <c r="E312" s="292"/>
      <c r="F312" s="292"/>
      <c r="G312" s="292"/>
      <c r="H312" s="292"/>
      <c r="I312" s="292"/>
      <c r="J312" s="292"/>
      <c r="K312" s="292"/>
      <c r="L312" s="292"/>
      <c r="M312" s="292"/>
      <c r="N312" s="292"/>
      <c r="O312" s="292"/>
      <c r="P312" s="292"/>
      <c r="Q312" s="292"/>
      <c r="R312" s="292"/>
      <c r="S312" s="292"/>
      <c r="T312" s="292"/>
      <c r="U312" s="292"/>
      <c r="V312" s="292"/>
      <c r="W312" s="292"/>
      <c r="X312" s="293"/>
      <c r="Y312" s="282"/>
      <c r="Z312" s="282"/>
      <c r="AA312" s="282"/>
      <c r="AB312" s="282"/>
      <c r="AC312" s="101"/>
      <c r="AD312" s="254" t="s">
        <v>8</v>
      </c>
      <c r="AE312" s="255"/>
      <c r="AF312" s="255"/>
      <c r="AG312" s="256"/>
      <c r="AH312" s="286"/>
      <c r="AI312" s="287"/>
      <c r="AJ312" s="287"/>
      <c r="AK312" s="287"/>
      <c r="AL312" s="287"/>
      <c r="AM312" s="287"/>
      <c r="AN312" s="287"/>
      <c r="AO312" s="287"/>
      <c r="AP312" s="287"/>
      <c r="AQ312" s="287"/>
      <c r="AR312" s="287"/>
      <c r="AS312" s="287"/>
      <c r="AT312" s="287"/>
      <c r="AU312" s="287"/>
      <c r="AV312" s="287"/>
      <c r="AW312" s="287"/>
      <c r="AX312" s="287"/>
      <c r="AY312" s="287"/>
      <c r="AZ312" s="287"/>
      <c r="BA312" s="287"/>
      <c r="BB312" s="287"/>
      <c r="BC312" s="287"/>
      <c r="BD312" s="287"/>
      <c r="BE312" s="288"/>
      <c r="BF312" s="117"/>
    </row>
    <row r="313" spans="1:58" ht="5.5" customHeight="1" x14ac:dyDescent="0.55000000000000004">
      <c r="A313" s="116"/>
      <c r="B313" s="301"/>
      <c r="C313" s="294"/>
      <c r="D313" s="295"/>
      <c r="E313" s="295"/>
      <c r="F313" s="295"/>
      <c r="G313" s="295"/>
      <c r="H313" s="295"/>
      <c r="I313" s="295"/>
      <c r="J313" s="295"/>
      <c r="K313" s="295"/>
      <c r="L313" s="295"/>
      <c r="M313" s="295"/>
      <c r="N313" s="295"/>
      <c r="O313" s="295"/>
      <c r="P313" s="295"/>
      <c r="Q313" s="295"/>
      <c r="R313" s="295"/>
      <c r="S313" s="295"/>
      <c r="T313" s="295"/>
      <c r="U313" s="295"/>
      <c r="V313" s="295"/>
      <c r="W313" s="295"/>
      <c r="X313" s="296"/>
      <c r="Y313" s="282"/>
      <c r="Z313" s="282"/>
      <c r="AA313" s="282"/>
      <c r="AB313" s="282"/>
      <c r="AC313" s="101"/>
      <c r="AD313" s="101"/>
      <c r="AE313" s="101"/>
      <c r="AF313" s="101"/>
      <c r="AG313" s="101"/>
      <c r="AH313" s="101"/>
      <c r="AI313" s="101"/>
      <c r="AJ313" s="101"/>
      <c r="AK313" s="101"/>
      <c r="AL313" s="101"/>
      <c r="AM313" s="101"/>
      <c r="AN313" s="101"/>
      <c r="AO313" s="101"/>
      <c r="AP313" s="101"/>
      <c r="AQ313" s="101"/>
      <c r="AR313" s="101"/>
      <c r="AS313" s="101"/>
      <c r="AT313" s="101"/>
      <c r="AU313" s="101"/>
      <c r="AV313" s="101"/>
      <c r="AW313" s="101"/>
      <c r="AX313" s="101"/>
      <c r="AY313" s="101"/>
      <c r="AZ313" s="101"/>
      <c r="BA313" s="101"/>
      <c r="BB313" s="101"/>
      <c r="BC313" s="101"/>
      <c r="BD313" s="101"/>
      <c r="BE313" s="101"/>
      <c r="BF313" s="117"/>
    </row>
    <row r="314" spans="1:58" ht="37" customHeight="1" x14ac:dyDescent="0.55000000000000004">
      <c r="A314" s="116"/>
      <c r="B314" s="301"/>
      <c r="C314" s="294"/>
      <c r="D314" s="295"/>
      <c r="E314" s="295"/>
      <c r="F314" s="295"/>
      <c r="G314" s="295"/>
      <c r="H314" s="295"/>
      <c r="I314" s="295"/>
      <c r="J314" s="295"/>
      <c r="K314" s="295"/>
      <c r="L314" s="295"/>
      <c r="M314" s="295"/>
      <c r="N314" s="295"/>
      <c r="O314" s="295"/>
      <c r="P314" s="295"/>
      <c r="Q314" s="295"/>
      <c r="R314" s="295"/>
      <c r="S314" s="295"/>
      <c r="T314" s="295"/>
      <c r="U314" s="295"/>
      <c r="V314" s="295"/>
      <c r="W314" s="295"/>
      <c r="X314" s="296"/>
      <c r="Y314" s="282"/>
      <c r="Z314" s="282"/>
      <c r="AA314" s="282"/>
      <c r="AB314" s="282"/>
      <c r="AC314" s="101"/>
      <c r="AD314" s="55"/>
      <c r="AE314" s="55"/>
      <c r="AF314" s="55"/>
      <c r="AG314" s="55"/>
      <c r="AH314" s="55"/>
      <c r="AI314" s="55"/>
      <c r="AJ314" s="55"/>
      <c r="AK314" s="55"/>
      <c r="AL314" s="55"/>
      <c r="AM314" s="55"/>
      <c r="AN314" s="55"/>
      <c r="AO314" s="55"/>
      <c r="AP314" s="55"/>
      <c r="AQ314" s="55"/>
      <c r="AR314" s="55"/>
      <c r="AS314" s="55"/>
      <c r="AT314" s="55"/>
      <c r="AU314" s="55"/>
      <c r="AV314" s="55"/>
      <c r="AW314" s="55"/>
      <c r="AX314" s="55"/>
      <c r="AY314" s="55"/>
      <c r="AZ314" s="55"/>
      <c r="BA314" s="55"/>
      <c r="BB314" s="55"/>
      <c r="BC314" s="55"/>
      <c r="BD314" s="55"/>
      <c r="BE314" s="55"/>
      <c r="BF314" s="117"/>
    </row>
    <row r="315" spans="1:58" ht="5.5" customHeight="1" x14ac:dyDescent="0.55000000000000004">
      <c r="A315" s="116"/>
      <c r="B315" s="301"/>
      <c r="C315" s="294"/>
      <c r="D315" s="295"/>
      <c r="E315" s="295"/>
      <c r="F315" s="295"/>
      <c r="G315" s="295"/>
      <c r="H315" s="295"/>
      <c r="I315" s="295"/>
      <c r="J315" s="295"/>
      <c r="K315" s="295"/>
      <c r="L315" s="295"/>
      <c r="M315" s="295"/>
      <c r="N315" s="295"/>
      <c r="O315" s="295"/>
      <c r="P315" s="295"/>
      <c r="Q315" s="295"/>
      <c r="R315" s="295"/>
      <c r="S315" s="295"/>
      <c r="T315" s="295"/>
      <c r="U315" s="295"/>
      <c r="V315" s="295"/>
      <c r="W315" s="295"/>
      <c r="X315" s="296"/>
      <c r="Y315" s="282"/>
      <c r="Z315" s="282"/>
      <c r="AA315" s="282"/>
      <c r="AB315" s="282"/>
      <c r="AC315" s="101"/>
      <c r="AD315" s="101"/>
      <c r="AE315" s="101"/>
      <c r="AF315" s="101"/>
      <c r="AG315" s="101"/>
      <c r="AH315" s="101"/>
      <c r="AI315" s="101"/>
      <c r="AJ315" s="101"/>
      <c r="AK315" s="101"/>
      <c r="AL315" s="101"/>
      <c r="AM315" s="101"/>
      <c r="AN315" s="101"/>
      <c r="AO315" s="101"/>
      <c r="AP315" s="101"/>
      <c r="AQ315" s="101"/>
      <c r="AR315" s="101"/>
      <c r="AS315" s="101"/>
      <c r="AT315" s="101"/>
      <c r="AU315" s="101"/>
      <c r="AV315" s="101"/>
      <c r="AW315" s="101"/>
      <c r="AX315" s="101"/>
      <c r="AY315" s="101"/>
      <c r="AZ315" s="101"/>
      <c r="BA315" s="101"/>
      <c r="BB315" s="101"/>
      <c r="BC315" s="101"/>
      <c r="BD315" s="101"/>
      <c r="BE315" s="101"/>
      <c r="BF315" s="117"/>
    </row>
    <row r="316" spans="1:58" ht="37" customHeight="1" x14ac:dyDescent="0.55000000000000004">
      <c r="A316" s="116"/>
      <c r="B316" s="302"/>
      <c r="C316" s="297"/>
      <c r="D316" s="298"/>
      <c r="E316" s="298"/>
      <c r="F316" s="298"/>
      <c r="G316" s="298"/>
      <c r="H316" s="298"/>
      <c r="I316" s="298"/>
      <c r="J316" s="298"/>
      <c r="K316" s="298"/>
      <c r="L316" s="298"/>
      <c r="M316" s="298"/>
      <c r="N316" s="298"/>
      <c r="O316" s="298"/>
      <c r="P316" s="298"/>
      <c r="Q316" s="298"/>
      <c r="R316" s="298"/>
      <c r="S316" s="298"/>
      <c r="T316" s="298"/>
      <c r="U316" s="298"/>
      <c r="V316" s="298"/>
      <c r="W316" s="298"/>
      <c r="X316" s="299"/>
      <c r="Y316" s="282"/>
      <c r="Z316" s="282"/>
      <c r="AA316" s="282"/>
      <c r="AB316" s="282"/>
      <c r="AC316" s="101"/>
      <c r="AD316" s="101"/>
      <c r="AE316" s="101"/>
      <c r="AF316" s="101"/>
      <c r="AG316" s="101"/>
      <c r="AH316" s="101"/>
      <c r="AI316" s="101"/>
      <c r="AJ316" s="101"/>
      <c r="AK316" s="101"/>
      <c r="AL316" s="101"/>
      <c r="AM316" s="101"/>
      <c r="AN316" s="101"/>
      <c r="AO316" s="101"/>
      <c r="AP316" s="101"/>
      <c r="AQ316" s="101"/>
      <c r="AR316" s="101"/>
      <c r="AS316" s="101"/>
      <c r="AT316" s="101"/>
      <c r="AU316" s="101"/>
      <c r="AV316" s="101"/>
      <c r="AW316" s="101"/>
      <c r="AX316" s="101"/>
      <c r="AY316" s="101"/>
      <c r="AZ316" s="101"/>
      <c r="BA316" s="101"/>
      <c r="BB316" s="101"/>
      <c r="BC316" s="101"/>
      <c r="BD316" s="101"/>
      <c r="BE316" s="101"/>
      <c r="BF316" s="117"/>
    </row>
    <row r="317" spans="1:58" ht="5.5" customHeight="1" thickBot="1" x14ac:dyDescent="0.6">
      <c r="A317" s="131"/>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8"/>
      <c r="AC317" s="128"/>
      <c r="AD317" s="128"/>
      <c r="AE317" s="128"/>
      <c r="AF317" s="128"/>
      <c r="AG317" s="128"/>
      <c r="AH317" s="128"/>
      <c r="AI317" s="128"/>
      <c r="AJ317" s="128"/>
      <c r="AK317" s="128"/>
      <c r="AL317" s="128"/>
      <c r="AM317" s="128"/>
      <c r="AN317" s="128"/>
      <c r="AO317" s="128"/>
      <c r="AP317" s="128"/>
      <c r="AQ317" s="128"/>
      <c r="AR317" s="128"/>
      <c r="AS317" s="128"/>
      <c r="AT317" s="128"/>
      <c r="AU317" s="128"/>
      <c r="AV317" s="128"/>
      <c r="AW317" s="128"/>
      <c r="AX317" s="128"/>
      <c r="AY317" s="128"/>
      <c r="AZ317" s="128"/>
      <c r="BA317" s="128"/>
      <c r="BB317" s="128"/>
      <c r="BC317" s="128"/>
      <c r="BD317" s="128"/>
      <c r="BE317" s="128"/>
      <c r="BF317" s="130"/>
    </row>
    <row r="318" spans="1:58" ht="5.5" customHeight="1" thickTop="1" x14ac:dyDescent="0.55000000000000004">
      <c r="A318" s="118"/>
      <c r="BF318" s="119"/>
    </row>
    <row r="319" spans="1:58" ht="37.25" customHeight="1" x14ac:dyDescent="0.55000000000000004">
      <c r="A319" s="118"/>
      <c r="B319" s="54" t="s">
        <v>303</v>
      </c>
      <c r="C319" s="279" t="s">
        <v>332</v>
      </c>
      <c r="D319" s="280"/>
      <c r="E319" s="281"/>
      <c r="F319" s="54" t="s">
        <v>0</v>
      </c>
      <c r="G319" s="272" t="s">
        <v>132</v>
      </c>
      <c r="H319" s="272"/>
      <c r="I319" s="272"/>
      <c r="J319" s="272"/>
      <c r="K319" s="202" t="s">
        <v>306</v>
      </c>
      <c r="L319" s="208"/>
      <c r="M319" s="272" t="s">
        <v>61</v>
      </c>
      <c r="N319" s="272"/>
      <c r="O319" s="272"/>
      <c r="P319" s="272"/>
      <c r="Q319" s="272"/>
      <c r="R319" s="272"/>
      <c r="S319" s="272"/>
      <c r="T319" s="272"/>
      <c r="U319" s="272"/>
      <c r="V319" s="272"/>
      <c r="W319" s="202" t="s">
        <v>301</v>
      </c>
      <c r="X319" s="202"/>
      <c r="Y319" s="276" t="s">
        <v>307</v>
      </c>
      <c r="Z319" s="276"/>
      <c r="AA319" s="276"/>
      <c r="AB319" s="276"/>
      <c r="AD319" s="208" t="s">
        <v>1</v>
      </c>
      <c r="AE319" s="268"/>
      <c r="AF319" s="268"/>
      <c r="AG319" s="277" t="s">
        <v>64</v>
      </c>
      <c r="AH319" s="278"/>
      <c r="AI319" s="278"/>
      <c r="AJ319" s="278"/>
      <c r="AK319" s="278"/>
      <c r="AL319" s="278"/>
      <c r="AM319" s="278"/>
      <c r="AN319" s="278"/>
      <c r="AO319" s="278"/>
      <c r="AP319" s="278"/>
      <c r="AQ319" s="278"/>
      <c r="AR319" s="278"/>
      <c r="AS319" s="278"/>
      <c r="AT319" s="278"/>
      <c r="AU319" s="278"/>
      <c r="AV319" s="278"/>
      <c r="AW319" s="278"/>
      <c r="AX319" s="278"/>
      <c r="AY319" s="278"/>
      <c r="AZ319" s="278"/>
      <c r="BA319" s="278"/>
      <c r="BB319" s="278"/>
      <c r="BC319" s="278"/>
      <c r="BD319" s="278"/>
      <c r="BE319" s="278"/>
      <c r="BF319" s="119"/>
    </row>
    <row r="320" spans="1:58" ht="5.5" customHeight="1" x14ac:dyDescent="0.55000000000000004">
      <c r="A320" s="118"/>
      <c r="BF320" s="119"/>
    </row>
    <row r="321" spans="1:58" ht="37.25" customHeight="1" x14ac:dyDescent="0.55000000000000004">
      <c r="A321" s="118"/>
      <c r="B321" s="208" t="s">
        <v>2</v>
      </c>
      <c r="C321" s="319"/>
      <c r="D321" s="269" t="s">
        <v>62</v>
      </c>
      <c r="E321" s="270"/>
      <c r="F321" s="270"/>
      <c r="G321" s="270"/>
      <c r="H321" s="270"/>
      <c r="I321" s="270"/>
      <c r="J321" s="270"/>
      <c r="K321" s="270"/>
      <c r="L321" s="270"/>
      <c r="M321" s="270"/>
      <c r="N321" s="270"/>
      <c r="O321" s="270"/>
      <c r="P321" s="270"/>
      <c r="Q321" s="270"/>
      <c r="R321" s="270"/>
      <c r="S321" s="270"/>
      <c r="T321" s="271"/>
      <c r="U321" s="208" t="s">
        <v>3</v>
      </c>
      <c r="V321" s="208"/>
      <c r="W321" s="208"/>
      <c r="X321" s="310" t="s">
        <v>63</v>
      </c>
      <c r="Y321" s="310"/>
      <c r="Z321" s="310"/>
      <c r="AA321" s="310"/>
      <c r="AB321" s="310"/>
      <c r="AD321" s="218" t="s">
        <v>465</v>
      </c>
      <c r="AE321" s="219"/>
      <c r="AF321" s="220"/>
      <c r="AG321" s="240" t="s">
        <v>283</v>
      </c>
      <c r="AH321" s="240"/>
      <c r="AI321" s="240"/>
      <c r="AJ321" s="240"/>
      <c r="AK321" s="240"/>
      <c r="AL321" s="240"/>
      <c r="AM321" s="240"/>
      <c r="AN321" s="240"/>
      <c r="AO321" s="240"/>
      <c r="AP321" s="240"/>
      <c r="AQ321" s="240"/>
      <c r="AR321" s="240"/>
      <c r="AS321" s="240"/>
      <c r="AT321" s="240"/>
      <c r="AU321" s="240"/>
      <c r="AV321" s="240"/>
      <c r="AW321" s="240"/>
      <c r="AX321" s="240"/>
      <c r="AY321" s="240"/>
      <c r="AZ321" s="240"/>
      <c r="BA321" s="240"/>
      <c r="BB321" s="240"/>
      <c r="BC321" s="240"/>
      <c r="BD321" s="240"/>
      <c r="BE321" s="240"/>
      <c r="BF321" s="119"/>
    </row>
    <row r="322" spans="1:58" ht="5.5" customHeight="1" x14ac:dyDescent="0.55000000000000004">
      <c r="A322" s="118"/>
      <c r="AD322" s="257"/>
      <c r="AE322" s="258"/>
      <c r="AF322" s="259"/>
      <c r="AG322" s="241"/>
      <c r="AH322" s="241"/>
      <c r="AI322" s="241"/>
      <c r="AJ322" s="241"/>
      <c r="AK322" s="241"/>
      <c r="AL322" s="241"/>
      <c r="AM322" s="241"/>
      <c r="AN322" s="241"/>
      <c r="AO322" s="241"/>
      <c r="AP322" s="241"/>
      <c r="AQ322" s="241"/>
      <c r="AR322" s="241"/>
      <c r="AS322" s="241"/>
      <c r="AT322" s="241"/>
      <c r="AU322" s="241"/>
      <c r="AV322" s="241"/>
      <c r="AW322" s="241"/>
      <c r="AX322" s="241"/>
      <c r="AY322" s="241"/>
      <c r="AZ322" s="241"/>
      <c r="BA322" s="241"/>
      <c r="BB322" s="241"/>
      <c r="BC322" s="241"/>
      <c r="BD322" s="241"/>
      <c r="BE322" s="241"/>
      <c r="BF322" s="119"/>
    </row>
    <row r="323" spans="1:58" ht="37.25" customHeight="1" x14ac:dyDescent="0.55000000000000004">
      <c r="A323" s="118"/>
      <c r="B323" s="208" t="s">
        <v>5</v>
      </c>
      <c r="C323" s="208"/>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t="s">
        <v>4</v>
      </c>
      <c r="Z323" s="208"/>
      <c r="AA323" s="208"/>
      <c r="AB323" s="208"/>
      <c r="AD323" s="221"/>
      <c r="AE323" s="222"/>
      <c r="AF323" s="223"/>
      <c r="AG323" s="242"/>
      <c r="AH323" s="242"/>
      <c r="AI323" s="242"/>
      <c r="AJ323" s="242"/>
      <c r="AK323" s="242"/>
      <c r="AL323" s="242"/>
      <c r="AM323" s="242"/>
      <c r="AN323" s="242"/>
      <c r="AO323" s="242"/>
      <c r="AP323" s="242"/>
      <c r="AQ323" s="242"/>
      <c r="AR323" s="242"/>
      <c r="AS323" s="242"/>
      <c r="AT323" s="242"/>
      <c r="AU323" s="242"/>
      <c r="AV323" s="242"/>
      <c r="AW323" s="242"/>
      <c r="AX323" s="242"/>
      <c r="AY323" s="242"/>
      <c r="AZ323" s="242"/>
      <c r="BA323" s="242"/>
      <c r="BB323" s="242"/>
      <c r="BC323" s="242"/>
      <c r="BD323" s="242"/>
      <c r="BE323" s="242"/>
      <c r="BF323" s="119"/>
    </row>
    <row r="324" spans="1:58" ht="5.5" customHeight="1" x14ac:dyDescent="0.55000000000000004">
      <c r="A324" s="118"/>
      <c r="BF324" s="119"/>
    </row>
    <row r="325" spans="1:58" ht="37.25" customHeight="1" x14ac:dyDescent="0.55000000000000004">
      <c r="A325" s="118"/>
      <c r="B325" s="9" t="s">
        <v>138</v>
      </c>
      <c r="C325" s="273" t="s">
        <v>447</v>
      </c>
      <c r="D325" s="274"/>
      <c r="E325" s="274"/>
      <c r="F325" s="274"/>
      <c r="G325" s="274"/>
      <c r="H325" s="274"/>
      <c r="I325" s="274"/>
      <c r="J325" s="274"/>
      <c r="K325" s="274"/>
      <c r="L325" s="274"/>
      <c r="M325" s="274"/>
      <c r="N325" s="274"/>
      <c r="O325" s="274"/>
      <c r="P325" s="274"/>
      <c r="Q325" s="274"/>
      <c r="R325" s="274"/>
      <c r="S325" s="274"/>
      <c r="T325" s="274"/>
      <c r="U325" s="274"/>
      <c r="V325" s="274"/>
      <c r="W325" s="274"/>
      <c r="X325" s="275"/>
      <c r="Y325" s="326"/>
      <c r="Z325" s="327"/>
      <c r="AA325" s="327"/>
      <c r="AB325" s="328"/>
      <c r="AD325" s="215" t="s">
        <v>9</v>
      </c>
      <c r="AE325" s="216"/>
      <c r="AF325" s="217"/>
      <c r="AG325" s="286"/>
      <c r="AH325" s="289"/>
      <c r="AI325" s="289"/>
      <c r="AJ325" s="289"/>
      <c r="AK325" s="289"/>
      <c r="AL325" s="289"/>
      <c r="AM325" s="289"/>
      <c r="AN325" s="289"/>
      <c r="AO325" s="289"/>
      <c r="AP325" s="289"/>
      <c r="AQ325" s="289"/>
      <c r="AR325" s="289"/>
      <c r="AS325" s="289"/>
      <c r="AT325" s="289"/>
      <c r="AU325" s="289"/>
      <c r="AV325" s="289"/>
      <c r="AW325" s="289"/>
      <c r="AX325" s="289"/>
      <c r="AY325" s="289"/>
      <c r="AZ325" s="289"/>
      <c r="BA325" s="289"/>
      <c r="BB325" s="289"/>
      <c r="BC325" s="289"/>
      <c r="BD325" s="289"/>
      <c r="BE325" s="290"/>
      <c r="BF325" s="119"/>
    </row>
    <row r="326" spans="1:58" ht="5.5" customHeight="1" x14ac:dyDescent="0.55000000000000004">
      <c r="A326" s="118"/>
      <c r="B326" s="8"/>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BF326" s="119"/>
    </row>
    <row r="327" spans="1:58" ht="37.25" customHeight="1" x14ac:dyDescent="0.55000000000000004">
      <c r="A327" s="118"/>
      <c r="B327" s="10" t="s">
        <v>141</v>
      </c>
      <c r="C327" s="273" t="s">
        <v>429</v>
      </c>
      <c r="D327" s="274"/>
      <c r="E327" s="274"/>
      <c r="F327" s="274"/>
      <c r="G327" s="274"/>
      <c r="H327" s="274"/>
      <c r="I327" s="274"/>
      <c r="J327" s="274"/>
      <c r="K327" s="274"/>
      <c r="L327" s="274"/>
      <c r="M327" s="274"/>
      <c r="N327" s="274"/>
      <c r="O327" s="274"/>
      <c r="P327" s="274"/>
      <c r="Q327" s="274"/>
      <c r="R327" s="274"/>
      <c r="S327" s="274"/>
      <c r="T327" s="274"/>
      <c r="U327" s="274"/>
      <c r="V327" s="274"/>
      <c r="W327" s="274"/>
      <c r="X327" s="275"/>
      <c r="Y327" s="326"/>
      <c r="Z327" s="327"/>
      <c r="AA327" s="327"/>
      <c r="AB327" s="328"/>
      <c r="AD327" s="202" t="s">
        <v>195</v>
      </c>
      <c r="AE327" s="202"/>
      <c r="AF327" s="202"/>
      <c r="AG327" s="341"/>
      <c r="AH327" s="341"/>
      <c r="AI327" s="341"/>
      <c r="AJ327" s="341"/>
      <c r="AK327" s="341"/>
      <c r="AL327" s="341"/>
      <c r="AM327" s="341"/>
      <c r="AN327" s="341"/>
      <c r="AO327" s="341"/>
      <c r="AP327" s="341"/>
      <c r="AQ327" s="341"/>
      <c r="AR327" s="341"/>
      <c r="AS327" s="341"/>
      <c r="AT327" s="341"/>
      <c r="AU327" s="341"/>
      <c r="AV327" s="215" t="s">
        <v>7</v>
      </c>
      <c r="AW327" s="216"/>
      <c r="AX327" s="217"/>
      <c r="AY327" s="320"/>
      <c r="AZ327" s="321"/>
      <c r="BA327" s="321"/>
      <c r="BB327" s="321"/>
      <c r="BC327" s="321"/>
      <c r="BD327" s="321"/>
      <c r="BE327" s="322"/>
      <c r="BF327" s="119"/>
    </row>
    <row r="328" spans="1:58" ht="5.5" customHeight="1" x14ac:dyDescent="0.55000000000000004">
      <c r="A328" s="118"/>
      <c r="B328" s="109"/>
      <c r="C328" s="4"/>
      <c r="D328" s="4"/>
      <c r="E328" s="4"/>
      <c r="F328" s="4"/>
      <c r="G328" s="4"/>
      <c r="H328" s="4"/>
      <c r="I328" s="4"/>
      <c r="J328" s="4"/>
      <c r="K328" s="4"/>
      <c r="L328" s="4"/>
      <c r="M328" s="4"/>
      <c r="N328" s="4"/>
      <c r="O328" s="4"/>
      <c r="P328" s="4"/>
      <c r="Q328" s="4"/>
      <c r="R328" s="4"/>
      <c r="S328" s="4"/>
      <c r="T328" s="4"/>
      <c r="U328" s="4"/>
      <c r="V328" s="4"/>
      <c r="W328" s="4"/>
      <c r="X328" s="4"/>
      <c r="Y328" s="5"/>
      <c r="Z328" s="5"/>
      <c r="AA328" s="5"/>
      <c r="AB328" s="5"/>
      <c r="AD328"/>
      <c r="AE328"/>
      <c r="AF328"/>
      <c r="AG328"/>
      <c r="AH328"/>
      <c r="AI328"/>
      <c r="AJ328"/>
      <c r="AK328"/>
      <c r="AL328"/>
      <c r="AM328"/>
      <c r="AN328"/>
      <c r="AO328"/>
      <c r="AP328"/>
      <c r="AQ328"/>
      <c r="AR328"/>
      <c r="AS328"/>
      <c r="AT328"/>
      <c r="AU328"/>
      <c r="AV328"/>
      <c r="AW328"/>
      <c r="AX328"/>
      <c r="AY328"/>
      <c r="AZ328"/>
      <c r="BA328"/>
      <c r="BB328"/>
      <c r="BC328"/>
      <c r="BD328"/>
      <c r="BE328"/>
      <c r="BF328" s="119"/>
    </row>
    <row r="329" spans="1:58" ht="37.25" customHeight="1" x14ac:dyDescent="0.55000000000000004">
      <c r="A329" s="118"/>
      <c r="B329"/>
      <c r="C329"/>
      <c r="D329"/>
      <c r="E329"/>
      <c r="F329"/>
      <c r="G329"/>
      <c r="H329"/>
      <c r="I329"/>
      <c r="J329"/>
      <c r="K329"/>
      <c r="L329"/>
      <c r="M329"/>
      <c r="N329"/>
      <c r="O329"/>
      <c r="P329"/>
      <c r="Q329"/>
      <c r="R329"/>
      <c r="S329"/>
      <c r="T329"/>
      <c r="U329"/>
      <c r="V329"/>
      <c r="W329"/>
      <c r="X329"/>
      <c r="Y329"/>
      <c r="Z329"/>
      <c r="AA329"/>
      <c r="AB329"/>
      <c r="AD329" s="231" t="s">
        <v>6</v>
      </c>
      <c r="AE329" s="232"/>
      <c r="AF329" s="233"/>
      <c r="AG329" s="243"/>
      <c r="AH329" s="244"/>
      <c r="AI329" s="244"/>
      <c r="AJ329" s="244"/>
      <c r="AK329" s="244"/>
      <c r="AL329" s="244"/>
      <c r="AM329" s="244"/>
      <c r="AN329" s="244"/>
      <c r="AO329" s="244"/>
      <c r="AP329" s="244"/>
      <c r="AQ329" s="245"/>
      <c r="AR329" s="231" t="s">
        <v>194</v>
      </c>
      <c r="AS329" s="232"/>
      <c r="AT329" s="233"/>
      <c r="AU329" s="252"/>
      <c r="AV329" s="253"/>
      <c r="AW329" s="253"/>
      <c r="AX329" s="253"/>
      <c r="AY329" s="253"/>
      <c r="AZ329" s="253"/>
      <c r="BA329" s="253"/>
      <c r="BB329" s="253"/>
      <c r="BC329" s="253"/>
      <c r="BD329" s="253"/>
      <c r="BE329" s="253"/>
      <c r="BF329" s="119"/>
    </row>
    <row r="330" spans="1:58" ht="5.5" customHeight="1" x14ac:dyDescent="0.55000000000000004">
      <c r="A330" s="118"/>
      <c r="B330"/>
      <c r="C330"/>
      <c r="D330"/>
      <c r="E330"/>
      <c r="F330"/>
      <c r="G330"/>
      <c r="H330"/>
      <c r="I330"/>
      <c r="J330"/>
      <c r="K330"/>
      <c r="L330"/>
      <c r="M330"/>
      <c r="N330"/>
      <c r="O330"/>
      <c r="P330"/>
      <c r="Q330"/>
      <c r="R330"/>
      <c r="S330"/>
      <c r="T330"/>
      <c r="U330"/>
      <c r="V330"/>
      <c r="W330"/>
      <c r="X330"/>
      <c r="Y330"/>
      <c r="Z330"/>
      <c r="AA330"/>
      <c r="AB330"/>
      <c r="AD330" s="234"/>
      <c r="AE330" s="235"/>
      <c r="AF330" s="236"/>
      <c r="AG330" s="246"/>
      <c r="AH330" s="247"/>
      <c r="AI330" s="247"/>
      <c r="AJ330" s="247"/>
      <c r="AK330" s="247"/>
      <c r="AL330" s="247"/>
      <c r="AM330" s="247"/>
      <c r="AN330" s="247"/>
      <c r="AO330" s="247"/>
      <c r="AP330" s="247"/>
      <c r="AQ330" s="248"/>
      <c r="AR330" s="234"/>
      <c r="AS330" s="235"/>
      <c r="AT330" s="236"/>
      <c r="AU330" s="253"/>
      <c r="AV330" s="253"/>
      <c r="AW330" s="253"/>
      <c r="AX330" s="253"/>
      <c r="AY330" s="253"/>
      <c r="AZ330" s="253"/>
      <c r="BA330" s="253"/>
      <c r="BB330" s="253"/>
      <c r="BC330" s="253"/>
      <c r="BD330" s="253"/>
      <c r="BE330" s="253"/>
      <c r="BF330" s="119"/>
    </row>
    <row r="331" spans="1:58" ht="37.25" customHeight="1" x14ac:dyDescent="0.55000000000000004">
      <c r="A331" s="118"/>
      <c r="B331"/>
      <c r="C331"/>
      <c r="D331"/>
      <c r="E331"/>
      <c r="F331"/>
      <c r="G331"/>
      <c r="H331"/>
      <c r="I331"/>
      <c r="J331"/>
      <c r="K331"/>
      <c r="L331"/>
      <c r="M331"/>
      <c r="N331"/>
      <c r="O331"/>
      <c r="P331"/>
      <c r="Q331"/>
      <c r="R331"/>
      <c r="S331"/>
      <c r="T331"/>
      <c r="U331"/>
      <c r="V331"/>
      <c r="W331"/>
      <c r="X331"/>
      <c r="Y331"/>
      <c r="Z331"/>
      <c r="AA331"/>
      <c r="AB331"/>
      <c r="AD331" s="234"/>
      <c r="AE331" s="235"/>
      <c r="AF331" s="236"/>
      <c r="AG331" s="246"/>
      <c r="AH331" s="247"/>
      <c r="AI331" s="247"/>
      <c r="AJ331" s="247"/>
      <c r="AK331" s="247"/>
      <c r="AL331" s="247"/>
      <c r="AM331" s="247"/>
      <c r="AN331" s="247"/>
      <c r="AO331" s="247"/>
      <c r="AP331" s="247"/>
      <c r="AQ331" s="248"/>
      <c r="AR331" s="234"/>
      <c r="AS331" s="235"/>
      <c r="AT331" s="236"/>
      <c r="AU331" s="253"/>
      <c r="AV331" s="253"/>
      <c r="AW331" s="253"/>
      <c r="AX331" s="253"/>
      <c r="AY331" s="253"/>
      <c r="AZ331" s="253"/>
      <c r="BA331" s="253"/>
      <c r="BB331" s="253"/>
      <c r="BC331" s="253"/>
      <c r="BD331" s="253"/>
      <c r="BE331" s="253"/>
      <c r="BF331" s="119"/>
    </row>
    <row r="332" spans="1:58" ht="5.5" customHeight="1" x14ac:dyDescent="0.55000000000000004">
      <c r="A332" s="118"/>
      <c r="B332" s="4"/>
      <c r="C332" s="4"/>
      <c r="D332" s="4"/>
      <c r="E332" s="4"/>
      <c r="F332" s="4"/>
      <c r="G332" s="4"/>
      <c r="H332" s="4"/>
      <c r="I332" s="4"/>
      <c r="J332" s="4"/>
      <c r="K332" s="4"/>
      <c r="L332" s="4"/>
      <c r="M332" s="4"/>
      <c r="N332" s="4"/>
      <c r="O332" s="4"/>
      <c r="P332" s="4"/>
      <c r="Q332" s="4"/>
      <c r="R332" s="4"/>
      <c r="S332" s="4"/>
      <c r="T332" s="4"/>
      <c r="U332" s="4"/>
      <c r="V332" s="4"/>
      <c r="W332" s="4"/>
      <c r="X332" s="4"/>
      <c r="Y332" s="110"/>
      <c r="Z332" s="73"/>
      <c r="AA332" s="73"/>
      <c r="AB332" s="73"/>
      <c r="AD332" s="234"/>
      <c r="AE332" s="235"/>
      <c r="AF332" s="236"/>
      <c r="AG332" s="246"/>
      <c r="AH332" s="247"/>
      <c r="AI332" s="247"/>
      <c r="AJ332" s="247"/>
      <c r="AK332" s="247"/>
      <c r="AL332" s="247"/>
      <c r="AM332" s="247"/>
      <c r="AN332" s="247"/>
      <c r="AO332" s="247"/>
      <c r="AP332" s="247"/>
      <c r="AQ332" s="248"/>
      <c r="AR332" s="237"/>
      <c r="AS332" s="238"/>
      <c r="AT332" s="239"/>
      <c r="AU332" s="253"/>
      <c r="AV332" s="253"/>
      <c r="AW332" s="253"/>
      <c r="AX332" s="253"/>
      <c r="AY332" s="253"/>
      <c r="AZ332" s="253"/>
      <c r="BA332" s="253"/>
      <c r="BB332" s="253"/>
      <c r="BC332" s="253"/>
      <c r="BD332" s="253"/>
      <c r="BE332" s="253"/>
      <c r="BF332" s="119"/>
    </row>
    <row r="333" spans="1:58" ht="37.25" customHeight="1" x14ac:dyDescent="0.55000000000000004">
      <c r="A333" s="118"/>
      <c r="B333"/>
      <c r="C333"/>
      <c r="D333"/>
      <c r="E333"/>
      <c r="F333"/>
      <c r="G333"/>
      <c r="H333"/>
      <c r="I333"/>
      <c r="J333"/>
      <c r="K333"/>
      <c r="L333"/>
      <c r="M333"/>
      <c r="N333"/>
      <c r="O333"/>
      <c r="P333"/>
      <c r="Q333"/>
      <c r="R333"/>
      <c r="S333"/>
      <c r="T333"/>
      <c r="U333"/>
      <c r="V333"/>
      <c r="W333"/>
      <c r="X333"/>
      <c r="Y333" s="7"/>
      <c r="Z333"/>
      <c r="AA333"/>
      <c r="AB333"/>
      <c r="AD333" s="237"/>
      <c r="AE333" s="238"/>
      <c r="AF333" s="239"/>
      <c r="AG333" s="249"/>
      <c r="AH333" s="250"/>
      <c r="AI333" s="250"/>
      <c r="AJ333" s="250"/>
      <c r="AK333" s="250"/>
      <c r="AL333" s="250"/>
      <c r="AM333" s="250"/>
      <c r="AN333" s="250"/>
      <c r="AO333" s="250"/>
      <c r="AP333" s="250"/>
      <c r="AQ333" s="251"/>
      <c r="AR333" s="254" t="s">
        <v>244</v>
      </c>
      <c r="AS333" s="255"/>
      <c r="AT333" s="256"/>
      <c r="AU333" s="252"/>
      <c r="AV333" s="253"/>
      <c r="AW333" s="253"/>
      <c r="AX333" s="253"/>
      <c r="AY333" s="253"/>
      <c r="AZ333" s="253"/>
      <c r="BA333" s="253"/>
      <c r="BB333" s="253"/>
      <c r="BC333" s="253"/>
      <c r="BD333" s="253"/>
      <c r="BE333" s="253"/>
      <c r="BF333" s="119"/>
    </row>
    <row r="334" spans="1:58" ht="5.5" customHeight="1" x14ac:dyDescent="0.55000000000000004">
      <c r="A334" s="118"/>
      <c r="B334"/>
      <c r="C334"/>
      <c r="D334"/>
      <c r="E334"/>
      <c r="F334"/>
      <c r="G334"/>
      <c r="H334"/>
      <c r="I334"/>
      <c r="J334"/>
      <c r="K334"/>
      <c r="L334"/>
      <c r="M334"/>
      <c r="N334"/>
      <c r="O334"/>
      <c r="P334"/>
      <c r="Q334"/>
      <c r="R334"/>
      <c r="S334"/>
      <c r="T334"/>
      <c r="U334"/>
      <c r="V334"/>
      <c r="W334"/>
      <c r="X334"/>
      <c r="Y334" s="7"/>
      <c r="Z334"/>
      <c r="AA334"/>
      <c r="AB334"/>
      <c r="AD334"/>
      <c r="AE334"/>
      <c r="AF334"/>
      <c r="AG334"/>
      <c r="AH334"/>
      <c r="AI334"/>
      <c r="AJ334"/>
      <c r="AK334"/>
      <c r="AL334"/>
      <c r="AM334"/>
      <c r="AN334"/>
      <c r="AO334"/>
      <c r="AP334"/>
      <c r="AQ334"/>
      <c r="AR334"/>
      <c r="AS334"/>
      <c r="AT334"/>
      <c r="AU334"/>
      <c r="AV334"/>
      <c r="AW334"/>
      <c r="AX334"/>
      <c r="AY334"/>
      <c r="AZ334"/>
      <c r="BA334"/>
      <c r="BB334"/>
      <c r="BC334"/>
      <c r="BD334"/>
      <c r="BE334"/>
      <c r="BF334" s="119"/>
    </row>
    <row r="335" spans="1:58" ht="37" customHeight="1" x14ac:dyDescent="0.55000000000000004">
      <c r="A335" s="118"/>
      <c r="B335"/>
      <c r="C335"/>
      <c r="D335"/>
      <c r="E335"/>
      <c r="F335"/>
      <c r="G335"/>
      <c r="H335"/>
      <c r="I335"/>
      <c r="J335"/>
      <c r="K335"/>
      <c r="L335"/>
      <c r="M335"/>
      <c r="N335"/>
      <c r="O335"/>
      <c r="P335"/>
      <c r="Q335"/>
      <c r="R335"/>
      <c r="S335"/>
      <c r="T335"/>
      <c r="U335"/>
      <c r="V335"/>
      <c r="W335"/>
      <c r="X335"/>
      <c r="Y335" s="7"/>
      <c r="Z335"/>
      <c r="AA335"/>
      <c r="AB335"/>
      <c r="AD335" s="254" t="s">
        <v>8</v>
      </c>
      <c r="AE335" s="255"/>
      <c r="AF335" s="255"/>
      <c r="AG335" s="256"/>
      <c r="AH335" s="286"/>
      <c r="AI335" s="287"/>
      <c r="AJ335" s="287"/>
      <c r="AK335" s="287"/>
      <c r="AL335" s="287"/>
      <c r="AM335" s="287"/>
      <c r="AN335" s="287"/>
      <c r="AO335" s="287"/>
      <c r="AP335" s="287"/>
      <c r="AQ335" s="287"/>
      <c r="AR335" s="287"/>
      <c r="AS335" s="287"/>
      <c r="AT335" s="287"/>
      <c r="AU335" s="287"/>
      <c r="AV335" s="287"/>
      <c r="AW335" s="287"/>
      <c r="AX335" s="287"/>
      <c r="AY335" s="287"/>
      <c r="AZ335" s="287"/>
      <c r="BA335" s="287"/>
      <c r="BB335" s="287"/>
      <c r="BC335" s="287"/>
      <c r="BD335" s="287"/>
      <c r="BE335" s="288"/>
      <c r="BF335" s="119"/>
    </row>
    <row r="336" spans="1:58" ht="5.5" customHeight="1" thickBot="1" x14ac:dyDescent="0.6">
      <c r="A336" s="121"/>
      <c r="B336" s="122"/>
      <c r="C336" s="122"/>
      <c r="D336" s="122"/>
      <c r="E336" s="122"/>
      <c r="F336" s="122"/>
      <c r="G336" s="122"/>
      <c r="H336" s="122"/>
      <c r="I336" s="122"/>
      <c r="J336" s="122"/>
      <c r="K336" s="122"/>
      <c r="L336" s="122"/>
      <c r="M336" s="122"/>
      <c r="N336" s="122"/>
      <c r="O336" s="122"/>
      <c r="P336" s="122"/>
      <c r="Q336" s="122"/>
      <c r="R336" s="122"/>
      <c r="S336" s="122"/>
      <c r="T336" s="122"/>
      <c r="U336" s="122"/>
      <c r="V336" s="122"/>
      <c r="W336" s="122"/>
      <c r="X336" s="122"/>
      <c r="Y336" s="122"/>
      <c r="Z336" s="122"/>
      <c r="AA336" s="122"/>
      <c r="AB336" s="122"/>
      <c r="AC336" s="122"/>
      <c r="AD336" s="122"/>
      <c r="AE336" s="122"/>
      <c r="AF336" s="122"/>
      <c r="AG336" s="122"/>
      <c r="AH336" s="122"/>
      <c r="AI336" s="122"/>
      <c r="AJ336" s="122"/>
      <c r="AK336" s="122"/>
      <c r="AL336" s="122"/>
      <c r="AM336" s="122"/>
      <c r="AN336" s="122"/>
      <c r="AO336" s="122"/>
      <c r="AP336" s="122"/>
      <c r="AQ336" s="122"/>
      <c r="AR336" s="122"/>
      <c r="AS336" s="122"/>
      <c r="AT336" s="122"/>
      <c r="AU336" s="122"/>
      <c r="AV336" s="122"/>
      <c r="AW336" s="122"/>
      <c r="AX336" s="122"/>
      <c r="AY336" s="122"/>
      <c r="AZ336" s="122"/>
      <c r="BA336" s="122"/>
      <c r="BB336" s="122"/>
      <c r="BC336" s="122"/>
      <c r="BD336" s="122"/>
      <c r="BE336" s="122"/>
      <c r="BF336" s="123"/>
    </row>
    <row r="337" spans="1:58" ht="5.5" customHeight="1" thickTop="1" x14ac:dyDescent="0.55000000000000004">
      <c r="A337" s="116"/>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c r="AA337" s="101"/>
      <c r="AB337" s="101"/>
      <c r="AC337" s="101"/>
      <c r="AD337" s="101"/>
      <c r="AE337" s="101"/>
      <c r="AF337" s="101"/>
      <c r="AG337" s="101"/>
      <c r="AH337" s="101"/>
      <c r="AI337" s="101"/>
      <c r="AJ337" s="101"/>
      <c r="AK337" s="101"/>
      <c r="AL337" s="101"/>
      <c r="AM337" s="101"/>
      <c r="AN337" s="101"/>
      <c r="AO337" s="101"/>
      <c r="AP337" s="101"/>
      <c r="AQ337" s="101"/>
      <c r="AR337" s="101"/>
      <c r="AS337" s="101"/>
      <c r="AT337" s="101"/>
      <c r="AU337" s="101"/>
      <c r="AV337" s="101"/>
      <c r="AW337" s="101"/>
      <c r="AX337" s="101"/>
      <c r="AY337" s="101"/>
      <c r="AZ337" s="101"/>
      <c r="BA337" s="101"/>
      <c r="BB337" s="101"/>
      <c r="BC337" s="101"/>
      <c r="BD337" s="101"/>
      <c r="BE337" s="101"/>
      <c r="BF337" s="117"/>
    </row>
    <row r="338" spans="1:58" ht="37.25" customHeight="1" x14ac:dyDescent="0.55000000000000004">
      <c r="A338" s="116"/>
      <c r="B338" s="54" t="s">
        <v>303</v>
      </c>
      <c r="C338" s="279" t="s">
        <v>334</v>
      </c>
      <c r="D338" s="280"/>
      <c r="E338" s="281"/>
      <c r="F338" s="54" t="s">
        <v>0</v>
      </c>
      <c r="G338" s="272" t="s">
        <v>132</v>
      </c>
      <c r="H338" s="272"/>
      <c r="I338" s="272"/>
      <c r="J338" s="272"/>
      <c r="K338" s="202" t="s">
        <v>306</v>
      </c>
      <c r="L338" s="208"/>
      <c r="M338" s="272" t="s">
        <v>65</v>
      </c>
      <c r="N338" s="272"/>
      <c r="O338" s="272"/>
      <c r="P338" s="272"/>
      <c r="Q338" s="272"/>
      <c r="R338" s="272"/>
      <c r="S338" s="272"/>
      <c r="T338" s="272"/>
      <c r="U338" s="272"/>
      <c r="V338" s="272"/>
      <c r="W338" s="202" t="s">
        <v>301</v>
      </c>
      <c r="X338" s="202"/>
      <c r="Y338" s="276" t="s">
        <v>11</v>
      </c>
      <c r="Z338" s="276"/>
      <c r="AA338" s="276"/>
      <c r="AB338" s="276"/>
      <c r="AC338" s="101"/>
      <c r="AD338" s="208" t="s">
        <v>1</v>
      </c>
      <c r="AE338" s="268"/>
      <c r="AF338" s="268"/>
      <c r="AG338" s="277" t="s">
        <v>68</v>
      </c>
      <c r="AH338" s="278"/>
      <c r="AI338" s="278"/>
      <c r="AJ338" s="278"/>
      <c r="AK338" s="278"/>
      <c r="AL338" s="278"/>
      <c r="AM338" s="278"/>
      <c r="AN338" s="278"/>
      <c r="AO338" s="278"/>
      <c r="AP338" s="278"/>
      <c r="AQ338" s="278"/>
      <c r="AR338" s="278"/>
      <c r="AS338" s="278"/>
      <c r="AT338" s="278"/>
      <c r="AU338" s="278"/>
      <c r="AV338" s="278"/>
      <c r="AW338" s="278"/>
      <c r="AX338" s="278"/>
      <c r="AY338" s="278"/>
      <c r="AZ338" s="278"/>
      <c r="BA338" s="278"/>
      <c r="BB338" s="278"/>
      <c r="BC338" s="278"/>
      <c r="BD338" s="278"/>
      <c r="BE338" s="278"/>
      <c r="BF338" s="117"/>
    </row>
    <row r="339" spans="1:58" ht="5.5" customHeight="1" x14ac:dyDescent="0.55000000000000004">
      <c r="A339" s="116"/>
      <c r="AC339" s="101"/>
      <c r="AD339" s="101"/>
      <c r="AE339" s="101"/>
      <c r="AF339" s="101"/>
      <c r="AG339" s="101"/>
      <c r="AH339" s="101"/>
      <c r="AI339" s="101"/>
      <c r="AJ339" s="101"/>
      <c r="AK339" s="101"/>
      <c r="AL339" s="101"/>
      <c r="AM339" s="101"/>
      <c r="AN339" s="101"/>
      <c r="AO339" s="101"/>
      <c r="AP339" s="101"/>
      <c r="AQ339" s="101"/>
      <c r="AR339" s="101"/>
      <c r="AS339" s="101"/>
      <c r="AT339" s="101"/>
      <c r="AU339" s="101"/>
      <c r="AV339" s="101"/>
      <c r="AW339" s="101"/>
      <c r="AX339" s="101"/>
      <c r="AY339" s="101"/>
      <c r="AZ339" s="101"/>
      <c r="BA339" s="101"/>
      <c r="BB339" s="101"/>
      <c r="BC339" s="101"/>
      <c r="BD339" s="101"/>
      <c r="BE339" s="101"/>
      <c r="BF339" s="117"/>
    </row>
    <row r="340" spans="1:58" ht="37.25" customHeight="1" x14ac:dyDescent="0.55000000000000004">
      <c r="A340" s="116"/>
      <c r="B340" s="208" t="s">
        <v>2</v>
      </c>
      <c r="C340" s="319"/>
      <c r="D340" s="269" t="s">
        <v>67</v>
      </c>
      <c r="E340" s="270"/>
      <c r="F340" s="270"/>
      <c r="G340" s="270"/>
      <c r="H340" s="270"/>
      <c r="I340" s="270"/>
      <c r="J340" s="270"/>
      <c r="K340" s="270"/>
      <c r="L340" s="270"/>
      <c r="M340" s="270"/>
      <c r="N340" s="270"/>
      <c r="O340" s="270"/>
      <c r="P340" s="270"/>
      <c r="Q340" s="270"/>
      <c r="R340" s="270"/>
      <c r="S340" s="270"/>
      <c r="T340" s="271"/>
      <c r="U340" s="208" t="s">
        <v>3</v>
      </c>
      <c r="V340" s="208"/>
      <c r="W340" s="208"/>
      <c r="X340" s="310" t="s">
        <v>66</v>
      </c>
      <c r="Y340" s="310"/>
      <c r="Z340" s="310"/>
      <c r="AA340" s="310"/>
      <c r="AB340" s="310"/>
      <c r="AC340" s="101"/>
      <c r="AD340" s="218" t="s">
        <v>465</v>
      </c>
      <c r="AE340" s="219"/>
      <c r="AF340" s="220"/>
      <c r="AG340" s="240" t="s">
        <v>49</v>
      </c>
      <c r="AH340" s="240"/>
      <c r="AI340" s="240"/>
      <c r="AJ340" s="240"/>
      <c r="AK340" s="240"/>
      <c r="AL340" s="240"/>
      <c r="AM340" s="240"/>
      <c r="AN340" s="240"/>
      <c r="AO340" s="240"/>
      <c r="AP340" s="240"/>
      <c r="AQ340" s="240"/>
      <c r="AR340" s="240"/>
      <c r="AS340" s="240"/>
      <c r="AT340" s="240"/>
      <c r="AU340" s="240"/>
      <c r="AV340" s="240"/>
      <c r="AW340" s="240"/>
      <c r="AX340" s="240"/>
      <c r="AY340" s="240"/>
      <c r="AZ340" s="240"/>
      <c r="BA340" s="240"/>
      <c r="BB340" s="240"/>
      <c r="BC340" s="240"/>
      <c r="BD340" s="240"/>
      <c r="BE340" s="240"/>
      <c r="BF340" s="117"/>
    </row>
    <row r="341" spans="1:58" ht="5.5" customHeight="1" x14ac:dyDescent="0.55000000000000004">
      <c r="A341" s="116"/>
      <c r="B341" s="108"/>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56"/>
      <c r="Z341" s="56"/>
      <c r="AA341" s="56"/>
      <c r="AB341" s="56"/>
      <c r="AC341" s="101"/>
      <c r="AD341" s="257"/>
      <c r="AE341" s="258"/>
      <c r="AF341" s="259"/>
      <c r="AG341" s="241"/>
      <c r="AH341" s="241"/>
      <c r="AI341" s="241"/>
      <c r="AJ341" s="241"/>
      <c r="AK341" s="241"/>
      <c r="AL341" s="241"/>
      <c r="AM341" s="241"/>
      <c r="AN341" s="241"/>
      <c r="AO341" s="241"/>
      <c r="AP341" s="241"/>
      <c r="AQ341" s="241"/>
      <c r="AR341" s="241"/>
      <c r="AS341" s="241"/>
      <c r="AT341" s="241"/>
      <c r="AU341" s="241"/>
      <c r="AV341" s="241"/>
      <c r="AW341" s="241"/>
      <c r="AX341" s="241"/>
      <c r="AY341" s="241"/>
      <c r="AZ341" s="241"/>
      <c r="BA341" s="241"/>
      <c r="BB341" s="241"/>
      <c r="BC341" s="241"/>
      <c r="BD341" s="241"/>
      <c r="BE341" s="241"/>
      <c r="BF341" s="117"/>
    </row>
    <row r="342" spans="1:58" ht="37.25" customHeight="1" x14ac:dyDescent="0.55000000000000004">
      <c r="A342" s="116"/>
      <c r="B342" s="208" t="s">
        <v>5</v>
      </c>
      <c r="C342" s="208"/>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t="s">
        <v>4</v>
      </c>
      <c r="Z342" s="208"/>
      <c r="AA342" s="208"/>
      <c r="AB342" s="208"/>
      <c r="AC342" s="101"/>
      <c r="AD342" s="221"/>
      <c r="AE342" s="222"/>
      <c r="AF342" s="223"/>
      <c r="AG342" s="242"/>
      <c r="AH342" s="242"/>
      <c r="AI342" s="242"/>
      <c r="AJ342" s="242"/>
      <c r="AK342" s="242"/>
      <c r="AL342" s="242"/>
      <c r="AM342" s="242"/>
      <c r="AN342" s="242"/>
      <c r="AO342" s="242"/>
      <c r="AP342" s="242"/>
      <c r="AQ342" s="242"/>
      <c r="AR342" s="242"/>
      <c r="AS342" s="242"/>
      <c r="AT342" s="242"/>
      <c r="AU342" s="242"/>
      <c r="AV342" s="242"/>
      <c r="AW342" s="242"/>
      <c r="AX342" s="242"/>
      <c r="AY342" s="242"/>
      <c r="AZ342" s="242"/>
      <c r="BA342" s="242"/>
      <c r="BB342" s="242"/>
      <c r="BC342" s="242"/>
      <c r="BD342" s="242"/>
      <c r="BE342" s="242"/>
      <c r="BF342" s="117"/>
    </row>
    <row r="343" spans="1:58" ht="5.5" customHeight="1" x14ac:dyDescent="0.55000000000000004">
      <c r="A343" s="116"/>
      <c r="B343" s="108"/>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56"/>
      <c r="Z343" s="56"/>
      <c r="AA343" s="56"/>
      <c r="AB343" s="56"/>
      <c r="AC343" s="101"/>
      <c r="AD343" s="101"/>
      <c r="AE343" s="101"/>
      <c r="AF343" s="101"/>
      <c r="AG343" s="101"/>
      <c r="AH343" s="101"/>
      <c r="AI343" s="101"/>
      <c r="AJ343" s="101"/>
      <c r="AK343" s="101"/>
      <c r="AL343" s="101"/>
      <c r="AM343" s="101"/>
      <c r="AN343" s="101"/>
      <c r="AO343" s="101"/>
      <c r="AP343" s="101"/>
      <c r="AQ343" s="101"/>
      <c r="AR343" s="101"/>
      <c r="AS343" s="101"/>
      <c r="AT343" s="101"/>
      <c r="AU343" s="101"/>
      <c r="AV343" s="101"/>
      <c r="AW343" s="101"/>
      <c r="AX343" s="101"/>
      <c r="AY343" s="101"/>
      <c r="AZ343" s="101"/>
      <c r="BA343" s="101"/>
      <c r="BB343" s="101"/>
      <c r="BC343" s="101"/>
      <c r="BD343" s="101"/>
      <c r="BE343" s="101"/>
      <c r="BF343" s="117"/>
    </row>
    <row r="344" spans="1:58" ht="37.25" customHeight="1" x14ac:dyDescent="0.55000000000000004">
      <c r="A344" s="116"/>
      <c r="B344" s="10" t="s">
        <v>138</v>
      </c>
      <c r="C344" s="273" t="s">
        <v>169</v>
      </c>
      <c r="D344" s="274"/>
      <c r="E344" s="274"/>
      <c r="F344" s="274"/>
      <c r="G344" s="274"/>
      <c r="H344" s="274"/>
      <c r="I344" s="274"/>
      <c r="J344" s="274"/>
      <c r="K344" s="274"/>
      <c r="L344" s="274"/>
      <c r="M344" s="274"/>
      <c r="N344" s="274"/>
      <c r="O344" s="274"/>
      <c r="P344" s="274"/>
      <c r="Q344" s="274"/>
      <c r="R344" s="274"/>
      <c r="S344" s="274"/>
      <c r="T344" s="274"/>
      <c r="U344" s="274"/>
      <c r="V344" s="274"/>
      <c r="W344" s="274"/>
      <c r="X344" s="275"/>
      <c r="Y344" s="326"/>
      <c r="Z344" s="327"/>
      <c r="AA344" s="327"/>
      <c r="AB344" s="328"/>
      <c r="AC344" s="101"/>
      <c r="AD344" s="215" t="s">
        <v>9</v>
      </c>
      <c r="AE344" s="216"/>
      <c r="AF344" s="217"/>
      <c r="AG344" s="286"/>
      <c r="AH344" s="289"/>
      <c r="AI344" s="289"/>
      <c r="AJ344" s="289"/>
      <c r="AK344" s="289"/>
      <c r="AL344" s="289"/>
      <c r="AM344" s="289"/>
      <c r="AN344" s="289"/>
      <c r="AO344" s="289"/>
      <c r="AP344" s="289"/>
      <c r="AQ344" s="289"/>
      <c r="AR344" s="289"/>
      <c r="AS344" s="289"/>
      <c r="AT344" s="289"/>
      <c r="AU344" s="289"/>
      <c r="AV344" s="289"/>
      <c r="AW344" s="289"/>
      <c r="AX344" s="289"/>
      <c r="AY344" s="289"/>
      <c r="AZ344" s="289"/>
      <c r="BA344" s="289"/>
      <c r="BB344" s="289"/>
      <c r="BC344" s="289"/>
      <c r="BD344" s="289"/>
      <c r="BE344" s="290"/>
      <c r="BF344" s="117"/>
    </row>
    <row r="345" spans="1:58" ht="5.5" customHeight="1" x14ac:dyDescent="0.55000000000000004">
      <c r="A345" s="116"/>
      <c r="B345" s="108"/>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56"/>
      <c r="Z345" s="56"/>
      <c r="AA345" s="56"/>
      <c r="AB345" s="56"/>
      <c r="AC345" s="101"/>
      <c r="AD345" s="101"/>
      <c r="AE345" s="101"/>
      <c r="AF345" s="101"/>
      <c r="AG345" s="101"/>
      <c r="AH345" s="101"/>
      <c r="AI345" s="101"/>
      <c r="AJ345" s="101"/>
      <c r="AK345" s="101"/>
      <c r="AL345" s="101"/>
      <c r="AM345" s="101"/>
      <c r="AN345" s="101"/>
      <c r="AO345" s="101"/>
      <c r="AP345" s="101"/>
      <c r="AQ345" s="101"/>
      <c r="AR345" s="101"/>
      <c r="AS345" s="101"/>
      <c r="AT345" s="101"/>
      <c r="AU345" s="101"/>
      <c r="AV345" s="101"/>
      <c r="AW345" s="101"/>
      <c r="AX345" s="101"/>
      <c r="AY345" s="101"/>
      <c r="AZ345" s="101"/>
      <c r="BA345" s="101"/>
      <c r="BB345" s="101"/>
      <c r="BC345" s="101"/>
      <c r="BD345" s="101"/>
      <c r="BE345" s="101"/>
      <c r="BF345" s="117"/>
    </row>
    <row r="346" spans="1:58" ht="37.25" customHeight="1" x14ac:dyDescent="0.55000000000000004">
      <c r="A346" s="116"/>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101"/>
      <c r="AD346" s="202" t="s">
        <v>195</v>
      </c>
      <c r="AE346" s="202"/>
      <c r="AF346" s="202"/>
      <c r="AG346" s="341"/>
      <c r="AH346" s="341"/>
      <c r="AI346" s="341"/>
      <c r="AJ346" s="341"/>
      <c r="AK346" s="341"/>
      <c r="AL346" s="341"/>
      <c r="AM346" s="341"/>
      <c r="AN346" s="341"/>
      <c r="AO346" s="341"/>
      <c r="AP346" s="341"/>
      <c r="AQ346" s="341"/>
      <c r="AR346" s="341"/>
      <c r="AS346" s="341"/>
      <c r="AT346" s="341"/>
      <c r="AU346" s="341"/>
      <c r="AV346" s="215" t="s">
        <v>7</v>
      </c>
      <c r="AW346" s="216"/>
      <c r="AX346" s="217"/>
      <c r="AY346" s="320"/>
      <c r="AZ346" s="321"/>
      <c r="BA346" s="321"/>
      <c r="BB346" s="321"/>
      <c r="BC346" s="321"/>
      <c r="BD346" s="321"/>
      <c r="BE346" s="322"/>
      <c r="BF346" s="117"/>
    </row>
    <row r="347" spans="1:58" ht="5.5" customHeight="1" x14ac:dyDescent="0.55000000000000004">
      <c r="A347" s="116"/>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101"/>
      <c r="AD347" s="101"/>
      <c r="AE347" s="101"/>
      <c r="AF347" s="101"/>
      <c r="AG347" s="101"/>
      <c r="AH347" s="101"/>
      <c r="AI347" s="101"/>
      <c r="AJ347" s="101"/>
      <c r="AK347" s="101"/>
      <c r="AL347" s="101"/>
      <c r="AM347" s="101"/>
      <c r="AN347" s="101"/>
      <c r="AO347" s="101"/>
      <c r="AP347" s="101"/>
      <c r="AQ347" s="101"/>
      <c r="AR347" s="101"/>
      <c r="AS347" s="101"/>
      <c r="AT347" s="101"/>
      <c r="AU347" s="101"/>
      <c r="AV347" s="101"/>
      <c r="AW347" s="101"/>
      <c r="AX347" s="101"/>
      <c r="AY347" s="101"/>
      <c r="AZ347" s="101"/>
      <c r="BA347" s="101"/>
      <c r="BB347" s="101"/>
      <c r="BC347" s="101"/>
      <c r="BD347" s="101"/>
      <c r="BE347" s="101"/>
      <c r="BF347" s="117"/>
    </row>
    <row r="348" spans="1:58" ht="37.25" customHeight="1" x14ac:dyDescent="0.55000000000000004">
      <c r="A348" s="116"/>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101"/>
      <c r="AD348" s="231" t="s">
        <v>6</v>
      </c>
      <c r="AE348" s="232"/>
      <c r="AF348" s="233"/>
      <c r="AG348" s="243"/>
      <c r="AH348" s="244"/>
      <c r="AI348" s="244"/>
      <c r="AJ348" s="244"/>
      <c r="AK348" s="244"/>
      <c r="AL348" s="244"/>
      <c r="AM348" s="244"/>
      <c r="AN348" s="244"/>
      <c r="AO348" s="244"/>
      <c r="AP348" s="244"/>
      <c r="AQ348" s="245"/>
      <c r="AR348" s="231" t="s">
        <v>194</v>
      </c>
      <c r="AS348" s="232"/>
      <c r="AT348" s="233"/>
      <c r="AU348" s="252"/>
      <c r="AV348" s="253"/>
      <c r="AW348" s="253"/>
      <c r="AX348" s="253"/>
      <c r="AY348" s="253"/>
      <c r="AZ348" s="253"/>
      <c r="BA348" s="253"/>
      <c r="BB348" s="253"/>
      <c r="BC348" s="253"/>
      <c r="BD348" s="253"/>
      <c r="BE348" s="253"/>
      <c r="BF348" s="117"/>
    </row>
    <row r="349" spans="1:58" ht="5.5" customHeight="1" x14ac:dyDescent="0.55000000000000004">
      <c r="A349" s="116"/>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1"/>
      <c r="Z349" s="101"/>
      <c r="AA349" s="101"/>
      <c r="AB349" s="101"/>
      <c r="AC349" s="101"/>
      <c r="AD349" s="234"/>
      <c r="AE349" s="235"/>
      <c r="AF349" s="236"/>
      <c r="AG349" s="246"/>
      <c r="AH349" s="247"/>
      <c r="AI349" s="247"/>
      <c r="AJ349" s="247"/>
      <c r="AK349" s="247"/>
      <c r="AL349" s="247"/>
      <c r="AM349" s="247"/>
      <c r="AN349" s="247"/>
      <c r="AO349" s="247"/>
      <c r="AP349" s="247"/>
      <c r="AQ349" s="248"/>
      <c r="AR349" s="234"/>
      <c r="AS349" s="235"/>
      <c r="AT349" s="236"/>
      <c r="AU349" s="253"/>
      <c r="AV349" s="253"/>
      <c r="AW349" s="253"/>
      <c r="AX349" s="253"/>
      <c r="AY349" s="253"/>
      <c r="AZ349" s="253"/>
      <c r="BA349" s="253"/>
      <c r="BB349" s="253"/>
      <c r="BC349" s="253"/>
      <c r="BD349" s="253"/>
      <c r="BE349" s="253"/>
      <c r="BF349" s="117"/>
    </row>
    <row r="350" spans="1:58" ht="37.25" customHeight="1" x14ac:dyDescent="0.55000000000000004">
      <c r="A350" s="116"/>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102"/>
      <c r="Z350" s="55"/>
      <c r="AA350" s="55"/>
      <c r="AB350" s="55"/>
      <c r="AC350" s="101"/>
      <c r="AD350" s="234"/>
      <c r="AE350" s="235"/>
      <c r="AF350" s="236"/>
      <c r="AG350" s="246"/>
      <c r="AH350" s="247"/>
      <c r="AI350" s="247"/>
      <c r="AJ350" s="247"/>
      <c r="AK350" s="247"/>
      <c r="AL350" s="247"/>
      <c r="AM350" s="247"/>
      <c r="AN350" s="247"/>
      <c r="AO350" s="247"/>
      <c r="AP350" s="247"/>
      <c r="AQ350" s="248"/>
      <c r="AR350" s="234"/>
      <c r="AS350" s="235"/>
      <c r="AT350" s="236"/>
      <c r="AU350" s="253"/>
      <c r="AV350" s="253"/>
      <c r="AW350" s="253"/>
      <c r="AX350" s="253"/>
      <c r="AY350" s="253"/>
      <c r="AZ350" s="253"/>
      <c r="BA350" s="253"/>
      <c r="BB350" s="253"/>
      <c r="BC350" s="253"/>
      <c r="BD350" s="253"/>
      <c r="BE350" s="253"/>
      <c r="BF350" s="117"/>
    </row>
    <row r="351" spans="1:58" ht="5.5" customHeight="1" x14ac:dyDescent="0.55000000000000004">
      <c r="A351" s="116"/>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102"/>
      <c r="Z351" s="55"/>
      <c r="AA351" s="55"/>
      <c r="AB351" s="55"/>
      <c r="AC351" s="101"/>
      <c r="AD351" s="234"/>
      <c r="AE351" s="235"/>
      <c r="AF351" s="236"/>
      <c r="AG351" s="246"/>
      <c r="AH351" s="247"/>
      <c r="AI351" s="247"/>
      <c r="AJ351" s="247"/>
      <c r="AK351" s="247"/>
      <c r="AL351" s="247"/>
      <c r="AM351" s="247"/>
      <c r="AN351" s="247"/>
      <c r="AO351" s="247"/>
      <c r="AP351" s="247"/>
      <c r="AQ351" s="248"/>
      <c r="AR351" s="237"/>
      <c r="AS351" s="238"/>
      <c r="AT351" s="239"/>
      <c r="AU351" s="253"/>
      <c r="AV351" s="253"/>
      <c r="AW351" s="253"/>
      <c r="AX351" s="253"/>
      <c r="AY351" s="253"/>
      <c r="AZ351" s="253"/>
      <c r="BA351" s="253"/>
      <c r="BB351" s="253"/>
      <c r="BC351" s="253"/>
      <c r="BD351" s="253"/>
      <c r="BE351" s="253"/>
      <c r="BF351" s="117"/>
    </row>
    <row r="352" spans="1:58" ht="37.25" customHeight="1" x14ac:dyDescent="0.55000000000000004">
      <c r="A352" s="116"/>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102"/>
      <c r="Z352" s="55"/>
      <c r="AA352" s="55"/>
      <c r="AB352" s="55"/>
      <c r="AC352" s="101"/>
      <c r="AD352" s="237"/>
      <c r="AE352" s="238"/>
      <c r="AF352" s="239"/>
      <c r="AG352" s="249"/>
      <c r="AH352" s="250"/>
      <c r="AI352" s="250"/>
      <c r="AJ352" s="250"/>
      <c r="AK352" s="250"/>
      <c r="AL352" s="250"/>
      <c r="AM352" s="250"/>
      <c r="AN352" s="250"/>
      <c r="AO352" s="250"/>
      <c r="AP352" s="250"/>
      <c r="AQ352" s="251"/>
      <c r="AR352" s="254" t="s">
        <v>244</v>
      </c>
      <c r="AS352" s="255"/>
      <c r="AT352" s="256"/>
      <c r="AU352" s="252"/>
      <c r="AV352" s="253"/>
      <c r="AW352" s="253"/>
      <c r="AX352" s="253"/>
      <c r="AY352" s="253"/>
      <c r="AZ352" s="253"/>
      <c r="BA352" s="253"/>
      <c r="BB352" s="253"/>
      <c r="BC352" s="253"/>
      <c r="BD352" s="253"/>
      <c r="BE352" s="253"/>
      <c r="BF352" s="117"/>
    </row>
    <row r="353" spans="1:58" ht="5.5" customHeight="1" x14ac:dyDescent="0.55000000000000004">
      <c r="A353" s="116"/>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102"/>
      <c r="Z353" s="55"/>
      <c r="AA353" s="55"/>
      <c r="AB353" s="55"/>
      <c r="AC353" s="101"/>
      <c r="AD353" s="101"/>
      <c r="AE353" s="101"/>
      <c r="AF353" s="101"/>
      <c r="AG353" s="101"/>
      <c r="AH353" s="101"/>
      <c r="AI353" s="101"/>
      <c r="AJ353" s="101"/>
      <c r="AK353" s="101"/>
      <c r="AL353" s="101"/>
      <c r="AM353" s="101"/>
      <c r="AN353" s="101"/>
      <c r="AO353" s="101"/>
      <c r="AP353" s="101"/>
      <c r="AQ353" s="101"/>
      <c r="AR353" s="101"/>
      <c r="AS353" s="101"/>
      <c r="AT353" s="101"/>
      <c r="AU353" s="101"/>
      <c r="AV353" s="101"/>
      <c r="AW353" s="101"/>
      <c r="AX353" s="101"/>
      <c r="AY353" s="101"/>
      <c r="AZ353" s="101"/>
      <c r="BA353" s="101"/>
      <c r="BB353" s="101"/>
      <c r="BC353" s="101"/>
      <c r="BD353" s="101"/>
      <c r="BE353" s="101"/>
      <c r="BF353" s="117"/>
    </row>
    <row r="354" spans="1:58" ht="37.25" customHeight="1" x14ac:dyDescent="0.55000000000000004">
      <c r="A354" s="116"/>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102"/>
      <c r="Z354" s="55"/>
      <c r="AA354" s="55"/>
      <c r="AB354" s="55"/>
      <c r="AC354" s="101"/>
      <c r="AD354" s="254" t="s">
        <v>8</v>
      </c>
      <c r="AE354" s="255"/>
      <c r="AF354" s="255"/>
      <c r="AG354" s="256"/>
      <c r="AH354" s="286"/>
      <c r="AI354" s="287"/>
      <c r="AJ354" s="287"/>
      <c r="AK354" s="287"/>
      <c r="AL354" s="287"/>
      <c r="AM354" s="287"/>
      <c r="AN354" s="287"/>
      <c r="AO354" s="287"/>
      <c r="AP354" s="287"/>
      <c r="AQ354" s="287"/>
      <c r="AR354" s="287"/>
      <c r="AS354" s="287"/>
      <c r="AT354" s="287"/>
      <c r="AU354" s="287"/>
      <c r="AV354" s="287"/>
      <c r="AW354" s="287"/>
      <c r="AX354" s="287"/>
      <c r="AY354" s="287"/>
      <c r="AZ354" s="287"/>
      <c r="BA354" s="287"/>
      <c r="BB354" s="287"/>
      <c r="BC354" s="287"/>
      <c r="BD354" s="287"/>
      <c r="BE354" s="288"/>
      <c r="BF354" s="117"/>
    </row>
    <row r="355" spans="1:58" ht="5.5" customHeight="1" thickBot="1" x14ac:dyDescent="0.6">
      <c r="A355" s="131"/>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c r="AA355" s="128"/>
      <c r="AB355" s="128"/>
      <c r="AC355" s="128"/>
      <c r="AD355" s="128"/>
      <c r="AE355" s="128"/>
      <c r="AF355" s="128"/>
      <c r="AG355" s="128"/>
      <c r="AH355" s="128"/>
      <c r="AI355" s="128"/>
      <c r="AJ355" s="128"/>
      <c r="AK355" s="128"/>
      <c r="AL355" s="128"/>
      <c r="AM355" s="128"/>
      <c r="AN355" s="128"/>
      <c r="AO355" s="128"/>
      <c r="AP355" s="128"/>
      <c r="AQ355" s="128"/>
      <c r="AR355" s="128"/>
      <c r="AS355" s="128"/>
      <c r="AT355" s="128"/>
      <c r="AU355" s="128"/>
      <c r="AV355" s="128"/>
      <c r="AW355" s="128"/>
      <c r="AX355" s="128"/>
      <c r="AY355" s="128"/>
      <c r="AZ355" s="128"/>
      <c r="BA355" s="128"/>
      <c r="BB355" s="128"/>
      <c r="BC355" s="128"/>
      <c r="BD355" s="128"/>
      <c r="BE355" s="128"/>
      <c r="BF355" s="130"/>
    </row>
    <row r="356" spans="1:58" ht="5.5" customHeight="1" thickTop="1" x14ac:dyDescent="0.55000000000000004">
      <c r="A356" s="118"/>
      <c r="BF356" s="119"/>
    </row>
    <row r="357" spans="1:58" ht="37.25" customHeight="1" x14ac:dyDescent="0.55000000000000004">
      <c r="A357" s="118"/>
      <c r="B357" s="54" t="s">
        <v>303</v>
      </c>
      <c r="C357" s="279" t="s">
        <v>336</v>
      </c>
      <c r="D357" s="280"/>
      <c r="E357" s="281"/>
      <c r="F357" s="54" t="s">
        <v>0</v>
      </c>
      <c r="G357" s="272" t="s">
        <v>132</v>
      </c>
      <c r="H357" s="272"/>
      <c r="I357" s="272"/>
      <c r="J357" s="272"/>
      <c r="K357" s="202" t="s">
        <v>306</v>
      </c>
      <c r="L357" s="208"/>
      <c r="M357" s="273" t="s">
        <v>69</v>
      </c>
      <c r="N357" s="274"/>
      <c r="O357" s="274"/>
      <c r="P357" s="274"/>
      <c r="Q357" s="274"/>
      <c r="R357" s="274"/>
      <c r="S357" s="274"/>
      <c r="T357" s="274"/>
      <c r="U357" s="274"/>
      <c r="V357" s="275"/>
      <c r="W357" s="202" t="s">
        <v>301</v>
      </c>
      <c r="X357" s="202"/>
      <c r="Y357" s="276" t="s">
        <v>11</v>
      </c>
      <c r="Z357" s="276"/>
      <c r="AA357" s="276"/>
      <c r="AB357" s="276"/>
      <c r="AD357" s="208" t="s">
        <v>1</v>
      </c>
      <c r="AE357" s="268"/>
      <c r="AF357" s="268"/>
      <c r="AG357" s="277" t="s">
        <v>72</v>
      </c>
      <c r="AH357" s="278"/>
      <c r="AI357" s="278"/>
      <c r="AJ357" s="278"/>
      <c r="AK357" s="278"/>
      <c r="AL357" s="278"/>
      <c r="AM357" s="278"/>
      <c r="AN357" s="278"/>
      <c r="AO357" s="278"/>
      <c r="AP357" s="278"/>
      <c r="AQ357" s="278"/>
      <c r="AR357" s="278"/>
      <c r="AS357" s="278"/>
      <c r="AT357" s="278"/>
      <c r="AU357" s="278"/>
      <c r="AV357" s="278"/>
      <c r="AW357" s="278"/>
      <c r="AX357" s="278"/>
      <c r="AY357" s="278"/>
      <c r="AZ357" s="278"/>
      <c r="BA357" s="278"/>
      <c r="BB357" s="278"/>
      <c r="BC357" s="278"/>
      <c r="BD357" s="278"/>
      <c r="BE357" s="278"/>
      <c r="BF357" s="119"/>
    </row>
    <row r="358" spans="1:58" ht="5.5" customHeight="1" x14ac:dyDescent="0.55000000000000004">
      <c r="A358" s="118"/>
      <c r="BF358" s="119"/>
    </row>
    <row r="359" spans="1:58" ht="37.25" customHeight="1" x14ac:dyDescent="0.55000000000000004">
      <c r="A359" s="118"/>
      <c r="B359" s="208" t="s">
        <v>2</v>
      </c>
      <c r="C359" s="319"/>
      <c r="D359" s="269" t="s">
        <v>71</v>
      </c>
      <c r="E359" s="270"/>
      <c r="F359" s="270"/>
      <c r="G359" s="270"/>
      <c r="H359" s="270"/>
      <c r="I359" s="270"/>
      <c r="J359" s="270"/>
      <c r="K359" s="270"/>
      <c r="L359" s="270"/>
      <c r="M359" s="270"/>
      <c r="N359" s="270"/>
      <c r="O359" s="270"/>
      <c r="P359" s="270"/>
      <c r="Q359" s="270"/>
      <c r="R359" s="270"/>
      <c r="S359" s="270"/>
      <c r="T359" s="271"/>
      <c r="U359" s="208" t="s">
        <v>3</v>
      </c>
      <c r="V359" s="208"/>
      <c r="W359" s="208"/>
      <c r="X359" s="310" t="s">
        <v>70</v>
      </c>
      <c r="Y359" s="310"/>
      <c r="Z359" s="310"/>
      <c r="AA359" s="310"/>
      <c r="AB359" s="310"/>
      <c r="AD359" s="218" t="s">
        <v>465</v>
      </c>
      <c r="AE359" s="219"/>
      <c r="AF359" s="220"/>
      <c r="AG359" s="240" t="s">
        <v>49</v>
      </c>
      <c r="AH359" s="240"/>
      <c r="AI359" s="240"/>
      <c r="AJ359" s="240"/>
      <c r="AK359" s="240"/>
      <c r="AL359" s="240"/>
      <c r="AM359" s="240"/>
      <c r="AN359" s="240"/>
      <c r="AO359" s="240"/>
      <c r="AP359" s="240"/>
      <c r="AQ359" s="240"/>
      <c r="AR359" s="240"/>
      <c r="AS359" s="240"/>
      <c r="AT359" s="240"/>
      <c r="AU359" s="240"/>
      <c r="AV359" s="240"/>
      <c r="AW359" s="240"/>
      <c r="AX359" s="240"/>
      <c r="AY359" s="240"/>
      <c r="AZ359" s="240"/>
      <c r="BA359" s="240"/>
      <c r="BB359" s="240"/>
      <c r="BC359" s="240"/>
      <c r="BD359" s="240"/>
      <c r="BE359" s="240"/>
      <c r="BF359" s="119"/>
    </row>
    <row r="360" spans="1:58" ht="5.5" customHeight="1" x14ac:dyDescent="0.55000000000000004">
      <c r="A360" s="118"/>
      <c r="AD360" s="257"/>
      <c r="AE360" s="258"/>
      <c r="AF360" s="259"/>
      <c r="AG360" s="241"/>
      <c r="AH360" s="241"/>
      <c r="AI360" s="241"/>
      <c r="AJ360" s="241"/>
      <c r="AK360" s="241"/>
      <c r="AL360" s="241"/>
      <c r="AM360" s="241"/>
      <c r="AN360" s="241"/>
      <c r="AO360" s="241"/>
      <c r="AP360" s="241"/>
      <c r="AQ360" s="241"/>
      <c r="AR360" s="241"/>
      <c r="AS360" s="241"/>
      <c r="AT360" s="241"/>
      <c r="AU360" s="241"/>
      <c r="AV360" s="241"/>
      <c r="AW360" s="241"/>
      <c r="AX360" s="241"/>
      <c r="AY360" s="241"/>
      <c r="AZ360" s="241"/>
      <c r="BA360" s="241"/>
      <c r="BB360" s="241"/>
      <c r="BC360" s="241"/>
      <c r="BD360" s="241"/>
      <c r="BE360" s="241"/>
      <c r="BF360" s="119"/>
    </row>
    <row r="361" spans="1:58" ht="37.25" customHeight="1" x14ac:dyDescent="0.55000000000000004">
      <c r="A361" s="118"/>
      <c r="B361" s="208" t="s">
        <v>5</v>
      </c>
      <c r="C361" s="208"/>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t="s">
        <v>4</v>
      </c>
      <c r="Z361" s="208"/>
      <c r="AA361" s="208"/>
      <c r="AB361" s="208"/>
      <c r="AD361" s="221"/>
      <c r="AE361" s="222"/>
      <c r="AF361" s="223"/>
      <c r="AG361" s="242"/>
      <c r="AH361" s="242"/>
      <c r="AI361" s="242"/>
      <c r="AJ361" s="242"/>
      <c r="AK361" s="242"/>
      <c r="AL361" s="242"/>
      <c r="AM361" s="242"/>
      <c r="AN361" s="242"/>
      <c r="AO361" s="242"/>
      <c r="AP361" s="242"/>
      <c r="AQ361" s="242"/>
      <c r="AR361" s="242"/>
      <c r="AS361" s="242"/>
      <c r="AT361" s="242"/>
      <c r="AU361" s="242"/>
      <c r="AV361" s="242"/>
      <c r="AW361" s="242"/>
      <c r="AX361" s="242"/>
      <c r="AY361" s="242"/>
      <c r="AZ361" s="242"/>
      <c r="BA361" s="242"/>
      <c r="BB361" s="242"/>
      <c r="BC361" s="242"/>
      <c r="BD361" s="242"/>
      <c r="BE361" s="242"/>
      <c r="BF361" s="119"/>
    </row>
    <row r="362" spans="1:58" ht="5.5" customHeight="1" x14ac:dyDescent="0.55000000000000004">
      <c r="A362" s="118"/>
      <c r="BF362" s="119"/>
    </row>
    <row r="363" spans="1:58" ht="37.25" customHeight="1" x14ac:dyDescent="0.55000000000000004">
      <c r="A363" s="118"/>
      <c r="B363" s="300" t="s">
        <v>138</v>
      </c>
      <c r="C363" s="291" t="s">
        <v>170</v>
      </c>
      <c r="D363" s="311"/>
      <c r="E363" s="311"/>
      <c r="F363" s="311"/>
      <c r="G363" s="311"/>
      <c r="H363" s="311"/>
      <c r="I363" s="311"/>
      <c r="J363" s="311"/>
      <c r="K363" s="311"/>
      <c r="L363" s="311"/>
      <c r="M363" s="311"/>
      <c r="N363" s="311"/>
      <c r="O363" s="311"/>
      <c r="P363" s="311"/>
      <c r="Q363" s="311"/>
      <c r="R363" s="311"/>
      <c r="S363" s="311"/>
      <c r="T363" s="311"/>
      <c r="U363" s="311"/>
      <c r="V363" s="311"/>
      <c r="W363" s="311"/>
      <c r="X363" s="312"/>
      <c r="Y363" s="352"/>
      <c r="Z363" s="352"/>
      <c r="AA363" s="352"/>
      <c r="AB363" s="352"/>
      <c r="AD363" s="215" t="s">
        <v>9</v>
      </c>
      <c r="AE363" s="216"/>
      <c r="AF363" s="217"/>
      <c r="AG363" s="286"/>
      <c r="AH363" s="289"/>
      <c r="AI363" s="289"/>
      <c r="AJ363" s="289"/>
      <c r="AK363" s="289"/>
      <c r="AL363" s="289"/>
      <c r="AM363" s="289"/>
      <c r="AN363" s="289"/>
      <c r="AO363" s="289"/>
      <c r="AP363" s="289"/>
      <c r="AQ363" s="289"/>
      <c r="AR363" s="289"/>
      <c r="AS363" s="289"/>
      <c r="AT363" s="289"/>
      <c r="AU363" s="289"/>
      <c r="AV363" s="289"/>
      <c r="AW363" s="289"/>
      <c r="AX363" s="289"/>
      <c r="AY363" s="289"/>
      <c r="AZ363" s="289"/>
      <c r="BA363" s="289"/>
      <c r="BB363" s="289"/>
      <c r="BC363" s="289"/>
      <c r="BD363" s="289"/>
      <c r="BE363" s="290"/>
      <c r="BF363" s="119"/>
    </row>
    <row r="364" spans="1:58" ht="5.5" customHeight="1" x14ac:dyDescent="0.55000000000000004">
      <c r="A364" s="118"/>
      <c r="B364" s="301"/>
      <c r="C364" s="313"/>
      <c r="D364" s="314"/>
      <c r="E364" s="314"/>
      <c r="F364" s="314"/>
      <c r="G364" s="314"/>
      <c r="H364" s="314"/>
      <c r="I364" s="314"/>
      <c r="J364" s="314"/>
      <c r="K364" s="314"/>
      <c r="L364" s="314"/>
      <c r="M364" s="314"/>
      <c r="N364" s="314"/>
      <c r="O364" s="314"/>
      <c r="P364" s="314"/>
      <c r="Q364" s="314"/>
      <c r="R364" s="314"/>
      <c r="S364" s="314"/>
      <c r="T364" s="314"/>
      <c r="U364" s="314"/>
      <c r="V364" s="314"/>
      <c r="W364" s="314"/>
      <c r="X364" s="315"/>
      <c r="Y364" s="352"/>
      <c r="Z364" s="352"/>
      <c r="AA364" s="352"/>
      <c r="AB364" s="352"/>
      <c r="BF364" s="119"/>
    </row>
    <row r="365" spans="1:58" ht="37.25" customHeight="1" x14ac:dyDescent="0.55000000000000004">
      <c r="A365" s="118"/>
      <c r="B365" s="302"/>
      <c r="C365" s="316"/>
      <c r="D365" s="317"/>
      <c r="E365" s="317"/>
      <c r="F365" s="317"/>
      <c r="G365" s="317"/>
      <c r="H365" s="317"/>
      <c r="I365" s="317"/>
      <c r="J365" s="317"/>
      <c r="K365" s="317"/>
      <c r="L365" s="317"/>
      <c r="M365" s="317"/>
      <c r="N365" s="317"/>
      <c r="O365" s="317"/>
      <c r="P365" s="317"/>
      <c r="Q365" s="317"/>
      <c r="R365" s="317"/>
      <c r="S365" s="317"/>
      <c r="T365" s="317"/>
      <c r="U365" s="317"/>
      <c r="V365" s="317"/>
      <c r="W365" s="317"/>
      <c r="X365" s="318"/>
      <c r="Y365" s="352"/>
      <c r="Z365" s="352"/>
      <c r="AA365" s="352"/>
      <c r="AB365" s="352"/>
      <c r="AD365" s="202" t="s">
        <v>195</v>
      </c>
      <c r="AE365" s="202"/>
      <c r="AF365" s="202"/>
      <c r="AG365" s="341"/>
      <c r="AH365" s="341"/>
      <c r="AI365" s="341"/>
      <c r="AJ365" s="341"/>
      <c r="AK365" s="341"/>
      <c r="AL365" s="341"/>
      <c r="AM365" s="341"/>
      <c r="AN365" s="341"/>
      <c r="AO365" s="341"/>
      <c r="AP365" s="341"/>
      <c r="AQ365" s="341"/>
      <c r="AR365" s="341"/>
      <c r="AS365" s="341"/>
      <c r="AT365" s="341"/>
      <c r="AU365" s="341"/>
      <c r="AV365" s="215" t="s">
        <v>7</v>
      </c>
      <c r="AW365" s="216"/>
      <c r="AX365" s="217"/>
      <c r="AY365" s="320"/>
      <c r="AZ365" s="321"/>
      <c r="BA365" s="321"/>
      <c r="BB365" s="321"/>
      <c r="BC365" s="321"/>
      <c r="BD365" s="321"/>
      <c r="BE365" s="322"/>
      <c r="BF365" s="119"/>
    </row>
    <row r="366" spans="1:58" ht="5.5" customHeight="1" x14ac:dyDescent="0.55000000000000004">
      <c r="A366" s="118"/>
      <c r="B366" s="4"/>
      <c r="C366" s="4"/>
      <c r="D366" s="4"/>
      <c r="E366" s="4"/>
      <c r="F366" s="4"/>
      <c r="G366" s="4"/>
      <c r="H366" s="4"/>
      <c r="I366" s="4"/>
      <c r="J366" s="4"/>
      <c r="K366" s="4"/>
      <c r="L366" s="4"/>
      <c r="M366" s="4"/>
      <c r="N366" s="4"/>
      <c r="O366" s="4"/>
      <c r="P366" s="4"/>
      <c r="Q366" s="4"/>
      <c r="R366" s="4"/>
      <c r="S366" s="4"/>
      <c r="T366" s="4"/>
      <c r="U366" s="4"/>
      <c r="V366" s="4"/>
      <c r="W366" s="4"/>
      <c r="X366" s="4"/>
      <c r="Y366" s="5"/>
      <c r="Z366" s="5"/>
      <c r="AA366" s="5"/>
      <c r="AB366" s="5"/>
      <c r="AD366"/>
      <c r="AE366"/>
      <c r="AF366"/>
      <c r="AG366"/>
      <c r="AH366"/>
      <c r="AI366"/>
      <c r="AJ366"/>
      <c r="AK366"/>
      <c r="AL366"/>
      <c r="AM366"/>
      <c r="AN366"/>
      <c r="AO366"/>
      <c r="AP366"/>
      <c r="AQ366"/>
      <c r="AR366"/>
      <c r="AS366"/>
      <c r="AT366"/>
      <c r="AU366"/>
      <c r="AV366"/>
      <c r="AW366"/>
      <c r="AX366"/>
      <c r="AY366"/>
      <c r="AZ366"/>
      <c r="BA366"/>
      <c r="BB366"/>
      <c r="BC366"/>
      <c r="BD366"/>
      <c r="BE366"/>
      <c r="BF366" s="119"/>
    </row>
    <row r="367" spans="1:58" ht="37.25" customHeight="1" x14ac:dyDescent="0.55000000000000004">
      <c r="A367" s="118"/>
      <c r="B367" s="10" t="s">
        <v>141</v>
      </c>
      <c r="C367" s="273" t="s">
        <v>430</v>
      </c>
      <c r="D367" s="274"/>
      <c r="E367" s="274"/>
      <c r="F367" s="274"/>
      <c r="G367" s="274"/>
      <c r="H367" s="274"/>
      <c r="I367" s="274"/>
      <c r="J367" s="274"/>
      <c r="K367" s="274"/>
      <c r="L367" s="274"/>
      <c r="M367" s="274"/>
      <c r="N367" s="274"/>
      <c r="O367" s="274"/>
      <c r="P367" s="274"/>
      <c r="Q367" s="274"/>
      <c r="R367" s="274"/>
      <c r="S367" s="274"/>
      <c r="T367" s="274"/>
      <c r="U367" s="274"/>
      <c r="V367" s="274"/>
      <c r="W367" s="274"/>
      <c r="X367" s="275"/>
      <c r="Y367" s="282"/>
      <c r="Z367" s="282"/>
      <c r="AA367" s="282"/>
      <c r="AB367" s="282"/>
      <c r="AD367" s="231" t="s">
        <v>6</v>
      </c>
      <c r="AE367" s="232"/>
      <c r="AF367" s="233"/>
      <c r="AG367" s="243"/>
      <c r="AH367" s="244"/>
      <c r="AI367" s="244"/>
      <c r="AJ367" s="244"/>
      <c r="AK367" s="244"/>
      <c r="AL367" s="244"/>
      <c r="AM367" s="244"/>
      <c r="AN367" s="244"/>
      <c r="AO367" s="244"/>
      <c r="AP367" s="244"/>
      <c r="AQ367" s="245"/>
      <c r="AR367" s="231" t="s">
        <v>194</v>
      </c>
      <c r="AS367" s="232"/>
      <c r="AT367" s="233"/>
      <c r="AU367" s="252"/>
      <c r="AV367" s="253"/>
      <c r="AW367" s="253"/>
      <c r="AX367" s="253"/>
      <c r="AY367" s="253"/>
      <c r="AZ367" s="253"/>
      <c r="BA367" s="253"/>
      <c r="BB367" s="253"/>
      <c r="BC367" s="253"/>
      <c r="BD367" s="253"/>
      <c r="BE367" s="253"/>
      <c r="BF367" s="119"/>
    </row>
    <row r="368" spans="1:58" ht="5.5" customHeight="1" x14ac:dyDescent="0.55000000000000004">
      <c r="A368" s="118"/>
      <c r="B368" s="53"/>
      <c r="C368" s="5"/>
      <c r="D368" s="5"/>
      <c r="E368" s="5"/>
      <c r="F368" s="5"/>
      <c r="G368" s="5"/>
      <c r="H368" s="5"/>
      <c r="I368" s="5"/>
      <c r="J368" s="5"/>
      <c r="K368" s="5"/>
      <c r="L368" s="5"/>
      <c r="M368" s="5"/>
      <c r="N368" s="5"/>
      <c r="O368" s="5"/>
      <c r="P368" s="5"/>
      <c r="Q368" s="5"/>
      <c r="R368" s="5"/>
      <c r="S368" s="5"/>
      <c r="T368" s="5"/>
      <c r="U368" s="5"/>
      <c r="V368" s="5"/>
      <c r="W368" s="5"/>
      <c r="X368" s="5"/>
      <c r="Y368" s="6"/>
      <c r="Z368" s="6"/>
      <c r="AA368" s="6"/>
      <c r="AB368" s="6"/>
      <c r="AD368" s="234"/>
      <c r="AE368" s="235"/>
      <c r="AF368" s="236"/>
      <c r="AG368" s="246"/>
      <c r="AH368" s="247"/>
      <c r="AI368" s="247"/>
      <c r="AJ368" s="247"/>
      <c r="AK368" s="247"/>
      <c r="AL368" s="247"/>
      <c r="AM368" s="247"/>
      <c r="AN368" s="247"/>
      <c r="AO368" s="247"/>
      <c r="AP368" s="247"/>
      <c r="AQ368" s="248"/>
      <c r="AR368" s="234"/>
      <c r="AS368" s="235"/>
      <c r="AT368" s="236"/>
      <c r="AU368" s="253"/>
      <c r="AV368" s="253"/>
      <c r="AW368" s="253"/>
      <c r="AX368" s="253"/>
      <c r="AY368" s="253"/>
      <c r="AZ368" s="253"/>
      <c r="BA368" s="253"/>
      <c r="BB368" s="253"/>
      <c r="BC368" s="253"/>
      <c r="BD368" s="253"/>
      <c r="BE368" s="253"/>
      <c r="BF368" s="119"/>
    </row>
    <row r="369" spans="1:58" ht="37.25" customHeight="1" x14ac:dyDescent="0.55000000000000004">
      <c r="A369" s="118"/>
      <c r="B369"/>
      <c r="C369"/>
      <c r="D369"/>
      <c r="E369"/>
      <c r="F369"/>
      <c r="G369"/>
      <c r="H369"/>
      <c r="I369"/>
      <c r="J369"/>
      <c r="K369"/>
      <c r="L369"/>
      <c r="M369"/>
      <c r="N369"/>
      <c r="O369"/>
      <c r="P369"/>
      <c r="Q369"/>
      <c r="R369"/>
      <c r="S369"/>
      <c r="T369"/>
      <c r="U369"/>
      <c r="V369"/>
      <c r="W369"/>
      <c r="X369"/>
      <c r="Y369"/>
      <c r="Z369"/>
      <c r="AA369"/>
      <c r="AB369"/>
      <c r="AD369" s="234"/>
      <c r="AE369" s="235"/>
      <c r="AF369" s="236"/>
      <c r="AG369" s="246"/>
      <c r="AH369" s="247"/>
      <c r="AI369" s="247"/>
      <c r="AJ369" s="247"/>
      <c r="AK369" s="247"/>
      <c r="AL369" s="247"/>
      <c r="AM369" s="247"/>
      <c r="AN369" s="247"/>
      <c r="AO369" s="247"/>
      <c r="AP369" s="247"/>
      <c r="AQ369" s="248"/>
      <c r="AR369" s="234"/>
      <c r="AS369" s="235"/>
      <c r="AT369" s="236"/>
      <c r="AU369" s="253"/>
      <c r="AV369" s="253"/>
      <c r="AW369" s="253"/>
      <c r="AX369" s="253"/>
      <c r="AY369" s="253"/>
      <c r="AZ369" s="253"/>
      <c r="BA369" s="253"/>
      <c r="BB369" s="253"/>
      <c r="BC369" s="253"/>
      <c r="BD369" s="253"/>
      <c r="BE369" s="253"/>
      <c r="BF369" s="119"/>
    </row>
    <row r="370" spans="1:58" ht="5.5" customHeight="1" x14ac:dyDescent="0.55000000000000004">
      <c r="A370" s="118"/>
      <c r="B370"/>
      <c r="C370"/>
      <c r="D370"/>
      <c r="E370"/>
      <c r="F370"/>
      <c r="G370"/>
      <c r="H370"/>
      <c r="I370"/>
      <c r="J370"/>
      <c r="K370"/>
      <c r="L370"/>
      <c r="M370"/>
      <c r="N370"/>
      <c r="O370"/>
      <c r="P370"/>
      <c r="Q370"/>
      <c r="R370"/>
      <c r="S370"/>
      <c r="T370"/>
      <c r="U370"/>
      <c r="V370"/>
      <c r="W370"/>
      <c r="X370"/>
      <c r="Y370"/>
      <c r="Z370"/>
      <c r="AA370"/>
      <c r="AB370"/>
      <c r="AD370" s="234"/>
      <c r="AE370" s="235"/>
      <c r="AF370" s="236"/>
      <c r="AG370" s="246"/>
      <c r="AH370" s="247"/>
      <c r="AI370" s="247"/>
      <c r="AJ370" s="247"/>
      <c r="AK370" s="247"/>
      <c r="AL370" s="247"/>
      <c r="AM370" s="247"/>
      <c r="AN370" s="247"/>
      <c r="AO370" s="247"/>
      <c r="AP370" s="247"/>
      <c r="AQ370" s="248"/>
      <c r="AR370" s="237"/>
      <c r="AS370" s="238"/>
      <c r="AT370" s="239"/>
      <c r="AU370" s="253"/>
      <c r="AV370" s="253"/>
      <c r="AW370" s="253"/>
      <c r="AX370" s="253"/>
      <c r="AY370" s="253"/>
      <c r="AZ370" s="253"/>
      <c r="BA370" s="253"/>
      <c r="BB370" s="253"/>
      <c r="BC370" s="253"/>
      <c r="BD370" s="253"/>
      <c r="BE370" s="253"/>
      <c r="BF370" s="119"/>
    </row>
    <row r="371" spans="1:58" ht="37" customHeight="1" x14ac:dyDescent="0.55000000000000004">
      <c r="A371" s="118"/>
      <c r="B371"/>
      <c r="C371"/>
      <c r="D371"/>
      <c r="E371"/>
      <c r="F371"/>
      <c r="G371"/>
      <c r="H371"/>
      <c r="I371"/>
      <c r="J371"/>
      <c r="K371"/>
      <c r="L371"/>
      <c r="M371"/>
      <c r="N371"/>
      <c r="O371"/>
      <c r="P371"/>
      <c r="Q371"/>
      <c r="R371"/>
      <c r="S371"/>
      <c r="T371"/>
      <c r="U371"/>
      <c r="V371"/>
      <c r="W371"/>
      <c r="X371"/>
      <c r="Y371"/>
      <c r="Z371"/>
      <c r="AA371"/>
      <c r="AB371"/>
      <c r="AD371" s="237"/>
      <c r="AE371" s="238"/>
      <c r="AF371" s="239"/>
      <c r="AG371" s="249"/>
      <c r="AH371" s="250"/>
      <c r="AI371" s="250"/>
      <c r="AJ371" s="250"/>
      <c r="AK371" s="250"/>
      <c r="AL371" s="250"/>
      <c r="AM371" s="250"/>
      <c r="AN371" s="250"/>
      <c r="AO371" s="250"/>
      <c r="AP371" s="250"/>
      <c r="AQ371" s="251"/>
      <c r="AR371" s="254" t="s">
        <v>244</v>
      </c>
      <c r="AS371" s="255"/>
      <c r="AT371" s="256"/>
      <c r="AU371" s="252"/>
      <c r="AV371" s="253"/>
      <c r="AW371" s="253"/>
      <c r="AX371" s="253"/>
      <c r="AY371" s="253"/>
      <c r="AZ371" s="253"/>
      <c r="BA371" s="253"/>
      <c r="BB371" s="253"/>
      <c r="BC371" s="253"/>
      <c r="BD371" s="253"/>
      <c r="BE371" s="253"/>
      <c r="BF371" s="119"/>
    </row>
    <row r="372" spans="1:58" ht="5.5" customHeight="1" x14ac:dyDescent="0.55000000000000004">
      <c r="A372" s="118"/>
      <c r="B372"/>
      <c r="C372"/>
      <c r="D372"/>
      <c r="E372"/>
      <c r="F372"/>
      <c r="G372"/>
      <c r="H372"/>
      <c r="I372"/>
      <c r="J372"/>
      <c r="K372"/>
      <c r="L372"/>
      <c r="M372"/>
      <c r="N372"/>
      <c r="O372"/>
      <c r="P372"/>
      <c r="Q372"/>
      <c r="R372"/>
      <c r="S372"/>
      <c r="T372"/>
      <c r="U372"/>
      <c r="V372"/>
      <c r="W372"/>
      <c r="X372"/>
      <c r="Y372"/>
      <c r="Z372"/>
      <c r="AA372"/>
      <c r="AB372"/>
      <c r="AD372"/>
      <c r="AE372"/>
      <c r="AF372"/>
      <c r="AG372"/>
      <c r="AH372"/>
      <c r="AI372"/>
      <c r="AJ372"/>
      <c r="AK372"/>
      <c r="AL372"/>
      <c r="AM372"/>
      <c r="AN372"/>
      <c r="AO372"/>
      <c r="AP372"/>
      <c r="AQ372"/>
      <c r="AR372"/>
      <c r="AS372"/>
      <c r="AT372"/>
      <c r="AU372"/>
      <c r="AV372"/>
      <c r="AW372"/>
      <c r="AX372"/>
      <c r="AY372"/>
      <c r="AZ372"/>
      <c r="BA372"/>
      <c r="BB372"/>
      <c r="BC372"/>
      <c r="BD372"/>
      <c r="BE372"/>
      <c r="BF372" s="119"/>
    </row>
    <row r="373" spans="1:58" ht="37.25" customHeight="1" x14ac:dyDescent="0.55000000000000004">
      <c r="A373" s="118"/>
      <c r="B373"/>
      <c r="C373"/>
      <c r="D373"/>
      <c r="E373"/>
      <c r="F373"/>
      <c r="G373"/>
      <c r="H373"/>
      <c r="I373"/>
      <c r="J373"/>
      <c r="K373"/>
      <c r="L373"/>
      <c r="M373"/>
      <c r="N373"/>
      <c r="O373"/>
      <c r="P373"/>
      <c r="Q373"/>
      <c r="R373"/>
      <c r="S373"/>
      <c r="T373"/>
      <c r="U373"/>
      <c r="V373"/>
      <c r="W373"/>
      <c r="X373"/>
      <c r="Y373"/>
      <c r="Z373"/>
      <c r="AA373"/>
      <c r="AB373"/>
      <c r="AD373" s="254" t="s">
        <v>8</v>
      </c>
      <c r="AE373" s="255"/>
      <c r="AF373" s="255"/>
      <c r="AG373" s="256"/>
      <c r="AH373" s="286"/>
      <c r="AI373" s="287"/>
      <c r="AJ373" s="287"/>
      <c r="AK373" s="287"/>
      <c r="AL373" s="287"/>
      <c r="AM373" s="287"/>
      <c r="AN373" s="287"/>
      <c r="AO373" s="287"/>
      <c r="AP373" s="287"/>
      <c r="AQ373" s="287"/>
      <c r="AR373" s="287"/>
      <c r="AS373" s="287"/>
      <c r="AT373" s="287"/>
      <c r="AU373" s="287"/>
      <c r="AV373" s="287"/>
      <c r="AW373" s="287"/>
      <c r="AX373" s="287"/>
      <c r="AY373" s="287"/>
      <c r="AZ373" s="287"/>
      <c r="BA373" s="287"/>
      <c r="BB373" s="287"/>
      <c r="BC373" s="287"/>
      <c r="BD373" s="287"/>
      <c r="BE373" s="288"/>
      <c r="BF373" s="119"/>
    </row>
    <row r="374" spans="1:58" ht="5.5" customHeight="1" thickBot="1" x14ac:dyDescent="0.6">
      <c r="A374" s="121"/>
      <c r="B374" s="122"/>
      <c r="C374" s="122"/>
      <c r="D374" s="122"/>
      <c r="E374" s="122"/>
      <c r="F374" s="122"/>
      <c r="G374" s="122"/>
      <c r="H374" s="122"/>
      <c r="I374" s="122"/>
      <c r="J374" s="122"/>
      <c r="K374" s="122"/>
      <c r="L374" s="122"/>
      <c r="M374" s="122"/>
      <c r="N374" s="122"/>
      <c r="O374" s="122"/>
      <c r="P374" s="122"/>
      <c r="Q374" s="122"/>
      <c r="R374" s="122"/>
      <c r="S374" s="122"/>
      <c r="T374" s="122"/>
      <c r="U374" s="122"/>
      <c r="V374" s="122"/>
      <c r="W374" s="122"/>
      <c r="X374" s="122"/>
      <c r="Y374" s="122"/>
      <c r="Z374" s="122"/>
      <c r="AA374" s="122"/>
      <c r="AB374" s="122"/>
      <c r="AC374" s="122"/>
      <c r="AD374" s="122"/>
      <c r="AE374" s="122"/>
      <c r="AF374" s="122"/>
      <c r="AG374" s="122"/>
      <c r="AH374" s="122"/>
      <c r="AI374" s="122"/>
      <c r="AJ374" s="122"/>
      <c r="AK374" s="122"/>
      <c r="AL374" s="122"/>
      <c r="AM374" s="122"/>
      <c r="AN374" s="122"/>
      <c r="AO374" s="122"/>
      <c r="AP374" s="122"/>
      <c r="AQ374" s="122"/>
      <c r="AR374" s="122"/>
      <c r="AS374" s="122"/>
      <c r="AT374" s="122"/>
      <c r="AU374" s="122"/>
      <c r="AV374" s="122"/>
      <c r="AW374" s="122"/>
      <c r="AX374" s="122"/>
      <c r="AY374" s="122"/>
      <c r="AZ374" s="122"/>
      <c r="BA374" s="122"/>
      <c r="BB374" s="122"/>
      <c r="BC374" s="122"/>
      <c r="BD374" s="122"/>
      <c r="BE374" s="122"/>
      <c r="BF374" s="123"/>
    </row>
    <row r="375" spans="1:58" ht="5.5" customHeight="1" thickTop="1" x14ac:dyDescent="0.55000000000000004">
      <c r="A375" s="116"/>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c r="AA375" s="101"/>
      <c r="AB375" s="101"/>
      <c r="AC375" s="101"/>
      <c r="AD375" s="101"/>
      <c r="AE375" s="101"/>
      <c r="AF375" s="101"/>
      <c r="AG375" s="101"/>
      <c r="AH375" s="101"/>
      <c r="AI375" s="101"/>
      <c r="AJ375" s="101"/>
      <c r="AK375" s="101"/>
      <c r="AL375" s="101"/>
      <c r="AM375" s="101"/>
      <c r="AN375" s="101"/>
      <c r="AO375" s="101"/>
      <c r="AP375" s="101"/>
      <c r="AQ375" s="101"/>
      <c r="AR375" s="101"/>
      <c r="AS375" s="101"/>
      <c r="AT375" s="101"/>
      <c r="AU375" s="101"/>
      <c r="AV375" s="101"/>
      <c r="AW375" s="101"/>
      <c r="AX375" s="101"/>
      <c r="AY375" s="101"/>
      <c r="AZ375" s="101"/>
      <c r="BA375" s="101"/>
      <c r="BB375" s="101"/>
      <c r="BC375" s="101"/>
      <c r="BD375" s="101"/>
      <c r="BE375" s="101"/>
      <c r="BF375" s="117"/>
    </row>
    <row r="376" spans="1:58" ht="37.25" customHeight="1" x14ac:dyDescent="0.55000000000000004">
      <c r="A376" s="116"/>
      <c r="B376" s="54" t="s">
        <v>303</v>
      </c>
      <c r="C376" s="279" t="s">
        <v>338</v>
      </c>
      <c r="D376" s="280"/>
      <c r="E376" s="281"/>
      <c r="F376" s="54" t="s">
        <v>0</v>
      </c>
      <c r="G376" s="272" t="s">
        <v>132</v>
      </c>
      <c r="H376" s="272"/>
      <c r="I376" s="272"/>
      <c r="J376" s="272"/>
      <c r="K376" s="202" t="s">
        <v>306</v>
      </c>
      <c r="L376" s="208"/>
      <c r="M376" s="273" t="s">
        <v>73</v>
      </c>
      <c r="N376" s="274"/>
      <c r="O376" s="274"/>
      <c r="P376" s="274"/>
      <c r="Q376" s="274"/>
      <c r="R376" s="274"/>
      <c r="S376" s="274"/>
      <c r="T376" s="274"/>
      <c r="U376" s="274"/>
      <c r="V376" s="275"/>
      <c r="W376" s="202" t="s">
        <v>301</v>
      </c>
      <c r="X376" s="202"/>
      <c r="Y376" s="276" t="s">
        <v>11</v>
      </c>
      <c r="Z376" s="276"/>
      <c r="AA376" s="276"/>
      <c r="AB376" s="276"/>
      <c r="AC376" s="101"/>
      <c r="AD376" s="208" t="s">
        <v>1</v>
      </c>
      <c r="AE376" s="268"/>
      <c r="AF376" s="268"/>
      <c r="AG376" s="277" t="s">
        <v>75</v>
      </c>
      <c r="AH376" s="278"/>
      <c r="AI376" s="278"/>
      <c r="AJ376" s="278"/>
      <c r="AK376" s="278"/>
      <c r="AL376" s="278"/>
      <c r="AM376" s="278"/>
      <c r="AN376" s="278"/>
      <c r="AO376" s="278"/>
      <c r="AP376" s="278"/>
      <c r="AQ376" s="278"/>
      <c r="AR376" s="278"/>
      <c r="AS376" s="278"/>
      <c r="AT376" s="278"/>
      <c r="AU376" s="278"/>
      <c r="AV376" s="278"/>
      <c r="AW376" s="278"/>
      <c r="AX376" s="278"/>
      <c r="AY376" s="278"/>
      <c r="AZ376" s="278"/>
      <c r="BA376" s="278"/>
      <c r="BB376" s="278"/>
      <c r="BC376" s="278"/>
      <c r="BD376" s="278"/>
      <c r="BE376" s="278"/>
      <c r="BF376" s="117"/>
    </row>
    <row r="377" spans="1:58" ht="5.5" customHeight="1" x14ac:dyDescent="0.55000000000000004">
      <c r="A377" s="116"/>
      <c r="B377" s="108"/>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56"/>
      <c r="Z377" s="56"/>
      <c r="AA377" s="56"/>
      <c r="AB377" s="56"/>
      <c r="AC377" s="101"/>
      <c r="AD377" s="101"/>
      <c r="AE377" s="101"/>
      <c r="AF377" s="101"/>
      <c r="AG377" s="101"/>
      <c r="AH377" s="101"/>
      <c r="AI377" s="101"/>
      <c r="AJ377" s="101"/>
      <c r="AK377" s="101"/>
      <c r="AL377" s="101"/>
      <c r="AM377" s="101"/>
      <c r="AN377" s="101"/>
      <c r="AO377" s="101"/>
      <c r="AP377" s="101"/>
      <c r="AQ377" s="101"/>
      <c r="AR377" s="101"/>
      <c r="AS377" s="101"/>
      <c r="AT377" s="101"/>
      <c r="AU377" s="101"/>
      <c r="AV377" s="101"/>
      <c r="AW377" s="101"/>
      <c r="AX377" s="101"/>
      <c r="AY377" s="101"/>
      <c r="AZ377" s="101"/>
      <c r="BA377" s="101"/>
      <c r="BB377" s="101"/>
      <c r="BC377" s="101"/>
      <c r="BD377" s="101"/>
      <c r="BE377" s="101"/>
      <c r="BF377" s="117"/>
    </row>
    <row r="378" spans="1:58" ht="37.25" customHeight="1" x14ac:dyDescent="0.55000000000000004">
      <c r="A378" s="116"/>
      <c r="B378" s="208" t="s">
        <v>2</v>
      </c>
      <c r="C378" s="319"/>
      <c r="D378" s="269" t="s">
        <v>74</v>
      </c>
      <c r="E378" s="270"/>
      <c r="F378" s="270"/>
      <c r="G378" s="270"/>
      <c r="H378" s="270"/>
      <c r="I378" s="270"/>
      <c r="J378" s="270"/>
      <c r="K378" s="270"/>
      <c r="L378" s="270"/>
      <c r="M378" s="270"/>
      <c r="N378" s="270"/>
      <c r="O378" s="270"/>
      <c r="P378" s="270"/>
      <c r="Q378" s="270"/>
      <c r="R378" s="270"/>
      <c r="S378" s="270"/>
      <c r="T378" s="271"/>
      <c r="U378" s="208" t="s">
        <v>3</v>
      </c>
      <c r="V378" s="208"/>
      <c r="W378" s="208"/>
      <c r="X378" s="310" t="s">
        <v>76</v>
      </c>
      <c r="Y378" s="310"/>
      <c r="Z378" s="310"/>
      <c r="AA378" s="310"/>
      <c r="AB378" s="310"/>
      <c r="AC378" s="101"/>
      <c r="AD378" s="218" t="s">
        <v>465</v>
      </c>
      <c r="AE378" s="219"/>
      <c r="AF378" s="220"/>
      <c r="AG378" s="240" t="s">
        <v>282</v>
      </c>
      <c r="AH378" s="240"/>
      <c r="AI378" s="240"/>
      <c r="AJ378" s="240"/>
      <c r="AK378" s="240"/>
      <c r="AL378" s="240"/>
      <c r="AM378" s="240"/>
      <c r="AN378" s="240"/>
      <c r="AO378" s="240"/>
      <c r="AP378" s="240"/>
      <c r="AQ378" s="240"/>
      <c r="AR378" s="240"/>
      <c r="AS378" s="240"/>
      <c r="AT378" s="240"/>
      <c r="AU378" s="240"/>
      <c r="AV378" s="240"/>
      <c r="AW378" s="240"/>
      <c r="AX378" s="240"/>
      <c r="AY378" s="240"/>
      <c r="AZ378" s="240"/>
      <c r="BA378" s="240"/>
      <c r="BB378" s="240"/>
      <c r="BC378" s="240"/>
      <c r="BD378" s="240"/>
      <c r="BE378" s="240"/>
      <c r="BF378" s="117"/>
    </row>
    <row r="379" spans="1:58" ht="5.5" customHeight="1" x14ac:dyDescent="0.55000000000000004">
      <c r="A379" s="116"/>
      <c r="B379" s="108"/>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56"/>
      <c r="Z379" s="56"/>
      <c r="AA379" s="56"/>
      <c r="AB379" s="56"/>
      <c r="AC379" s="101"/>
      <c r="AD379" s="257"/>
      <c r="AE379" s="258"/>
      <c r="AF379" s="259"/>
      <c r="AG379" s="241"/>
      <c r="AH379" s="241"/>
      <c r="AI379" s="241"/>
      <c r="AJ379" s="241"/>
      <c r="AK379" s="241"/>
      <c r="AL379" s="241"/>
      <c r="AM379" s="241"/>
      <c r="AN379" s="241"/>
      <c r="AO379" s="241"/>
      <c r="AP379" s="241"/>
      <c r="AQ379" s="241"/>
      <c r="AR379" s="241"/>
      <c r="AS379" s="241"/>
      <c r="AT379" s="241"/>
      <c r="AU379" s="241"/>
      <c r="AV379" s="241"/>
      <c r="AW379" s="241"/>
      <c r="AX379" s="241"/>
      <c r="AY379" s="241"/>
      <c r="AZ379" s="241"/>
      <c r="BA379" s="241"/>
      <c r="BB379" s="241"/>
      <c r="BC379" s="241"/>
      <c r="BD379" s="241"/>
      <c r="BE379" s="241"/>
      <c r="BF379" s="117"/>
    </row>
    <row r="380" spans="1:58" ht="37.25" customHeight="1" x14ac:dyDescent="0.55000000000000004">
      <c r="A380" s="116"/>
      <c r="B380" s="208" t="s">
        <v>5</v>
      </c>
      <c r="C380" s="208"/>
      <c r="D380" s="208"/>
      <c r="E380" s="208"/>
      <c r="F380" s="208"/>
      <c r="G380" s="208"/>
      <c r="H380" s="208"/>
      <c r="I380" s="208"/>
      <c r="J380" s="208"/>
      <c r="K380" s="208"/>
      <c r="L380" s="208"/>
      <c r="M380" s="208"/>
      <c r="N380" s="208"/>
      <c r="O380" s="208"/>
      <c r="P380" s="208"/>
      <c r="Q380" s="208"/>
      <c r="R380" s="208"/>
      <c r="S380" s="208"/>
      <c r="T380" s="208"/>
      <c r="U380" s="208"/>
      <c r="V380" s="208"/>
      <c r="W380" s="208"/>
      <c r="X380" s="208"/>
      <c r="Y380" s="208" t="s">
        <v>4</v>
      </c>
      <c r="Z380" s="208"/>
      <c r="AA380" s="208"/>
      <c r="AB380" s="208"/>
      <c r="AC380" s="101"/>
      <c r="AD380" s="221"/>
      <c r="AE380" s="222"/>
      <c r="AF380" s="223"/>
      <c r="AG380" s="242"/>
      <c r="AH380" s="242"/>
      <c r="AI380" s="242"/>
      <c r="AJ380" s="242"/>
      <c r="AK380" s="242"/>
      <c r="AL380" s="242"/>
      <c r="AM380" s="242"/>
      <c r="AN380" s="242"/>
      <c r="AO380" s="242"/>
      <c r="AP380" s="242"/>
      <c r="AQ380" s="242"/>
      <c r="AR380" s="242"/>
      <c r="AS380" s="242"/>
      <c r="AT380" s="242"/>
      <c r="AU380" s="242"/>
      <c r="AV380" s="242"/>
      <c r="AW380" s="242"/>
      <c r="AX380" s="242"/>
      <c r="AY380" s="242"/>
      <c r="AZ380" s="242"/>
      <c r="BA380" s="242"/>
      <c r="BB380" s="242"/>
      <c r="BC380" s="242"/>
      <c r="BD380" s="242"/>
      <c r="BE380" s="242"/>
      <c r="BF380" s="117"/>
    </row>
    <row r="381" spans="1:58" ht="5.5" customHeight="1" x14ac:dyDescent="0.55000000000000004">
      <c r="A381" s="116"/>
      <c r="B381" s="108"/>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56"/>
      <c r="Z381" s="56"/>
      <c r="AA381" s="56"/>
      <c r="AB381" s="56"/>
      <c r="AC381" s="101"/>
      <c r="AD381" s="101"/>
      <c r="AE381" s="101"/>
      <c r="AF381" s="101"/>
      <c r="AG381" s="101"/>
      <c r="AH381" s="101"/>
      <c r="AI381" s="101"/>
      <c r="AJ381" s="101"/>
      <c r="AK381" s="101"/>
      <c r="AL381" s="101"/>
      <c r="AM381" s="101"/>
      <c r="AN381" s="101"/>
      <c r="AO381" s="101"/>
      <c r="AP381" s="101"/>
      <c r="AQ381" s="101"/>
      <c r="AR381" s="101"/>
      <c r="AS381" s="101"/>
      <c r="AT381" s="101"/>
      <c r="AU381" s="101"/>
      <c r="AV381" s="101"/>
      <c r="AW381" s="101"/>
      <c r="AX381" s="101"/>
      <c r="AY381" s="101"/>
      <c r="AZ381" s="101"/>
      <c r="BA381" s="101"/>
      <c r="BB381" s="101"/>
      <c r="BC381" s="101"/>
      <c r="BD381" s="101"/>
      <c r="BE381" s="101"/>
      <c r="BF381" s="117"/>
    </row>
    <row r="382" spans="1:58" ht="37.25" customHeight="1" x14ac:dyDescent="0.55000000000000004">
      <c r="A382" s="116"/>
      <c r="B382" s="10" t="s">
        <v>138</v>
      </c>
      <c r="C382" s="273" t="s">
        <v>171</v>
      </c>
      <c r="D382" s="274"/>
      <c r="E382" s="274"/>
      <c r="F382" s="274"/>
      <c r="G382" s="274"/>
      <c r="H382" s="274"/>
      <c r="I382" s="274"/>
      <c r="J382" s="274"/>
      <c r="K382" s="274"/>
      <c r="L382" s="274"/>
      <c r="M382" s="274"/>
      <c r="N382" s="274"/>
      <c r="O382" s="274"/>
      <c r="P382" s="274"/>
      <c r="Q382" s="274"/>
      <c r="R382" s="274"/>
      <c r="S382" s="274"/>
      <c r="T382" s="274"/>
      <c r="U382" s="274"/>
      <c r="V382" s="274"/>
      <c r="W382" s="274"/>
      <c r="X382" s="275"/>
      <c r="Y382" s="326"/>
      <c r="Z382" s="327"/>
      <c r="AA382" s="327"/>
      <c r="AB382" s="328"/>
      <c r="AC382" s="101"/>
      <c r="AD382" s="215" t="s">
        <v>9</v>
      </c>
      <c r="AE382" s="216"/>
      <c r="AF382" s="217"/>
      <c r="AG382" s="286"/>
      <c r="AH382" s="289"/>
      <c r="AI382" s="289"/>
      <c r="AJ382" s="289"/>
      <c r="AK382" s="289"/>
      <c r="AL382" s="289"/>
      <c r="AM382" s="289"/>
      <c r="AN382" s="289"/>
      <c r="AO382" s="289"/>
      <c r="AP382" s="289"/>
      <c r="AQ382" s="289"/>
      <c r="AR382" s="289"/>
      <c r="AS382" s="289"/>
      <c r="AT382" s="289"/>
      <c r="AU382" s="289"/>
      <c r="AV382" s="289"/>
      <c r="AW382" s="289"/>
      <c r="AX382" s="289"/>
      <c r="AY382" s="289"/>
      <c r="AZ382" s="289"/>
      <c r="BA382" s="289"/>
      <c r="BB382" s="289"/>
      <c r="BC382" s="289"/>
      <c r="BD382" s="289"/>
      <c r="BE382" s="290"/>
      <c r="BF382" s="117"/>
    </row>
    <row r="383" spans="1:58" ht="5.5" customHeight="1" x14ac:dyDescent="0.55000000000000004">
      <c r="A383" s="116"/>
      <c r="B383" s="108"/>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56"/>
      <c r="Z383" s="56"/>
      <c r="AA383" s="56"/>
      <c r="AB383" s="56"/>
      <c r="AC383" s="101"/>
      <c r="AD383" s="101"/>
      <c r="AE383" s="101"/>
      <c r="AF383" s="101"/>
      <c r="AG383" s="101"/>
      <c r="AH383" s="101"/>
      <c r="AI383" s="101"/>
      <c r="AJ383" s="101"/>
      <c r="AK383" s="101"/>
      <c r="AL383" s="101"/>
      <c r="AM383" s="101"/>
      <c r="AN383" s="101"/>
      <c r="AO383" s="101"/>
      <c r="AP383" s="101"/>
      <c r="AQ383" s="101"/>
      <c r="AR383" s="101"/>
      <c r="AS383" s="101"/>
      <c r="AT383" s="101"/>
      <c r="AU383" s="101"/>
      <c r="AV383" s="101"/>
      <c r="AW383" s="101"/>
      <c r="AX383" s="101"/>
      <c r="AY383" s="101"/>
      <c r="AZ383" s="101"/>
      <c r="BA383" s="101"/>
      <c r="BB383" s="101"/>
      <c r="BC383" s="101"/>
      <c r="BD383" s="101"/>
      <c r="BE383" s="101"/>
      <c r="BF383" s="117"/>
    </row>
    <row r="384" spans="1:58" ht="37.25" customHeight="1" x14ac:dyDescent="0.55000000000000004">
      <c r="A384" s="116"/>
      <c r="B384" s="55"/>
      <c r="C384" s="385" t="s">
        <v>419</v>
      </c>
      <c r="D384" s="385"/>
      <c r="E384" s="385"/>
      <c r="F384" s="385"/>
      <c r="G384" s="385"/>
      <c r="H384" s="385"/>
      <c r="I384" s="385"/>
      <c r="J384" s="385"/>
      <c r="K384" s="385"/>
      <c r="L384" s="385"/>
      <c r="M384" s="385"/>
      <c r="N384" s="385"/>
      <c r="O384" s="385"/>
      <c r="P384" s="385"/>
      <c r="Q384" s="385"/>
      <c r="R384" s="385"/>
      <c r="S384" s="385"/>
      <c r="T384" s="385"/>
      <c r="U384" s="385"/>
      <c r="V384" s="385"/>
      <c r="W384" s="385"/>
      <c r="X384" s="385"/>
      <c r="Y384" s="55"/>
      <c r="Z384" s="55"/>
      <c r="AA384" s="55"/>
      <c r="AB384" s="55"/>
      <c r="AC384" s="101"/>
      <c r="AD384" s="202" t="s">
        <v>195</v>
      </c>
      <c r="AE384" s="202"/>
      <c r="AF384" s="202"/>
      <c r="AG384" s="341"/>
      <c r="AH384" s="341"/>
      <c r="AI384" s="341"/>
      <c r="AJ384" s="341"/>
      <c r="AK384" s="341"/>
      <c r="AL384" s="341"/>
      <c r="AM384" s="341"/>
      <c r="AN384" s="341"/>
      <c r="AO384" s="341"/>
      <c r="AP384" s="341"/>
      <c r="AQ384" s="341"/>
      <c r="AR384" s="341"/>
      <c r="AS384" s="341"/>
      <c r="AT384" s="341"/>
      <c r="AU384" s="341"/>
      <c r="AV384" s="215" t="s">
        <v>7</v>
      </c>
      <c r="AW384" s="216"/>
      <c r="AX384" s="217"/>
      <c r="AY384" s="320"/>
      <c r="AZ384" s="321"/>
      <c r="BA384" s="321"/>
      <c r="BB384" s="321"/>
      <c r="BC384" s="321"/>
      <c r="BD384" s="321"/>
      <c r="BE384" s="322"/>
      <c r="BF384" s="117"/>
    </row>
    <row r="385" spans="1:58" ht="5.5" customHeight="1" x14ac:dyDescent="0.55000000000000004">
      <c r="A385" s="116"/>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101"/>
      <c r="AD385" s="101"/>
      <c r="AE385" s="101"/>
      <c r="AF385" s="101"/>
      <c r="AG385" s="101"/>
      <c r="AH385" s="101"/>
      <c r="AI385" s="101"/>
      <c r="AJ385" s="101"/>
      <c r="AK385" s="101"/>
      <c r="AL385" s="101"/>
      <c r="AM385" s="101"/>
      <c r="AN385" s="101"/>
      <c r="AO385" s="101"/>
      <c r="AP385" s="101"/>
      <c r="AQ385" s="101"/>
      <c r="AR385" s="101"/>
      <c r="AS385" s="101"/>
      <c r="AT385" s="101"/>
      <c r="AU385" s="101"/>
      <c r="AV385" s="101"/>
      <c r="AW385" s="101"/>
      <c r="AX385" s="101"/>
      <c r="AY385" s="101"/>
      <c r="AZ385" s="101"/>
      <c r="BA385" s="101"/>
      <c r="BB385" s="101"/>
      <c r="BC385" s="101"/>
      <c r="BD385" s="101"/>
      <c r="BE385" s="101"/>
      <c r="BF385" s="117"/>
    </row>
    <row r="386" spans="1:58" ht="37.25" customHeight="1" x14ac:dyDescent="0.55000000000000004">
      <c r="A386" s="116"/>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101"/>
      <c r="AD386" s="231" t="s">
        <v>6</v>
      </c>
      <c r="AE386" s="232"/>
      <c r="AF386" s="233"/>
      <c r="AG386" s="243"/>
      <c r="AH386" s="244"/>
      <c r="AI386" s="244"/>
      <c r="AJ386" s="244"/>
      <c r="AK386" s="244"/>
      <c r="AL386" s="244"/>
      <c r="AM386" s="244"/>
      <c r="AN386" s="244"/>
      <c r="AO386" s="244"/>
      <c r="AP386" s="244"/>
      <c r="AQ386" s="245"/>
      <c r="AR386" s="231" t="s">
        <v>194</v>
      </c>
      <c r="AS386" s="232"/>
      <c r="AT386" s="233"/>
      <c r="AU386" s="252"/>
      <c r="AV386" s="253"/>
      <c r="AW386" s="253"/>
      <c r="AX386" s="253"/>
      <c r="AY386" s="253"/>
      <c r="AZ386" s="253"/>
      <c r="BA386" s="253"/>
      <c r="BB386" s="253"/>
      <c r="BC386" s="253"/>
      <c r="BD386" s="253"/>
      <c r="BE386" s="253"/>
      <c r="BF386" s="117"/>
    </row>
    <row r="387" spans="1:58" ht="5.5" customHeight="1" x14ac:dyDescent="0.55000000000000004">
      <c r="A387" s="116"/>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1"/>
      <c r="Z387" s="101"/>
      <c r="AA387" s="101"/>
      <c r="AB387" s="101"/>
      <c r="AC387" s="101"/>
      <c r="AD387" s="234"/>
      <c r="AE387" s="235"/>
      <c r="AF387" s="236"/>
      <c r="AG387" s="246"/>
      <c r="AH387" s="247"/>
      <c r="AI387" s="247"/>
      <c r="AJ387" s="247"/>
      <c r="AK387" s="247"/>
      <c r="AL387" s="247"/>
      <c r="AM387" s="247"/>
      <c r="AN387" s="247"/>
      <c r="AO387" s="247"/>
      <c r="AP387" s="247"/>
      <c r="AQ387" s="248"/>
      <c r="AR387" s="234"/>
      <c r="AS387" s="235"/>
      <c r="AT387" s="236"/>
      <c r="AU387" s="253"/>
      <c r="AV387" s="253"/>
      <c r="AW387" s="253"/>
      <c r="AX387" s="253"/>
      <c r="AY387" s="253"/>
      <c r="AZ387" s="253"/>
      <c r="BA387" s="253"/>
      <c r="BB387" s="253"/>
      <c r="BC387" s="253"/>
      <c r="BD387" s="253"/>
      <c r="BE387" s="253"/>
      <c r="BF387" s="117"/>
    </row>
    <row r="388" spans="1:58" ht="37.25" customHeight="1" x14ac:dyDescent="0.55000000000000004">
      <c r="A388" s="116"/>
      <c r="B388" s="55"/>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2"/>
      <c r="Z388" s="55"/>
      <c r="AA388" s="55"/>
      <c r="AB388" s="55"/>
      <c r="AC388" s="101"/>
      <c r="AD388" s="234"/>
      <c r="AE388" s="235"/>
      <c r="AF388" s="236"/>
      <c r="AG388" s="246"/>
      <c r="AH388" s="247"/>
      <c r="AI388" s="247"/>
      <c r="AJ388" s="247"/>
      <c r="AK388" s="247"/>
      <c r="AL388" s="247"/>
      <c r="AM388" s="247"/>
      <c r="AN388" s="247"/>
      <c r="AO388" s="247"/>
      <c r="AP388" s="247"/>
      <c r="AQ388" s="248"/>
      <c r="AR388" s="234"/>
      <c r="AS388" s="235"/>
      <c r="AT388" s="236"/>
      <c r="AU388" s="253"/>
      <c r="AV388" s="253"/>
      <c r="AW388" s="253"/>
      <c r="AX388" s="253"/>
      <c r="AY388" s="253"/>
      <c r="AZ388" s="253"/>
      <c r="BA388" s="253"/>
      <c r="BB388" s="253"/>
      <c r="BC388" s="253"/>
      <c r="BD388" s="253"/>
      <c r="BE388" s="253"/>
      <c r="BF388" s="117"/>
    </row>
    <row r="389" spans="1:58" ht="5.5" customHeight="1" x14ac:dyDescent="0.55000000000000004">
      <c r="A389" s="116"/>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102"/>
      <c r="Z389" s="55"/>
      <c r="AA389" s="55"/>
      <c r="AB389" s="55"/>
      <c r="AC389" s="101"/>
      <c r="AD389" s="234"/>
      <c r="AE389" s="235"/>
      <c r="AF389" s="236"/>
      <c r="AG389" s="246"/>
      <c r="AH389" s="247"/>
      <c r="AI389" s="247"/>
      <c r="AJ389" s="247"/>
      <c r="AK389" s="247"/>
      <c r="AL389" s="247"/>
      <c r="AM389" s="247"/>
      <c r="AN389" s="247"/>
      <c r="AO389" s="247"/>
      <c r="AP389" s="247"/>
      <c r="AQ389" s="248"/>
      <c r="AR389" s="237"/>
      <c r="AS389" s="238"/>
      <c r="AT389" s="239"/>
      <c r="AU389" s="253"/>
      <c r="AV389" s="253"/>
      <c r="AW389" s="253"/>
      <c r="AX389" s="253"/>
      <c r="AY389" s="253"/>
      <c r="AZ389" s="253"/>
      <c r="BA389" s="253"/>
      <c r="BB389" s="253"/>
      <c r="BC389" s="253"/>
      <c r="BD389" s="253"/>
      <c r="BE389" s="253"/>
      <c r="BF389" s="117"/>
    </row>
    <row r="390" spans="1:58" ht="37.25" customHeight="1" x14ac:dyDescent="0.55000000000000004">
      <c r="A390" s="116"/>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102"/>
      <c r="Z390" s="55"/>
      <c r="AA390" s="55"/>
      <c r="AB390" s="55"/>
      <c r="AC390" s="101"/>
      <c r="AD390" s="237"/>
      <c r="AE390" s="238"/>
      <c r="AF390" s="239"/>
      <c r="AG390" s="249"/>
      <c r="AH390" s="250"/>
      <c r="AI390" s="250"/>
      <c r="AJ390" s="250"/>
      <c r="AK390" s="250"/>
      <c r="AL390" s="250"/>
      <c r="AM390" s="250"/>
      <c r="AN390" s="250"/>
      <c r="AO390" s="250"/>
      <c r="AP390" s="250"/>
      <c r="AQ390" s="251"/>
      <c r="AR390" s="254" t="s">
        <v>244</v>
      </c>
      <c r="AS390" s="255"/>
      <c r="AT390" s="256"/>
      <c r="AU390" s="252"/>
      <c r="AV390" s="253"/>
      <c r="AW390" s="253"/>
      <c r="AX390" s="253"/>
      <c r="AY390" s="253"/>
      <c r="AZ390" s="253"/>
      <c r="BA390" s="253"/>
      <c r="BB390" s="253"/>
      <c r="BC390" s="253"/>
      <c r="BD390" s="253"/>
      <c r="BE390" s="253"/>
      <c r="BF390" s="117"/>
    </row>
    <row r="391" spans="1:58" ht="5.5" customHeight="1" x14ac:dyDescent="0.55000000000000004">
      <c r="A391" s="116"/>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102"/>
      <c r="Z391" s="55"/>
      <c r="AA391" s="55"/>
      <c r="AB391" s="55"/>
      <c r="AC391" s="101"/>
      <c r="AD391" s="101"/>
      <c r="AE391" s="101"/>
      <c r="AF391" s="101"/>
      <c r="AG391" s="101"/>
      <c r="AH391" s="101"/>
      <c r="AI391" s="101"/>
      <c r="AJ391" s="101"/>
      <c r="AK391" s="101"/>
      <c r="AL391" s="101"/>
      <c r="AM391" s="101"/>
      <c r="AN391" s="101"/>
      <c r="AO391" s="101"/>
      <c r="AP391" s="101"/>
      <c r="AQ391" s="101"/>
      <c r="AR391" s="101"/>
      <c r="AS391" s="101"/>
      <c r="AT391" s="101"/>
      <c r="AU391" s="101"/>
      <c r="AV391" s="101"/>
      <c r="AW391" s="101"/>
      <c r="AX391" s="101"/>
      <c r="AY391" s="101"/>
      <c r="AZ391" s="101"/>
      <c r="BA391" s="101"/>
      <c r="BB391" s="101"/>
      <c r="BC391" s="101"/>
      <c r="BD391" s="101"/>
      <c r="BE391" s="101"/>
      <c r="BF391" s="117"/>
    </row>
    <row r="392" spans="1:58" ht="37" customHeight="1" x14ac:dyDescent="0.55000000000000004">
      <c r="A392" s="116"/>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102"/>
      <c r="Z392" s="55"/>
      <c r="AA392" s="55"/>
      <c r="AB392" s="55"/>
      <c r="AC392" s="101"/>
      <c r="AD392" s="254" t="s">
        <v>8</v>
      </c>
      <c r="AE392" s="255"/>
      <c r="AF392" s="255"/>
      <c r="AG392" s="256"/>
      <c r="AH392" s="286"/>
      <c r="AI392" s="287"/>
      <c r="AJ392" s="287"/>
      <c r="AK392" s="287"/>
      <c r="AL392" s="287"/>
      <c r="AM392" s="287"/>
      <c r="AN392" s="287"/>
      <c r="AO392" s="287"/>
      <c r="AP392" s="287"/>
      <c r="AQ392" s="287"/>
      <c r="AR392" s="287"/>
      <c r="AS392" s="287"/>
      <c r="AT392" s="287"/>
      <c r="AU392" s="287"/>
      <c r="AV392" s="287"/>
      <c r="AW392" s="287"/>
      <c r="AX392" s="287"/>
      <c r="AY392" s="287"/>
      <c r="AZ392" s="287"/>
      <c r="BA392" s="287"/>
      <c r="BB392" s="287"/>
      <c r="BC392" s="287"/>
      <c r="BD392" s="287"/>
      <c r="BE392" s="288"/>
      <c r="BF392" s="117"/>
    </row>
    <row r="393" spans="1:58" ht="5.5" customHeight="1" thickBot="1" x14ac:dyDescent="0.6">
      <c r="A393" s="131"/>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c r="AA393" s="128"/>
      <c r="AB393" s="128"/>
      <c r="AC393" s="128"/>
      <c r="AD393" s="128"/>
      <c r="AE393" s="128"/>
      <c r="AF393" s="128"/>
      <c r="AG393" s="128"/>
      <c r="AH393" s="128"/>
      <c r="AI393" s="128"/>
      <c r="AJ393" s="128"/>
      <c r="AK393" s="128"/>
      <c r="AL393" s="128"/>
      <c r="AM393" s="128"/>
      <c r="AN393" s="128"/>
      <c r="AO393" s="128"/>
      <c r="AP393" s="128"/>
      <c r="AQ393" s="128"/>
      <c r="AR393" s="128"/>
      <c r="AS393" s="128"/>
      <c r="AT393" s="128"/>
      <c r="AU393" s="128"/>
      <c r="AV393" s="128"/>
      <c r="AW393" s="128"/>
      <c r="AX393" s="128"/>
      <c r="AY393" s="128"/>
      <c r="AZ393" s="128"/>
      <c r="BA393" s="128"/>
      <c r="BB393" s="128"/>
      <c r="BC393" s="128"/>
      <c r="BD393" s="128"/>
      <c r="BE393" s="128"/>
      <c r="BF393" s="130"/>
    </row>
    <row r="394" spans="1:58" ht="5.5" customHeight="1" thickTop="1" x14ac:dyDescent="0.55000000000000004">
      <c r="A394" s="118"/>
      <c r="BF394" s="119"/>
    </row>
    <row r="395" spans="1:58" ht="37.25" customHeight="1" x14ac:dyDescent="0.55000000000000004">
      <c r="A395" s="118"/>
      <c r="B395" s="54" t="s">
        <v>303</v>
      </c>
      <c r="C395" s="279" t="s">
        <v>340</v>
      </c>
      <c r="D395" s="280"/>
      <c r="E395" s="281"/>
      <c r="F395" s="54" t="s">
        <v>0</v>
      </c>
      <c r="G395" s="272" t="s">
        <v>132</v>
      </c>
      <c r="H395" s="272"/>
      <c r="I395" s="272"/>
      <c r="J395" s="272"/>
      <c r="K395" s="202" t="s">
        <v>306</v>
      </c>
      <c r="L395" s="208"/>
      <c r="M395" s="273" t="s">
        <v>77</v>
      </c>
      <c r="N395" s="274"/>
      <c r="O395" s="274"/>
      <c r="P395" s="274"/>
      <c r="Q395" s="274"/>
      <c r="R395" s="274"/>
      <c r="S395" s="274"/>
      <c r="T395" s="274"/>
      <c r="U395" s="274"/>
      <c r="V395" s="275"/>
      <c r="W395" s="202" t="s">
        <v>301</v>
      </c>
      <c r="X395" s="202"/>
      <c r="Y395" s="276" t="s">
        <v>11</v>
      </c>
      <c r="Z395" s="276"/>
      <c r="AA395" s="276"/>
      <c r="AB395" s="276"/>
      <c r="AD395" s="208" t="s">
        <v>1</v>
      </c>
      <c r="AE395" s="268"/>
      <c r="AF395" s="268"/>
      <c r="AG395" s="277" t="s">
        <v>79</v>
      </c>
      <c r="AH395" s="278"/>
      <c r="AI395" s="278"/>
      <c r="AJ395" s="278"/>
      <c r="AK395" s="278"/>
      <c r="AL395" s="278"/>
      <c r="AM395" s="278"/>
      <c r="AN395" s="278"/>
      <c r="AO395" s="278"/>
      <c r="AP395" s="278"/>
      <c r="AQ395" s="278"/>
      <c r="AR395" s="278"/>
      <c r="AS395" s="278"/>
      <c r="AT395" s="278"/>
      <c r="AU395" s="278"/>
      <c r="AV395" s="278"/>
      <c r="AW395" s="278"/>
      <c r="AX395" s="278"/>
      <c r="AY395" s="278"/>
      <c r="AZ395" s="278"/>
      <c r="BA395" s="278"/>
      <c r="BB395" s="278"/>
      <c r="BC395" s="278"/>
      <c r="BD395" s="278"/>
      <c r="BE395" s="278"/>
      <c r="BF395" s="119"/>
    </row>
    <row r="396" spans="1:58" ht="5.5" customHeight="1" x14ac:dyDescent="0.55000000000000004">
      <c r="A396" s="118"/>
      <c r="BF396" s="119"/>
    </row>
    <row r="397" spans="1:58" ht="37.25" customHeight="1" x14ac:dyDescent="0.55000000000000004">
      <c r="A397" s="118"/>
      <c r="B397" s="208" t="s">
        <v>2</v>
      </c>
      <c r="C397" s="319"/>
      <c r="D397" s="269" t="s">
        <v>78</v>
      </c>
      <c r="E397" s="270"/>
      <c r="F397" s="270"/>
      <c r="G397" s="270"/>
      <c r="H397" s="270"/>
      <c r="I397" s="270"/>
      <c r="J397" s="270"/>
      <c r="K397" s="270"/>
      <c r="L397" s="270"/>
      <c r="M397" s="270"/>
      <c r="N397" s="270"/>
      <c r="O397" s="270"/>
      <c r="P397" s="270"/>
      <c r="Q397" s="270"/>
      <c r="R397" s="270"/>
      <c r="S397" s="270"/>
      <c r="T397" s="271"/>
      <c r="U397" s="208" t="s">
        <v>3</v>
      </c>
      <c r="V397" s="208"/>
      <c r="W397" s="208"/>
      <c r="X397" s="310" t="s">
        <v>81</v>
      </c>
      <c r="Y397" s="310"/>
      <c r="Z397" s="310"/>
      <c r="AA397" s="310"/>
      <c r="AB397" s="310"/>
      <c r="AD397" s="218" t="s">
        <v>465</v>
      </c>
      <c r="AE397" s="219"/>
      <c r="AF397" s="220"/>
      <c r="AG397" s="240" t="s">
        <v>80</v>
      </c>
      <c r="AH397" s="240"/>
      <c r="AI397" s="240"/>
      <c r="AJ397" s="240"/>
      <c r="AK397" s="240"/>
      <c r="AL397" s="240"/>
      <c r="AM397" s="240"/>
      <c r="AN397" s="240"/>
      <c r="AO397" s="240"/>
      <c r="AP397" s="240"/>
      <c r="AQ397" s="240"/>
      <c r="AR397" s="240"/>
      <c r="AS397" s="240"/>
      <c r="AT397" s="240"/>
      <c r="AU397" s="240"/>
      <c r="AV397" s="240"/>
      <c r="AW397" s="240"/>
      <c r="AX397" s="240"/>
      <c r="AY397" s="240"/>
      <c r="AZ397" s="240"/>
      <c r="BA397" s="240"/>
      <c r="BB397" s="240"/>
      <c r="BC397" s="240"/>
      <c r="BD397" s="240"/>
      <c r="BE397" s="240"/>
      <c r="BF397" s="119"/>
    </row>
    <row r="398" spans="1:58" ht="5.5" customHeight="1" x14ac:dyDescent="0.55000000000000004">
      <c r="A398" s="118"/>
      <c r="AD398" s="257"/>
      <c r="AE398" s="258"/>
      <c r="AF398" s="259"/>
      <c r="AG398" s="241"/>
      <c r="AH398" s="241"/>
      <c r="AI398" s="241"/>
      <c r="AJ398" s="241"/>
      <c r="AK398" s="241"/>
      <c r="AL398" s="241"/>
      <c r="AM398" s="241"/>
      <c r="AN398" s="241"/>
      <c r="AO398" s="241"/>
      <c r="AP398" s="241"/>
      <c r="AQ398" s="241"/>
      <c r="AR398" s="241"/>
      <c r="AS398" s="241"/>
      <c r="AT398" s="241"/>
      <c r="AU398" s="241"/>
      <c r="AV398" s="241"/>
      <c r="AW398" s="241"/>
      <c r="AX398" s="241"/>
      <c r="AY398" s="241"/>
      <c r="AZ398" s="241"/>
      <c r="BA398" s="241"/>
      <c r="BB398" s="241"/>
      <c r="BC398" s="241"/>
      <c r="BD398" s="241"/>
      <c r="BE398" s="241"/>
      <c r="BF398" s="119"/>
    </row>
    <row r="399" spans="1:58" ht="37.25" customHeight="1" x14ac:dyDescent="0.55000000000000004">
      <c r="A399" s="118"/>
      <c r="B399" s="208" t="s">
        <v>5</v>
      </c>
      <c r="C399" s="208"/>
      <c r="D399" s="208"/>
      <c r="E399" s="208"/>
      <c r="F399" s="208"/>
      <c r="G399" s="208"/>
      <c r="H399" s="208"/>
      <c r="I399" s="208"/>
      <c r="J399" s="208"/>
      <c r="K399" s="208"/>
      <c r="L399" s="208"/>
      <c r="M399" s="208"/>
      <c r="N399" s="208"/>
      <c r="O399" s="208"/>
      <c r="P399" s="208"/>
      <c r="Q399" s="208"/>
      <c r="R399" s="208"/>
      <c r="S399" s="208"/>
      <c r="T399" s="208"/>
      <c r="U399" s="208"/>
      <c r="V399" s="208"/>
      <c r="W399" s="208"/>
      <c r="X399" s="208"/>
      <c r="Y399" s="208" t="s">
        <v>4</v>
      </c>
      <c r="Z399" s="208"/>
      <c r="AA399" s="208"/>
      <c r="AB399" s="208"/>
      <c r="AD399" s="221"/>
      <c r="AE399" s="222"/>
      <c r="AF399" s="223"/>
      <c r="AG399" s="242"/>
      <c r="AH399" s="242"/>
      <c r="AI399" s="242"/>
      <c r="AJ399" s="242"/>
      <c r="AK399" s="242"/>
      <c r="AL399" s="242"/>
      <c r="AM399" s="242"/>
      <c r="AN399" s="242"/>
      <c r="AO399" s="242"/>
      <c r="AP399" s="242"/>
      <c r="AQ399" s="242"/>
      <c r="AR399" s="242"/>
      <c r="AS399" s="242"/>
      <c r="AT399" s="242"/>
      <c r="AU399" s="242"/>
      <c r="AV399" s="242"/>
      <c r="AW399" s="242"/>
      <c r="AX399" s="242"/>
      <c r="AY399" s="242"/>
      <c r="AZ399" s="242"/>
      <c r="BA399" s="242"/>
      <c r="BB399" s="242"/>
      <c r="BC399" s="242"/>
      <c r="BD399" s="242"/>
      <c r="BE399" s="242"/>
      <c r="BF399" s="119"/>
    </row>
    <row r="400" spans="1:58" ht="5.5" customHeight="1" x14ac:dyDescent="0.55000000000000004">
      <c r="A400" s="118"/>
      <c r="BF400" s="119"/>
    </row>
    <row r="401" spans="1:58" ht="37.25" customHeight="1" x14ac:dyDescent="0.55000000000000004">
      <c r="A401" s="118"/>
      <c r="B401" s="300" t="s">
        <v>138</v>
      </c>
      <c r="C401" s="374" t="s">
        <v>172</v>
      </c>
      <c r="D401" s="375"/>
      <c r="E401" s="375"/>
      <c r="F401" s="375"/>
      <c r="G401" s="375"/>
      <c r="H401" s="375"/>
      <c r="I401" s="375"/>
      <c r="J401" s="375"/>
      <c r="K401" s="375"/>
      <c r="L401" s="375"/>
      <c r="M401" s="375"/>
      <c r="N401" s="375"/>
      <c r="O401" s="375"/>
      <c r="P401" s="375"/>
      <c r="Q401" s="375"/>
      <c r="R401" s="375"/>
      <c r="S401" s="375"/>
      <c r="T401" s="375"/>
      <c r="U401" s="375"/>
      <c r="V401" s="375"/>
      <c r="W401" s="375"/>
      <c r="X401" s="376"/>
      <c r="Y401" s="343"/>
      <c r="Z401" s="343"/>
      <c r="AA401" s="343"/>
      <c r="AB401" s="343"/>
      <c r="AD401" s="215" t="s">
        <v>9</v>
      </c>
      <c r="AE401" s="216"/>
      <c r="AF401" s="217"/>
      <c r="AG401" s="286"/>
      <c r="AH401" s="289"/>
      <c r="AI401" s="289"/>
      <c r="AJ401" s="289"/>
      <c r="AK401" s="289"/>
      <c r="AL401" s="289"/>
      <c r="AM401" s="289"/>
      <c r="AN401" s="289"/>
      <c r="AO401" s="289"/>
      <c r="AP401" s="289"/>
      <c r="AQ401" s="289"/>
      <c r="AR401" s="289"/>
      <c r="AS401" s="289"/>
      <c r="AT401" s="289"/>
      <c r="AU401" s="289"/>
      <c r="AV401" s="289"/>
      <c r="AW401" s="289"/>
      <c r="AX401" s="289"/>
      <c r="AY401" s="289"/>
      <c r="AZ401" s="289"/>
      <c r="BA401" s="289"/>
      <c r="BB401" s="289"/>
      <c r="BC401" s="289"/>
      <c r="BD401" s="289"/>
      <c r="BE401" s="290"/>
      <c r="BF401" s="119"/>
    </row>
    <row r="402" spans="1:58" ht="5.5" customHeight="1" x14ac:dyDescent="0.55000000000000004">
      <c r="A402" s="118"/>
      <c r="B402" s="301"/>
      <c r="C402" s="377"/>
      <c r="D402" s="378"/>
      <c r="E402" s="378"/>
      <c r="F402" s="378"/>
      <c r="G402" s="378"/>
      <c r="H402" s="378"/>
      <c r="I402" s="378"/>
      <c r="J402" s="378"/>
      <c r="K402" s="378"/>
      <c r="L402" s="378"/>
      <c r="M402" s="378"/>
      <c r="N402" s="378"/>
      <c r="O402" s="378"/>
      <c r="P402" s="378"/>
      <c r="Q402" s="378"/>
      <c r="R402" s="378"/>
      <c r="S402" s="378"/>
      <c r="T402" s="378"/>
      <c r="U402" s="378"/>
      <c r="V402" s="378"/>
      <c r="W402" s="378"/>
      <c r="X402" s="379"/>
      <c r="Y402" s="344"/>
      <c r="Z402" s="344"/>
      <c r="AA402" s="344"/>
      <c r="AB402" s="344"/>
      <c r="BF402" s="119"/>
    </row>
    <row r="403" spans="1:58" ht="37.25" customHeight="1" x14ac:dyDescent="0.55000000000000004">
      <c r="A403" s="118"/>
      <c r="B403" s="302"/>
      <c r="C403" s="380"/>
      <c r="D403" s="381"/>
      <c r="E403" s="381"/>
      <c r="F403" s="381"/>
      <c r="G403" s="381"/>
      <c r="H403" s="381"/>
      <c r="I403" s="381"/>
      <c r="J403" s="381"/>
      <c r="K403" s="381"/>
      <c r="L403" s="381"/>
      <c r="M403" s="381"/>
      <c r="N403" s="381"/>
      <c r="O403" s="381"/>
      <c r="P403" s="381"/>
      <c r="Q403" s="381"/>
      <c r="R403" s="381"/>
      <c r="S403" s="381"/>
      <c r="T403" s="381"/>
      <c r="U403" s="381"/>
      <c r="V403" s="381"/>
      <c r="W403" s="381"/>
      <c r="X403" s="382"/>
      <c r="Y403" s="345"/>
      <c r="Z403" s="345"/>
      <c r="AA403" s="345"/>
      <c r="AB403" s="345"/>
      <c r="AD403" s="202" t="s">
        <v>195</v>
      </c>
      <c r="AE403" s="202"/>
      <c r="AF403" s="202"/>
      <c r="AG403" s="341"/>
      <c r="AH403" s="341"/>
      <c r="AI403" s="341"/>
      <c r="AJ403" s="341"/>
      <c r="AK403" s="341"/>
      <c r="AL403" s="341"/>
      <c r="AM403" s="341"/>
      <c r="AN403" s="341"/>
      <c r="AO403" s="341"/>
      <c r="AP403" s="341"/>
      <c r="AQ403" s="341"/>
      <c r="AR403" s="341"/>
      <c r="AS403" s="341"/>
      <c r="AT403" s="341"/>
      <c r="AU403" s="341"/>
      <c r="AV403" s="215" t="s">
        <v>7</v>
      </c>
      <c r="AW403" s="216"/>
      <c r="AX403" s="217"/>
      <c r="AY403" s="320"/>
      <c r="AZ403" s="321"/>
      <c r="BA403" s="321"/>
      <c r="BB403" s="321"/>
      <c r="BC403" s="321"/>
      <c r="BD403" s="321"/>
      <c r="BE403" s="322"/>
      <c r="BF403" s="119"/>
    </row>
    <row r="404" spans="1:58" ht="5.5" customHeight="1" x14ac:dyDescent="0.55000000000000004">
      <c r="A404" s="118"/>
      <c r="B404" s="4"/>
      <c r="C404" s="4"/>
      <c r="D404" s="4"/>
      <c r="E404" s="4"/>
      <c r="F404" s="4"/>
      <c r="G404" s="4"/>
      <c r="H404" s="4"/>
      <c r="I404" s="4"/>
      <c r="J404" s="4"/>
      <c r="K404" s="4"/>
      <c r="L404" s="4"/>
      <c r="M404" s="4"/>
      <c r="N404" s="4"/>
      <c r="O404" s="4"/>
      <c r="P404" s="4"/>
      <c r="Q404" s="4"/>
      <c r="R404" s="4"/>
      <c r="S404" s="4"/>
      <c r="T404" s="4"/>
      <c r="U404" s="4"/>
      <c r="V404" s="4"/>
      <c r="W404" s="4"/>
      <c r="X404" s="4"/>
      <c r="Y404" s="5"/>
      <c r="Z404" s="5"/>
      <c r="AA404" s="5"/>
      <c r="AB404" s="5"/>
      <c r="AD404"/>
      <c r="AE404"/>
      <c r="AF404"/>
      <c r="AG404"/>
      <c r="AH404"/>
      <c r="AI404"/>
      <c r="AJ404"/>
      <c r="AK404"/>
      <c r="AL404"/>
      <c r="AM404"/>
      <c r="AN404"/>
      <c r="AO404"/>
      <c r="AP404"/>
      <c r="AQ404"/>
      <c r="AR404"/>
      <c r="AS404"/>
      <c r="AT404"/>
      <c r="AU404"/>
      <c r="AV404"/>
      <c r="AW404"/>
      <c r="AX404"/>
      <c r="AY404"/>
      <c r="AZ404"/>
      <c r="BA404"/>
      <c r="BB404"/>
      <c r="BC404"/>
      <c r="BD404"/>
      <c r="BE404"/>
      <c r="BF404" s="119"/>
    </row>
    <row r="405" spans="1:58" ht="37.25" customHeight="1" x14ac:dyDescent="0.55000000000000004">
      <c r="A405" s="118"/>
      <c r="B405" s="300" t="s">
        <v>141</v>
      </c>
      <c r="C405" s="374" t="s">
        <v>173</v>
      </c>
      <c r="D405" s="375"/>
      <c r="E405" s="375"/>
      <c r="F405" s="375"/>
      <c r="G405" s="375"/>
      <c r="H405" s="375"/>
      <c r="I405" s="375"/>
      <c r="J405" s="375"/>
      <c r="K405" s="375"/>
      <c r="L405" s="375"/>
      <c r="M405" s="375"/>
      <c r="N405" s="375"/>
      <c r="O405" s="375"/>
      <c r="P405" s="375"/>
      <c r="Q405" s="375"/>
      <c r="R405" s="375"/>
      <c r="S405" s="375"/>
      <c r="T405" s="375"/>
      <c r="U405" s="375"/>
      <c r="V405" s="375"/>
      <c r="W405" s="375"/>
      <c r="X405" s="376"/>
      <c r="Y405" s="282"/>
      <c r="Z405" s="282"/>
      <c r="AA405" s="282"/>
      <c r="AB405" s="282"/>
      <c r="AD405" s="231" t="s">
        <v>6</v>
      </c>
      <c r="AE405" s="232"/>
      <c r="AF405" s="233"/>
      <c r="AG405" s="243"/>
      <c r="AH405" s="244"/>
      <c r="AI405" s="244"/>
      <c r="AJ405" s="244"/>
      <c r="AK405" s="244"/>
      <c r="AL405" s="244"/>
      <c r="AM405" s="244"/>
      <c r="AN405" s="244"/>
      <c r="AO405" s="244"/>
      <c r="AP405" s="244"/>
      <c r="AQ405" s="245"/>
      <c r="AR405" s="231" t="s">
        <v>194</v>
      </c>
      <c r="AS405" s="232"/>
      <c r="AT405" s="233"/>
      <c r="AU405" s="252"/>
      <c r="AV405" s="253"/>
      <c r="AW405" s="253"/>
      <c r="AX405" s="253"/>
      <c r="AY405" s="253"/>
      <c r="AZ405" s="253"/>
      <c r="BA405" s="253"/>
      <c r="BB405" s="253"/>
      <c r="BC405" s="253"/>
      <c r="BD405" s="253"/>
      <c r="BE405" s="253"/>
      <c r="BF405" s="119"/>
    </row>
    <row r="406" spans="1:58" ht="5.5" customHeight="1" x14ac:dyDescent="0.55000000000000004">
      <c r="A406" s="118"/>
      <c r="B406" s="301"/>
      <c r="C406" s="377"/>
      <c r="D406" s="378"/>
      <c r="E406" s="378"/>
      <c r="F406" s="378"/>
      <c r="G406" s="378"/>
      <c r="H406" s="378"/>
      <c r="I406" s="378"/>
      <c r="J406" s="378"/>
      <c r="K406" s="378"/>
      <c r="L406" s="378"/>
      <c r="M406" s="378"/>
      <c r="N406" s="378"/>
      <c r="O406" s="378"/>
      <c r="P406" s="378"/>
      <c r="Q406" s="378"/>
      <c r="R406" s="378"/>
      <c r="S406" s="378"/>
      <c r="T406" s="378"/>
      <c r="U406" s="378"/>
      <c r="V406" s="378"/>
      <c r="W406" s="378"/>
      <c r="X406" s="379"/>
      <c r="Y406" s="282"/>
      <c r="Z406" s="282"/>
      <c r="AA406" s="282"/>
      <c r="AB406" s="282"/>
      <c r="AD406" s="234"/>
      <c r="AE406" s="235"/>
      <c r="AF406" s="236"/>
      <c r="AG406" s="246"/>
      <c r="AH406" s="247"/>
      <c r="AI406" s="247"/>
      <c r="AJ406" s="247"/>
      <c r="AK406" s="247"/>
      <c r="AL406" s="247"/>
      <c r="AM406" s="247"/>
      <c r="AN406" s="247"/>
      <c r="AO406" s="247"/>
      <c r="AP406" s="247"/>
      <c r="AQ406" s="248"/>
      <c r="AR406" s="234"/>
      <c r="AS406" s="235"/>
      <c r="AT406" s="236"/>
      <c r="AU406" s="253"/>
      <c r="AV406" s="253"/>
      <c r="AW406" s="253"/>
      <c r="AX406" s="253"/>
      <c r="AY406" s="253"/>
      <c r="AZ406" s="253"/>
      <c r="BA406" s="253"/>
      <c r="BB406" s="253"/>
      <c r="BC406" s="253"/>
      <c r="BD406" s="253"/>
      <c r="BE406" s="253"/>
      <c r="BF406" s="119"/>
    </row>
    <row r="407" spans="1:58" ht="37.25" customHeight="1" x14ac:dyDescent="0.55000000000000004">
      <c r="A407" s="118"/>
      <c r="B407" s="302"/>
      <c r="C407" s="380"/>
      <c r="D407" s="381"/>
      <c r="E407" s="381"/>
      <c r="F407" s="381"/>
      <c r="G407" s="381"/>
      <c r="H407" s="381"/>
      <c r="I407" s="381"/>
      <c r="J407" s="381"/>
      <c r="K407" s="381"/>
      <c r="L407" s="381"/>
      <c r="M407" s="381"/>
      <c r="N407" s="381"/>
      <c r="O407" s="381"/>
      <c r="P407" s="381"/>
      <c r="Q407" s="381"/>
      <c r="R407" s="381"/>
      <c r="S407" s="381"/>
      <c r="T407" s="381"/>
      <c r="U407" s="381"/>
      <c r="V407" s="381"/>
      <c r="W407" s="381"/>
      <c r="X407" s="382"/>
      <c r="Y407" s="282"/>
      <c r="Z407" s="282"/>
      <c r="AA407" s="282"/>
      <c r="AB407" s="282"/>
      <c r="AD407" s="234"/>
      <c r="AE407" s="235"/>
      <c r="AF407" s="236"/>
      <c r="AG407" s="246"/>
      <c r="AH407" s="247"/>
      <c r="AI407" s="247"/>
      <c r="AJ407" s="247"/>
      <c r="AK407" s="247"/>
      <c r="AL407" s="247"/>
      <c r="AM407" s="247"/>
      <c r="AN407" s="247"/>
      <c r="AO407" s="247"/>
      <c r="AP407" s="247"/>
      <c r="AQ407" s="248"/>
      <c r="AR407" s="234"/>
      <c r="AS407" s="235"/>
      <c r="AT407" s="236"/>
      <c r="AU407" s="253"/>
      <c r="AV407" s="253"/>
      <c r="AW407" s="253"/>
      <c r="AX407" s="253"/>
      <c r="AY407" s="253"/>
      <c r="AZ407" s="253"/>
      <c r="BA407" s="253"/>
      <c r="BB407" s="253"/>
      <c r="BC407" s="253"/>
      <c r="BD407" s="253"/>
      <c r="BE407" s="253"/>
      <c r="BF407" s="119"/>
    </row>
    <row r="408" spans="1:58" ht="5.5" customHeight="1" x14ac:dyDescent="0.55000000000000004">
      <c r="A408" s="118"/>
      <c r="B408"/>
      <c r="C408"/>
      <c r="D408"/>
      <c r="E408"/>
      <c r="F408"/>
      <c r="G408"/>
      <c r="H408"/>
      <c r="I408"/>
      <c r="J408"/>
      <c r="K408"/>
      <c r="L408"/>
      <c r="M408"/>
      <c r="N408"/>
      <c r="O408"/>
      <c r="P408"/>
      <c r="Q408"/>
      <c r="R408"/>
      <c r="S408"/>
      <c r="T408"/>
      <c r="U408"/>
      <c r="V408"/>
      <c r="W408"/>
      <c r="X408"/>
      <c r="Y408" s="7"/>
      <c r="Z408"/>
      <c r="AA408"/>
      <c r="AB408"/>
      <c r="AD408" s="234"/>
      <c r="AE408" s="235"/>
      <c r="AF408" s="236"/>
      <c r="AG408" s="246"/>
      <c r="AH408" s="247"/>
      <c r="AI408" s="247"/>
      <c r="AJ408" s="247"/>
      <c r="AK408" s="247"/>
      <c r="AL408" s="247"/>
      <c r="AM408" s="247"/>
      <c r="AN408" s="247"/>
      <c r="AO408" s="247"/>
      <c r="AP408" s="247"/>
      <c r="AQ408" s="248"/>
      <c r="AR408" s="237"/>
      <c r="AS408" s="238"/>
      <c r="AT408" s="239"/>
      <c r="AU408" s="253"/>
      <c r="AV408" s="253"/>
      <c r="AW408" s="253"/>
      <c r="AX408" s="253"/>
      <c r="AY408" s="253"/>
      <c r="AZ408" s="253"/>
      <c r="BA408" s="253"/>
      <c r="BB408" s="253"/>
      <c r="BC408" s="253"/>
      <c r="BD408" s="253"/>
      <c r="BE408" s="253"/>
      <c r="BF408" s="119"/>
    </row>
    <row r="409" spans="1:58" ht="37.25" customHeight="1" x14ac:dyDescent="0.55000000000000004">
      <c r="A409" s="118"/>
      <c r="B409"/>
      <c r="C409"/>
      <c r="D409"/>
      <c r="E409"/>
      <c r="F409"/>
      <c r="G409"/>
      <c r="H409"/>
      <c r="I409"/>
      <c r="J409"/>
      <c r="K409"/>
      <c r="L409"/>
      <c r="M409"/>
      <c r="N409"/>
      <c r="O409"/>
      <c r="P409"/>
      <c r="Q409"/>
      <c r="R409"/>
      <c r="S409"/>
      <c r="T409"/>
      <c r="U409"/>
      <c r="V409"/>
      <c r="W409"/>
      <c r="X409"/>
      <c r="Y409" s="7"/>
      <c r="Z409"/>
      <c r="AA409"/>
      <c r="AB409"/>
      <c r="AD409" s="237"/>
      <c r="AE409" s="238"/>
      <c r="AF409" s="239"/>
      <c r="AG409" s="249"/>
      <c r="AH409" s="250"/>
      <c r="AI409" s="250"/>
      <c r="AJ409" s="250"/>
      <c r="AK409" s="250"/>
      <c r="AL409" s="250"/>
      <c r="AM409" s="250"/>
      <c r="AN409" s="250"/>
      <c r="AO409" s="250"/>
      <c r="AP409" s="250"/>
      <c r="AQ409" s="251"/>
      <c r="AR409" s="254" t="s">
        <v>244</v>
      </c>
      <c r="AS409" s="255"/>
      <c r="AT409" s="256"/>
      <c r="AU409" s="252"/>
      <c r="AV409" s="253"/>
      <c r="AW409" s="253"/>
      <c r="AX409" s="253"/>
      <c r="AY409" s="253"/>
      <c r="AZ409" s="253"/>
      <c r="BA409" s="253"/>
      <c r="BB409" s="253"/>
      <c r="BC409" s="253"/>
      <c r="BD409" s="253"/>
      <c r="BE409" s="253"/>
      <c r="BF409" s="119"/>
    </row>
    <row r="410" spans="1:58" ht="5.5" customHeight="1" x14ac:dyDescent="0.55000000000000004">
      <c r="A410" s="118"/>
      <c r="B410"/>
      <c r="C410"/>
      <c r="D410"/>
      <c r="E410"/>
      <c r="F410"/>
      <c r="G410"/>
      <c r="H410"/>
      <c r="I410"/>
      <c r="J410"/>
      <c r="K410"/>
      <c r="L410"/>
      <c r="M410"/>
      <c r="N410"/>
      <c r="O410"/>
      <c r="P410"/>
      <c r="Q410"/>
      <c r="R410"/>
      <c r="S410"/>
      <c r="T410"/>
      <c r="U410"/>
      <c r="V410"/>
      <c r="W410"/>
      <c r="X410"/>
      <c r="Y410" s="7"/>
      <c r="Z410"/>
      <c r="AA410"/>
      <c r="AB410"/>
      <c r="AD410"/>
      <c r="AE410"/>
      <c r="AF410"/>
      <c r="AG410"/>
      <c r="AH410"/>
      <c r="AI410"/>
      <c r="AJ410"/>
      <c r="AK410"/>
      <c r="AL410"/>
      <c r="AM410"/>
      <c r="AN410"/>
      <c r="AO410"/>
      <c r="AP410"/>
      <c r="AQ410"/>
      <c r="AR410"/>
      <c r="AS410"/>
      <c r="AT410"/>
      <c r="AU410"/>
      <c r="AV410"/>
      <c r="AW410"/>
      <c r="AX410"/>
      <c r="AY410"/>
      <c r="AZ410"/>
      <c r="BA410"/>
      <c r="BB410"/>
      <c r="BC410"/>
      <c r="BD410"/>
      <c r="BE410"/>
      <c r="BF410" s="119"/>
    </row>
    <row r="411" spans="1:58" ht="37.25" customHeight="1" x14ac:dyDescent="0.55000000000000004">
      <c r="A411" s="118"/>
      <c r="B411"/>
      <c r="C411"/>
      <c r="D411"/>
      <c r="E411"/>
      <c r="F411"/>
      <c r="G411"/>
      <c r="H411"/>
      <c r="I411"/>
      <c r="J411"/>
      <c r="K411"/>
      <c r="L411"/>
      <c r="M411"/>
      <c r="N411"/>
      <c r="O411"/>
      <c r="P411"/>
      <c r="Q411"/>
      <c r="R411"/>
      <c r="S411"/>
      <c r="T411"/>
      <c r="U411"/>
      <c r="V411"/>
      <c r="W411"/>
      <c r="X411"/>
      <c r="Y411" s="7"/>
      <c r="Z411"/>
      <c r="AA411"/>
      <c r="AB411"/>
      <c r="AD411" s="254" t="s">
        <v>8</v>
      </c>
      <c r="AE411" s="255"/>
      <c r="AF411" s="255"/>
      <c r="AG411" s="256"/>
      <c r="AH411" s="286"/>
      <c r="AI411" s="287"/>
      <c r="AJ411" s="287"/>
      <c r="AK411" s="287"/>
      <c r="AL411" s="287"/>
      <c r="AM411" s="287"/>
      <c r="AN411" s="287"/>
      <c r="AO411" s="287"/>
      <c r="AP411" s="287"/>
      <c r="AQ411" s="287"/>
      <c r="AR411" s="287"/>
      <c r="AS411" s="287"/>
      <c r="AT411" s="287"/>
      <c r="AU411" s="287"/>
      <c r="AV411" s="287"/>
      <c r="AW411" s="287"/>
      <c r="AX411" s="287"/>
      <c r="AY411" s="287"/>
      <c r="AZ411" s="287"/>
      <c r="BA411" s="287"/>
      <c r="BB411" s="287"/>
      <c r="BC411" s="287"/>
      <c r="BD411" s="287"/>
      <c r="BE411" s="288"/>
      <c r="BF411" s="119"/>
    </row>
    <row r="412" spans="1:58" ht="5.5" customHeight="1" thickBot="1" x14ac:dyDescent="0.6">
      <c r="A412" s="121"/>
      <c r="B412" s="122"/>
      <c r="C412" s="122"/>
      <c r="D412" s="122"/>
      <c r="E412" s="122"/>
      <c r="F412" s="122"/>
      <c r="G412" s="122"/>
      <c r="H412" s="122"/>
      <c r="I412" s="122"/>
      <c r="J412" s="122"/>
      <c r="K412" s="122"/>
      <c r="L412" s="122"/>
      <c r="M412" s="122"/>
      <c r="N412" s="122"/>
      <c r="O412" s="122"/>
      <c r="P412" s="122"/>
      <c r="Q412" s="122"/>
      <c r="R412" s="122"/>
      <c r="S412" s="122"/>
      <c r="T412" s="122"/>
      <c r="U412" s="122"/>
      <c r="V412" s="122"/>
      <c r="W412" s="122"/>
      <c r="X412" s="122"/>
      <c r="Y412" s="122"/>
      <c r="Z412" s="122"/>
      <c r="AA412" s="122"/>
      <c r="AB412" s="122"/>
      <c r="AC412" s="122"/>
      <c r="AD412" s="122"/>
      <c r="AE412" s="122"/>
      <c r="AF412" s="122"/>
      <c r="AG412" s="122"/>
      <c r="AH412" s="122"/>
      <c r="AI412" s="122"/>
      <c r="AJ412" s="122"/>
      <c r="AK412" s="122"/>
      <c r="AL412" s="122"/>
      <c r="AM412" s="122"/>
      <c r="AN412" s="122"/>
      <c r="AO412" s="122"/>
      <c r="AP412" s="122"/>
      <c r="AQ412" s="122"/>
      <c r="AR412" s="122"/>
      <c r="AS412" s="122"/>
      <c r="AT412" s="122"/>
      <c r="AU412" s="122"/>
      <c r="AV412" s="122"/>
      <c r="AW412" s="122"/>
      <c r="AX412" s="122"/>
      <c r="AY412" s="122"/>
      <c r="AZ412" s="122"/>
      <c r="BA412" s="122"/>
      <c r="BB412" s="122"/>
      <c r="BC412" s="122"/>
      <c r="BD412" s="122"/>
      <c r="BE412" s="122"/>
      <c r="BF412" s="123"/>
    </row>
    <row r="413" spans="1:58" ht="5.5" customHeight="1" thickTop="1" x14ac:dyDescent="0.55000000000000004">
      <c r="A413" s="116"/>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c r="AA413" s="101"/>
      <c r="AB413" s="101"/>
      <c r="AC413" s="101"/>
      <c r="AD413" s="101"/>
      <c r="AE413" s="101"/>
      <c r="AF413" s="101"/>
      <c r="AG413" s="101"/>
      <c r="AH413" s="101"/>
      <c r="AI413" s="101"/>
      <c r="AJ413" s="101"/>
      <c r="AK413" s="101"/>
      <c r="AL413" s="101"/>
      <c r="AM413" s="101"/>
      <c r="AN413" s="101"/>
      <c r="AO413" s="101"/>
      <c r="AP413" s="101"/>
      <c r="AQ413" s="101"/>
      <c r="AR413" s="101"/>
      <c r="AS413" s="101"/>
      <c r="AT413" s="101"/>
      <c r="AU413" s="101"/>
      <c r="AV413" s="101"/>
      <c r="AW413" s="101"/>
      <c r="AX413" s="101"/>
      <c r="AY413" s="101"/>
      <c r="AZ413" s="101"/>
      <c r="BA413" s="101"/>
      <c r="BB413" s="101"/>
      <c r="BC413" s="101"/>
      <c r="BD413" s="101"/>
      <c r="BE413" s="101"/>
      <c r="BF413" s="117"/>
    </row>
    <row r="414" spans="1:58" ht="37.25" customHeight="1" x14ac:dyDescent="0.55000000000000004">
      <c r="A414" s="116"/>
      <c r="B414" s="54" t="s">
        <v>303</v>
      </c>
      <c r="C414" s="279" t="s">
        <v>344</v>
      </c>
      <c r="D414" s="280"/>
      <c r="E414" s="281"/>
      <c r="F414" s="54" t="s">
        <v>0</v>
      </c>
      <c r="G414" s="273" t="s">
        <v>302</v>
      </c>
      <c r="H414" s="274"/>
      <c r="I414" s="274"/>
      <c r="J414" s="275"/>
      <c r="K414" s="254" t="s">
        <v>306</v>
      </c>
      <c r="L414" s="256"/>
      <c r="M414" s="273" t="s">
        <v>85</v>
      </c>
      <c r="N414" s="274"/>
      <c r="O414" s="274"/>
      <c r="P414" s="274"/>
      <c r="Q414" s="274"/>
      <c r="R414" s="274"/>
      <c r="S414" s="274"/>
      <c r="T414" s="274"/>
      <c r="U414" s="274"/>
      <c r="V414" s="275"/>
      <c r="W414" s="254" t="s">
        <v>301</v>
      </c>
      <c r="X414" s="256"/>
      <c r="Y414" s="338" t="s">
        <v>11</v>
      </c>
      <c r="Z414" s="339"/>
      <c r="AA414" s="339"/>
      <c r="AB414" s="340"/>
      <c r="AC414" s="101"/>
      <c r="AD414" s="215" t="s">
        <v>1</v>
      </c>
      <c r="AE414" s="216"/>
      <c r="AF414" s="217"/>
      <c r="AG414" s="304" t="s">
        <v>451</v>
      </c>
      <c r="AH414" s="305"/>
      <c r="AI414" s="305"/>
      <c r="AJ414" s="305"/>
      <c r="AK414" s="305"/>
      <c r="AL414" s="305"/>
      <c r="AM414" s="305"/>
      <c r="AN414" s="305"/>
      <c r="AO414" s="305"/>
      <c r="AP414" s="305"/>
      <c r="AQ414" s="305"/>
      <c r="AR414" s="305"/>
      <c r="AS414" s="305"/>
      <c r="AT414" s="305"/>
      <c r="AU414" s="305"/>
      <c r="AV414" s="305"/>
      <c r="AW414" s="305"/>
      <c r="AX414" s="305"/>
      <c r="AY414" s="305"/>
      <c r="AZ414" s="305"/>
      <c r="BA414" s="305"/>
      <c r="BB414" s="305"/>
      <c r="BC414" s="305"/>
      <c r="BD414" s="305"/>
      <c r="BE414" s="306"/>
      <c r="BF414" s="117"/>
    </row>
    <row r="415" spans="1:58" ht="5.5" customHeight="1" x14ac:dyDescent="0.55000000000000004">
      <c r="A415" s="116"/>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c r="AA415" s="101"/>
      <c r="AB415" s="101"/>
      <c r="AC415" s="101"/>
      <c r="AD415" s="101"/>
      <c r="AE415" s="101"/>
      <c r="AF415" s="101"/>
      <c r="AG415" s="101"/>
      <c r="AH415" s="101"/>
      <c r="AI415" s="101"/>
      <c r="AJ415" s="101"/>
      <c r="AK415" s="101"/>
      <c r="AL415" s="101"/>
      <c r="AM415" s="101"/>
      <c r="AN415" s="101"/>
      <c r="AO415" s="101"/>
      <c r="AP415" s="101"/>
      <c r="AQ415" s="101"/>
      <c r="AR415" s="101"/>
      <c r="AS415" s="101"/>
      <c r="AT415" s="101"/>
      <c r="AU415" s="101"/>
      <c r="AV415" s="101"/>
      <c r="AW415" s="101"/>
      <c r="AX415" s="101"/>
      <c r="AY415" s="101"/>
      <c r="AZ415" s="101"/>
      <c r="BA415" s="101"/>
      <c r="BB415" s="101"/>
      <c r="BC415" s="101"/>
      <c r="BD415" s="101"/>
      <c r="BE415" s="101"/>
      <c r="BF415" s="117"/>
    </row>
    <row r="416" spans="1:58" ht="37.25" customHeight="1" x14ac:dyDescent="0.55000000000000004">
      <c r="A416" s="116"/>
      <c r="B416" s="208" t="s">
        <v>2</v>
      </c>
      <c r="C416" s="319"/>
      <c r="D416" s="269" t="s">
        <v>458</v>
      </c>
      <c r="E416" s="270"/>
      <c r="F416" s="270"/>
      <c r="G416" s="270"/>
      <c r="H416" s="270"/>
      <c r="I416" s="270"/>
      <c r="J416" s="270"/>
      <c r="K416" s="270"/>
      <c r="L416" s="270"/>
      <c r="M416" s="270"/>
      <c r="N416" s="270"/>
      <c r="O416" s="270"/>
      <c r="P416" s="270"/>
      <c r="Q416" s="270"/>
      <c r="R416" s="270"/>
      <c r="S416" s="270"/>
      <c r="T416" s="271"/>
      <c r="U416" s="208" t="s">
        <v>3</v>
      </c>
      <c r="V416" s="208"/>
      <c r="W416" s="208"/>
      <c r="X416" s="310" t="s">
        <v>84</v>
      </c>
      <c r="Y416" s="310"/>
      <c r="Z416" s="310"/>
      <c r="AA416" s="310"/>
      <c r="AB416" s="310"/>
      <c r="AC416" s="101"/>
      <c r="AD416" s="218" t="s">
        <v>465</v>
      </c>
      <c r="AE416" s="219"/>
      <c r="AF416" s="220"/>
      <c r="AG416" s="240" t="s">
        <v>284</v>
      </c>
      <c r="AH416" s="240"/>
      <c r="AI416" s="240"/>
      <c r="AJ416" s="240"/>
      <c r="AK416" s="240"/>
      <c r="AL416" s="240"/>
      <c r="AM416" s="240"/>
      <c r="AN416" s="240"/>
      <c r="AO416" s="240"/>
      <c r="AP416" s="240"/>
      <c r="AQ416" s="240"/>
      <c r="AR416" s="240"/>
      <c r="AS416" s="240"/>
      <c r="AT416" s="240"/>
      <c r="AU416" s="240"/>
      <c r="AV416" s="240"/>
      <c r="AW416" s="240"/>
      <c r="AX416" s="240"/>
      <c r="AY416" s="240"/>
      <c r="AZ416" s="240"/>
      <c r="BA416" s="240"/>
      <c r="BB416" s="240"/>
      <c r="BC416" s="240"/>
      <c r="BD416" s="240"/>
      <c r="BE416" s="240"/>
      <c r="BF416" s="117"/>
    </row>
    <row r="417" spans="1:58" ht="5.5" customHeight="1" x14ac:dyDescent="0.55000000000000004">
      <c r="A417" s="116"/>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c r="AA417" s="101"/>
      <c r="AB417" s="101"/>
      <c r="AC417" s="101"/>
      <c r="AD417" s="257"/>
      <c r="AE417" s="258"/>
      <c r="AF417" s="259"/>
      <c r="AG417" s="241"/>
      <c r="AH417" s="241"/>
      <c r="AI417" s="241"/>
      <c r="AJ417" s="241"/>
      <c r="AK417" s="241"/>
      <c r="AL417" s="241"/>
      <c r="AM417" s="241"/>
      <c r="AN417" s="241"/>
      <c r="AO417" s="241"/>
      <c r="AP417" s="241"/>
      <c r="AQ417" s="241"/>
      <c r="AR417" s="241"/>
      <c r="AS417" s="241"/>
      <c r="AT417" s="241"/>
      <c r="AU417" s="241"/>
      <c r="AV417" s="241"/>
      <c r="AW417" s="241"/>
      <c r="AX417" s="241"/>
      <c r="AY417" s="241"/>
      <c r="AZ417" s="241"/>
      <c r="BA417" s="241"/>
      <c r="BB417" s="241"/>
      <c r="BC417" s="241"/>
      <c r="BD417" s="241"/>
      <c r="BE417" s="241"/>
      <c r="BF417" s="117"/>
    </row>
    <row r="418" spans="1:58" ht="37.25" customHeight="1" x14ac:dyDescent="0.55000000000000004">
      <c r="A418" s="116"/>
      <c r="B418" s="208" t="s">
        <v>5</v>
      </c>
      <c r="C418" s="208"/>
      <c r="D418" s="208"/>
      <c r="E418" s="208"/>
      <c r="F418" s="208"/>
      <c r="G418" s="208"/>
      <c r="H418" s="208"/>
      <c r="I418" s="208"/>
      <c r="J418" s="208"/>
      <c r="K418" s="208"/>
      <c r="L418" s="208"/>
      <c r="M418" s="208"/>
      <c r="N418" s="208"/>
      <c r="O418" s="208"/>
      <c r="P418" s="208"/>
      <c r="Q418" s="208"/>
      <c r="R418" s="208"/>
      <c r="S418" s="208"/>
      <c r="T418" s="208"/>
      <c r="U418" s="208"/>
      <c r="V418" s="208"/>
      <c r="W418" s="208"/>
      <c r="X418" s="208"/>
      <c r="Y418" s="208" t="s">
        <v>4</v>
      </c>
      <c r="Z418" s="208"/>
      <c r="AA418" s="208"/>
      <c r="AB418" s="208"/>
      <c r="AC418" s="101"/>
      <c r="AD418" s="221"/>
      <c r="AE418" s="222"/>
      <c r="AF418" s="223"/>
      <c r="AG418" s="242"/>
      <c r="AH418" s="242"/>
      <c r="AI418" s="242"/>
      <c r="AJ418" s="242"/>
      <c r="AK418" s="242"/>
      <c r="AL418" s="242"/>
      <c r="AM418" s="242"/>
      <c r="AN418" s="242"/>
      <c r="AO418" s="242"/>
      <c r="AP418" s="242"/>
      <c r="AQ418" s="242"/>
      <c r="AR418" s="242"/>
      <c r="AS418" s="242"/>
      <c r="AT418" s="242"/>
      <c r="AU418" s="242"/>
      <c r="AV418" s="242"/>
      <c r="AW418" s="242"/>
      <c r="AX418" s="242"/>
      <c r="AY418" s="242"/>
      <c r="AZ418" s="242"/>
      <c r="BA418" s="242"/>
      <c r="BB418" s="242"/>
      <c r="BC418" s="242"/>
      <c r="BD418" s="242"/>
      <c r="BE418" s="242"/>
      <c r="BF418" s="117"/>
    </row>
    <row r="419" spans="1:58" ht="5.5" customHeight="1" x14ac:dyDescent="0.55000000000000004">
      <c r="A419" s="116"/>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c r="AA419" s="101"/>
      <c r="AB419" s="101"/>
      <c r="AC419" s="101"/>
      <c r="AD419" s="101"/>
      <c r="AE419" s="101"/>
      <c r="AF419" s="101"/>
      <c r="AG419" s="101"/>
      <c r="AH419" s="101"/>
      <c r="AI419" s="101"/>
      <c r="AJ419" s="101"/>
      <c r="AK419" s="101"/>
      <c r="AL419" s="101"/>
      <c r="AM419" s="101"/>
      <c r="AN419" s="101"/>
      <c r="AO419" s="101"/>
      <c r="AP419" s="101"/>
      <c r="AQ419" s="101"/>
      <c r="AR419" s="101"/>
      <c r="AS419" s="101"/>
      <c r="AT419" s="101"/>
      <c r="AU419" s="101"/>
      <c r="AV419" s="101"/>
      <c r="AW419" s="101"/>
      <c r="AX419" s="101"/>
      <c r="AY419" s="101"/>
      <c r="AZ419" s="101"/>
      <c r="BA419" s="101"/>
      <c r="BB419" s="101"/>
      <c r="BC419" s="101"/>
      <c r="BD419" s="101"/>
      <c r="BE419" s="101"/>
      <c r="BF419" s="117"/>
    </row>
    <row r="420" spans="1:58" ht="37.25" customHeight="1" x14ac:dyDescent="0.55000000000000004">
      <c r="A420" s="116"/>
      <c r="B420" s="300" t="s">
        <v>138</v>
      </c>
      <c r="C420" s="291" t="s">
        <v>452</v>
      </c>
      <c r="D420" s="311"/>
      <c r="E420" s="311"/>
      <c r="F420" s="311"/>
      <c r="G420" s="311"/>
      <c r="H420" s="311"/>
      <c r="I420" s="311"/>
      <c r="J420" s="311"/>
      <c r="K420" s="311"/>
      <c r="L420" s="311"/>
      <c r="M420" s="311"/>
      <c r="N420" s="311"/>
      <c r="O420" s="311"/>
      <c r="P420" s="311"/>
      <c r="Q420" s="311"/>
      <c r="R420" s="311"/>
      <c r="S420" s="311"/>
      <c r="T420" s="311"/>
      <c r="U420" s="311"/>
      <c r="V420" s="311"/>
      <c r="W420" s="311"/>
      <c r="X420" s="312"/>
      <c r="Y420" s="352"/>
      <c r="Z420" s="352"/>
      <c r="AA420" s="352"/>
      <c r="AB420" s="352"/>
      <c r="AC420" s="101"/>
      <c r="AD420" s="215" t="s">
        <v>9</v>
      </c>
      <c r="AE420" s="216"/>
      <c r="AF420" s="217"/>
      <c r="AG420" s="286"/>
      <c r="AH420" s="289"/>
      <c r="AI420" s="289"/>
      <c r="AJ420" s="289"/>
      <c r="AK420" s="289"/>
      <c r="AL420" s="289"/>
      <c r="AM420" s="289"/>
      <c r="AN420" s="289"/>
      <c r="AO420" s="289"/>
      <c r="AP420" s="289"/>
      <c r="AQ420" s="289"/>
      <c r="AR420" s="289"/>
      <c r="AS420" s="289"/>
      <c r="AT420" s="289"/>
      <c r="AU420" s="289"/>
      <c r="AV420" s="289"/>
      <c r="AW420" s="289"/>
      <c r="AX420" s="289"/>
      <c r="AY420" s="289"/>
      <c r="AZ420" s="289"/>
      <c r="BA420" s="289"/>
      <c r="BB420" s="289"/>
      <c r="BC420" s="289"/>
      <c r="BD420" s="289"/>
      <c r="BE420" s="290"/>
      <c r="BF420" s="117"/>
    </row>
    <row r="421" spans="1:58" ht="5.5" customHeight="1" x14ac:dyDescent="0.55000000000000004">
      <c r="A421" s="116"/>
      <c r="B421" s="301"/>
      <c r="C421" s="313"/>
      <c r="D421" s="314"/>
      <c r="E421" s="314"/>
      <c r="F421" s="314"/>
      <c r="G421" s="314"/>
      <c r="H421" s="314"/>
      <c r="I421" s="314"/>
      <c r="J421" s="314"/>
      <c r="K421" s="314"/>
      <c r="L421" s="314"/>
      <c r="M421" s="314"/>
      <c r="N421" s="314"/>
      <c r="O421" s="314"/>
      <c r="P421" s="314"/>
      <c r="Q421" s="314"/>
      <c r="R421" s="314"/>
      <c r="S421" s="314"/>
      <c r="T421" s="314"/>
      <c r="U421" s="314"/>
      <c r="V421" s="314"/>
      <c r="W421" s="314"/>
      <c r="X421" s="315"/>
      <c r="Y421" s="352"/>
      <c r="Z421" s="352"/>
      <c r="AA421" s="352"/>
      <c r="AB421" s="352"/>
      <c r="AC421" s="101"/>
      <c r="AD421" s="101"/>
      <c r="AE421" s="101"/>
      <c r="AF421" s="101"/>
      <c r="AG421" s="101"/>
      <c r="AH421" s="101"/>
      <c r="AI421" s="101"/>
      <c r="AJ421" s="101"/>
      <c r="AK421" s="101"/>
      <c r="AL421" s="101"/>
      <c r="AM421" s="101"/>
      <c r="AN421" s="101"/>
      <c r="AO421" s="101"/>
      <c r="AP421" s="101"/>
      <c r="AQ421" s="101"/>
      <c r="AR421" s="101"/>
      <c r="AS421" s="101"/>
      <c r="AT421" s="101"/>
      <c r="AU421" s="101"/>
      <c r="AV421" s="101"/>
      <c r="AW421" s="101"/>
      <c r="AX421" s="101"/>
      <c r="AY421" s="101"/>
      <c r="AZ421" s="101"/>
      <c r="BA421" s="101"/>
      <c r="BB421" s="101"/>
      <c r="BC421" s="101"/>
      <c r="BD421" s="101"/>
      <c r="BE421" s="101"/>
      <c r="BF421" s="117"/>
    </row>
    <row r="422" spans="1:58" ht="37.25" customHeight="1" x14ac:dyDescent="0.55000000000000004">
      <c r="A422" s="116"/>
      <c r="B422" s="302"/>
      <c r="C422" s="316"/>
      <c r="D422" s="317"/>
      <c r="E422" s="317"/>
      <c r="F422" s="317"/>
      <c r="G422" s="317"/>
      <c r="H422" s="317"/>
      <c r="I422" s="317"/>
      <c r="J422" s="317"/>
      <c r="K422" s="317"/>
      <c r="L422" s="317"/>
      <c r="M422" s="317"/>
      <c r="N422" s="317"/>
      <c r="O422" s="317"/>
      <c r="P422" s="317"/>
      <c r="Q422" s="317"/>
      <c r="R422" s="317"/>
      <c r="S422" s="317"/>
      <c r="T422" s="317"/>
      <c r="U422" s="317"/>
      <c r="V422" s="317"/>
      <c r="W422" s="317"/>
      <c r="X422" s="318"/>
      <c r="Y422" s="352"/>
      <c r="Z422" s="352"/>
      <c r="AA422" s="352"/>
      <c r="AB422" s="352"/>
      <c r="AC422" s="101"/>
      <c r="AD422" s="202" t="s">
        <v>195</v>
      </c>
      <c r="AE422" s="202"/>
      <c r="AF422" s="202"/>
      <c r="AG422" s="341"/>
      <c r="AH422" s="341"/>
      <c r="AI422" s="341"/>
      <c r="AJ422" s="341"/>
      <c r="AK422" s="341"/>
      <c r="AL422" s="341"/>
      <c r="AM422" s="341"/>
      <c r="AN422" s="341"/>
      <c r="AO422" s="341"/>
      <c r="AP422" s="341"/>
      <c r="AQ422" s="341"/>
      <c r="AR422" s="341"/>
      <c r="AS422" s="341"/>
      <c r="AT422" s="341"/>
      <c r="AU422" s="341"/>
      <c r="AV422" s="215" t="s">
        <v>7</v>
      </c>
      <c r="AW422" s="216"/>
      <c r="AX422" s="217"/>
      <c r="AY422" s="320"/>
      <c r="AZ422" s="321"/>
      <c r="BA422" s="321"/>
      <c r="BB422" s="321"/>
      <c r="BC422" s="321"/>
      <c r="BD422" s="321"/>
      <c r="BE422" s="322"/>
      <c r="BF422" s="117"/>
    </row>
    <row r="423" spans="1:58" ht="5.5" customHeight="1" x14ac:dyDescent="0.55000000000000004">
      <c r="A423" s="116"/>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c r="AA423" s="101"/>
      <c r="AB423" s="101"/>
      <c r="AC423" s="101"/>
      <c r="AD423" s="101"/>
      <c r="AE423" s="101"/>
      <c r="AF423" s="101"/>
      <c r="AG423" s="101"/>
      <c r="AH423" s="101"/>
      <c r="AI423" s="101"/>
      <c r="AJ423" s="101"/>
      <c r="AK423" s="101"/>
      <c r="AL423" s="101"/>
      <c r="AM423" s="101"/>
      <c r="AN423" s="101"/>
      <c r="AO423" s="101"/>
      <c r="AP423" s="101"/>
      <c r="AQ423" s="101"/>
      <c r="AR423" s="101"/>
      <c r="AS423" s="101"/>
      <c r="AT423" s="101"/>
      <c r="AU423" s="101"/>
      <c r="AV423" s="101"/>
      <c r="AW423" s="101"/>
      <c r="AX423" s="101"/>
      <c r="AY423" s="101"/>
      <c r="AZ423" s="101"/>
      <c r="BA423" s="101"/>
      <c r="BB423" s="101"/>
      <c r="BC423" s="101"/>
      <c r="BD423" s="101"/>
      <c r="BE423" s="101"/>
      <c r="BF423" s="117"/>
    </row>
    <row r="424" spans="1:58" ht="37.25" customHeight="1" x14ac:dyDescent="0.55000000000000004">
      <c r="A424" s="116"/>
      <c r="B424" s="10" t="s">
        <v>141</v>
      </c>
      <c r="C424" s="273" t="s">
        <v>174</v>
      </c>
      <c r="D424" s="274"/>
      <c r="E424" s="274"/>
      <c r="F424" s="274"/>
      <c r="G424" s="274"/>
      <c r="H424" s="274"/>
      <c r="I424" s="274"/>
      <c r="J424" s="274"/>
      <c r="K424" s="274"/>
      <c r="L424" s="274"/>
      <c r="M424" s="274"/>
      <c r="N424" s="274"/>
      <c r="O424" s="274"/>
      <c r="P424" s="274"/>
      <c r="Q424" s="274"/>
      <c r="R424" s="274"/>
      <c r="S424" s="274"/>
      <c r="T424" s="274"/>
      <c r="U424" s="274"/>
      <c r="V424" s="274"/>
      <c r="W424" s="274"/>
      <c r="X424" s="275"/>
      <c r="Y424" s="282"/>
      <c r="Z424" s="282"/>
      <c r="AA424" s="282"/>
      <c r="AB424" s="282"/>
      <c r="AC424" s="101"/>
      <c r="AD424" s="231" t="s">
        <v>6</v>
      </c>
      <c r="AE424" s="232"/>
      <c r="AF424" s="233"/>
      <c r="AG424" s="243"/>
      <c r="AH424" s="244"/>
      <c r="AI424" s="244"/>
      <c r="AJ424" s="244"/>
      <c r="AK424" s="244"/>
      <c r="AL424" s="244"/>
      <c r="AM424" s="244"/>
      <c r="AN424" s="244"/>
      <c r="AO424" s="244"/>
      <c r="AP424" s="244"/>
      <c r="AQ424" s="245"/>
      <c r="AR424" s="231" t="s">
        <v>194</v>
      </c>
      <c r="AS424" s="232"/>
      <c r="AT424" s="233"/>
      <c r="AU424" s="252"/>
      <c r="AV424" s="253"/>
      <c r="AW424" s="253"/>
      <c r="AX424" s="253"/>
      <c r="AY424" s="253"/>
      <c r="AZ424" s="253"/>
      <c r="BA424" s="253"/>
      <c r="BB424" s="253"/>
      <c r="BC424" s="253"/>
      <c r="BD424" s="253"/>
      <c r="BE424" s="253"/>
      <c r="BF424" s="117"/>
    </row>
    <row r="425" spans="1:58" ht="5.5" customHeight="1" x14ac:dyDescent="0.55000000000000004">
      <c r="A425" s="116"/>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c r="AA425" s="101"/>
      <c r="AB425" s="101"/>
      <c r="AC425" s="101"/>
      <c r="AD425" s="234"/>
      <c r="AE425" s="235"/>
      <c r="AF425" s="236"/>
      <c r="AG425" s="246"/>
      <c r="AH425" s="247"/>
      <c r="AI425" s="247"/>
      <c r="AJ425" s="247"/>
      <c r="AK425" s="247"/>
      <c r="AL425" s="247"/>
      <c r="AM425" s="247"/>
      <c r="AN425" s="247"/>
      <c r="AO425" s="247"/>
      <c r="AP425" s="247"/>
      <c r="AQ425" s="248"/>
      <c r="AR425" s="234"/>
      <c r="AS425" s="235"/>
      <c r="AT425" s="236"/>
      <c r="AU425" s="253"/>
      <c r="AV425" s="253"/>
      <c r="AW425" s="253"/>
      <c r="AX425" s="253"/>
      <c r="AY425" s="253"/>
      <c r="AZ425" s="253"/>
      <c r="BA425" s="253"/>
      <c r="BB425" s="253"/>
      <c r="BC425" s="253"/>
      <c r="BD425" s="253"/>
      <c r="BE425" s="253"/>
      <c r="BF425" s="117"/>
    </row>
    <row r="426" spans="1:58" ht="37.25" customHeight="1" x14ac:dyDescent="0.55000000000000004">
      <c r="A426" s="116"/>
      <c r="B426" s="10" t="s">
        <v>142</v>
      </c>
      <c r="C426" s="273" t="s">
        <v>453</v>
      </c>
      <c r="D426" s="346"/>
      <c r="E426" s="346"/>
      <c r="F426" s="346"/>
      <c r="G426" s="346"/>
      <c r="H426" s="346"/>
      <c r="I426" s="346"/>
      <c r="J426" s="346"/>
      <c r="K426" s="346"/>
      <c r="L426" s="346"/>
      <c r="M426" s="346"/>
      <c r="N426" s="346"/>
      <c r="O426" s="346"/>
      <c r="P426" s="346"/>
      <c r="Q426" s="346"/>
      <c r="R426" s="346"/>
      <c r="S426" s="346"/>
      <c r="T426" s="346"/>
      <c r="U426" s="346"/>
      <c r="V426" s="346"/>
      <c r="W426" s="346"/>
      <c r="X426" s="347"/>
      <c r="Y426" s="282"/>
      <c r="Z426" s="282"/>
      <c r="AA426" s="282"/>
      <c r="AB426" s="282"/>
      <c r="AC426" s="101"/>
      <c r="AD426" s="234"/>
      <c r="AE426" s="235"/>
      <c r="AF426" s="236"/>
      <c r="AG426" s="246"/>
      <c r="AH426" s="247"/>
      <c r="AI426" s="247"/>
      <c r="AJ426" s="247"/>
      <c r="AK426" s="247"/>
      <c r="AL426" s="247"/>
      <c r="AM426" s="247"/>
      <c r="AN426" s="247"/>
      <c r="AO426" s="247"/>
      <c r="AP426" s="247"/>
      <c r="AQ426" s="248"/>
      <c r="AR426" s="234"/>
      <c r="AS426" s="235"/>
      <c r="AT426" s="236"/>
      <c r="AU426" s="253"/>
      <c r="AV426" s="253"/>
      <c r="AW426" s="253"/>
      <c r="AX426" s="253"/>
      <c r="AY426" s="253"/>
      <c r="AZ426" s="253"/>
      <c r="BA426" s="253"/>
      <c r="BB426" s="253"/>
      <c r="BC426" s="253"/>
      <c r="BD426" s="253"/>
      <c r="BE426" s="253"/>
      <c r="BF426" s="117"/>
    </row>
    <row r="427" spans="1:58" ht="5.5" customHeight="1" x14ac:dyDescent="0.55000000000000004">
      <c r="A427" s="116"/>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101"/>
      <c r="AD427" s="234"/>
      <c r="AE427" s="235"/>
      <c r="AF427" s="236"/>
      <c r="AG427" s="246"/>
      <c r="AH427" s="247"/>
      <c r="AI427" s="247"/>
      <c r="AJ427" s="247"/>
      <c r="AK427" s="247"/>
      <c r="AL427" s="247"/>
      <c r="AM427" s="247"/>
      <c r="AN427" s="247"/>
      <c r="AO427" s="247"/>
      <c r="AP427" s="247"/>
      <c r="AQ427" s="248"/>
      <c r="AR427" s="237"/>
      <c r="AS427" s="238"/>
      <c r="AT427" s="239"/>
      <c r="AU427" s="253"/>
      <c r="AV427" s="253"/>
      <c r="AW427" s="253"/>
      <c r="AX427" s="253"/>
      <c r="AY427" s="253"/>
      <c r="AZ427" s="253"/>
      <c r="BA427" s="253"/>
      <c r="BB427" s="253"/>
      <c r="BC427" s="253"/>
      <c r="BD427" s="253"/>
      <c r="BE427" s="253"/>
      <c r="BF427" s="117"/>
    </row>
    <row r="428" spans="1:58" ht="37.25" customHeight="1" x14ac:dyDescent="0.55000000000000004">
      <c r="A428" s="116"/>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101"/>
      <c r="AD428" s="237"/>
      <c r="AE428" s="238"/>
      <c r="AF428" s="239"/>
      <c r="AG428" s="249"/>
      <c r="AH428" s="250"/>
      <c r="AI428" s="250"/>
      <c r="AJ428" s="250"/>
      <c r="AK428" s="250"/>
      <c r="AL428" s="250"/>
      <c r="AM428" s="250"/>
      <c r="AN428" s="250"/>
      <c r="AO428" s="250"/>
      <c r="AP428" s="250"/>
      <c r="AQ428" s="251"/>
      <c r="AR428" s="254" t="s">
        <v>244</v>
      </c>
      <c r="AS428" s="255"/>
      <c r="AT428" s="256"/>
      <c r="AU428" s="252"/>
      <c r="AV428" s="253"/>
      <c r="AW428" s="253"/>
      <c r="AX428" s="253"/>
      <c r="AY428" s="253"/>
      <c r="AZ428" s="253"/>
      <c r="BA428" s="253"/>
      <c r="BB428" s="253"/>
      <c r="BC428" s="253"/>
      <c r="BD428" s="253"/>
      <c r="BE428" s="253"/>
      <c r="BF428" s="117"/>
    </row>
    <row r="429" spans="1:58" ht="5.5" customHeight="1" x14ac:dyDescent="0.55000000000000004">
      <c r="A429" s="116"/>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101"/>
      <c r="AD429" s="101"/>
      <c r="AE429" s="101"/>
      <c r="AF429" s="101"/>
      <c r="AG429" s="101"/>
      <c r="AH429" s="101"/>
      <c r="AI429" s="101"/>
      <c r="AJ429" s="101"/>
      <c r="AK429" s="101"/>
      <c r="AL429" s="101"/>
      <c r="AM429" s="101"/>
      <c r="AN429" s="101"/>
      <c r="AO429" s="101"/>
      <c r="AP429" s="101"/>
      <c r="AQ429" s="101"/>
      <c r="AR429" s="101"/>
      <c r="AS429" s="101"/>
      <c r="AT429" s="101"/>
      <c r="AU429" s="101"/>
      <c r="AV429" s="101"/>
      <c r="AW429" s="101"/>
      <c r="AX429" s="101"/>
      <c r="AY429" s="101"/>
      <c r="AZ429" s="101"/>
      <c r="BA429" s="101"/>
      <c r="BB429" s="101"/>
      <c r="BC429" s="101"/>
      <c r="BD429" s="101"/>
      <c r="BE429" s="101"/>
      <c r="BF429" s="117"/>
    </row>
    <row r="430" spans="1:58" ht="37.25" customHeight="1" x14ac:dyDescent="0.55000000000000004">
      <c r="A430" s="116"/>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101"/>
      <c r="AD430" s="254" t="s">
        <v>8</v>
      </c>
      <c r="AE430" s="255"/>
      <c r="AF430" s="255"/>
      <c r="AG430" s="256"/>
      <c r="AH430" s="286"/>
      <c r="AI430" s="287"/>
      <c r="AJ430" s="287"/>
      <c r="AK430" s="287"/>
      <c r="AL430" s="287"/>
      <c r="AM430" s="287"/>
      <c r="AN430" s="287"/>
      <c r="AO430" s="287"/>
      <c r="AP430" s="287"/>
      <c r="AQ430" s="287"/>
      <c r="AR430" s="287"/>
      <c r="AS430" s="287"/>
      <c r="AT430" s="287"/>
      <c r="AU430" s="287"/>
      <c r="AV430" s="287"/>
      <c r="AW430" s="287"/>
      <c r="AX430" s="287"/>
      <c r="AY430" s="287"/>
      <c r="AZ430" s="287"/>
      <c r="BA430" s="287"/>
      <c r="BB430" s="287"/>
      <c r="BC430" s="287"/>
      <c r="BD430" s="287"/>
      <c r="BE430" s="288"/>
      <c r="BF430" s="117"/>
    </row>
    <row r="431" spans="1:58" ht="5.5" customHeight="1" thickBot="1" x14ac:dyDescent="0.6">
      <c r="A431" s="131"/>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c r="AA431" s="128"/>
      <c r="AB431" s="128"/>
      <c r="AC431" s="128"/>
      <c r="AD431" s="128"/>
      <c r="AE431" s="128"/>
      <c r="AF431" s="128"/>
      <c r="AG431" s="128"/>
      <c r="AH431" s="128"/>
      <c r="AI431" s="128"/>
      <c r="AJ431" s="128"/>
      <c r="AK431" s="128"/>
      <c r="AL431" s="128"/>
      <c r="AM431" s="128"/>
      <c r="AN431" s="128"/>
      <c r="AO431" s="128"/>
      <c r="AP431" s="128"/>
      <c r="AQ431" s="128"/>
      <c r="AR431" s="128"/>
      <c r="AS431" s="128"/>
      <c r="AT431" s="128"/>
      <c r="AU431" s="128"/>
      <c r="AV431" s="128"/>
      <c r="AW431" s="128"/>
      <c r="AX431" s="128"/>
      <c r="AY431" s="128"/>
      <c r="AZ431" s="128"/>
      <c r="BA431" s="128"/>
      <c r="BB431" s="128"/>
      <c r="BC431" s="128"/>
      <c r="BD431" s="128"/>
      <c r="BE431" s="128"/>
      <c r="BF431" s="130"/>
    </row>
    <row r="432" spans="1:58" ht="5.5" customHeight="1" thickTop="1" x14ac:dyDescent="0.55000000000000004">
      <c r="A432" s="118"/>
      <c r="BF432" s="119"/>
    </row>
    <row r="433" spans="1:58" ht="37.25" customHeight="1" x14ac:dyDescent="0.55000000000000004">
      <c r="A433" s="118"/>
      <c r="B433" s="54" t="s">
        <v>303</v>
      </c>
      <c r="C433" s="279" t="s">
        <v>346</v>
      </c>
      <c r="D433" s="280"/>
      <c r="E433" s="281"/>
      <c r="F433" s="54" t="s">
        <v>0</v>
      </c>
      <c r="G433" s="272" t="s">
        <v>302</v>
      </c>
      <c r="H433" s="272"/>
      <c r="I433" s="272"/>
      <c r="J433" s="272"/>
      <c r="K433" s="202" t="s">
        <v>306</v>
      </c>
      <c r="L433" s="208"/>
      <c r="M433" s="273" t="s">
        <v>86</v>
      </c>
      <c r="N433" s="274"/>
      <c r="O433" s="274"/>
      <c r="P433" s="274"/>
      <c r="Q433" s="274"/>
      <c r="R433" s="274"/>
      <c r="S433" s="274"/>
      <c r="T433" s="274"/>
      <c r="U433" s="274"/>
      <c r="V433" s="275"/>
      <c r="W433" s="202" t="s">
        <v>301</v>
      </c>
      <c r="X433" s="202"/>
      <c r="Y433" s="276" t="s">
        <v>11</v>
      </c>
      <c r="Z433" s="276"/>
      <c r="AA433" s="276"/>
      <c r="AB433" s="276"/>
      <c r="AD433" s="208" t="s">
        <v>1</v>
      </c>
      <c r="AE433" s="268"/>
      <c r="AF433" s="268"/>
      <c r="AG433" s="277" t="s">
        <v>87</v>
      </c>
      <c r="AH433" s="278"/>
      <c r="AI433" s="278"/>
      <c r="AJ433" s="278"/>
      <c r="AK433" s="278"/>
      <c r="AL433" s="278"/>
      <c r="AM433" s="278"/>
      <c r="AN433" s="278"/>
      <c r="AO433" s="278"/>
      <c r="AP433" s="278"/>
      <c r="AQ433" s="278"/>
      <c r="AR433" s="278"/>
      <c r="AS433" s="278"/>
      <c r="AT433" s="278"/>
      <c r="AU433" s="278"/>
      <c r="AV433" s="278"/>
      <c r="AW433" s="278"/>
      <c r="AX433" s="278"/>
      <c r="AY433" s="278"/>
      <c r="AZ433" s="278"/>
      <c r="BA433" s="278"/>
      <c r="BB433" s="278"/>
      <c r="BC433" s="278"/>
      <c r="BD433" s="278"/>
      <c r="BE433" s="278"/>
      <c r="BF433" s="119"/>
    </row>
    <row r="434" spans="1:58" ht="5.5" customHeight="1" x14ac:dyDescent="0.55000000000000004">
      <c r="A434" s="118"/>
      <c r="BF434" s="119"/>
    </row>
    <row r="435" spans="1:58" ht="37.25" customHeight="1" x14ac:dyDescent="0.55000000000000004">
      <c r="A435" s="118"/>
      <c r="B435" s="208" t="s">
        <v>2</v>
      </c>
      <c r="C435" s="268"/>
      <c r="D435" s="269" t="s">
        <v>459</v>
      </c>
      <c r="E435" s="270"/>
      <c r="F435" s="270"/>
      <c r="G435" s="270"/>
      <c r="H435" s="270"/>
      <c r="I435" s="270"/>
      <c r="J435" s="270"/>
      <c r="K435" s="270"/>
      <c r="L435" s="270"/>
      <c r="M435" s="270"/>
      <c r="N435" s="270"/>
      <c r="O435" s="270"/>
      <c r="P435" s="270"/>
      <c r="Q435" s="270"/>
      <c r="R435" s="270"/>
      <c r="S435" s="270"/>
      <c r="T435" s="271"/>
      <c r="U435" s="208" t="s">
        <v>3</v>
      </c>
      <c r="V435" s="208"/>
      <c r="W435" s="208"/>
      <c r="X435" s="310" t="s">
        <v>88</v>
      </c>
      <c r="Y435" s="310"/>
      <c r="Z435" s="310"/>
      <c r="AA435" s="310"/>
      <c r="AB435" s="310"/>
      <c r="AD435" s="218" t="s">
        <v>465</v>
      </c>
      <c r="AE435" s="219"/>
      <c r="AF435" s="220"/>
      <c r="AG435" s="240" t="s">
        <v>284</v>
      </c>
      <c r="AH435" s="240"/>
      <c r="AI435" s="240"/>
      <c r="AJ435" s="240"/>
      <c r="AK435" s="240"/>
      <c r="AL435" s="240"/>
      <c r="AM435" s="240"/>
      <c r="AN435" s="240"/>
      <c r="AO435" s="240"/>
      <c r="AP435" s="240"/>
      <c r="AQ435" s="240"/>
      <c r="AR435" s="240"/>
      <c r="AS435" s="240"/>
      <c r="AT435" s="240"/>
      <c r="AU435" s="240"/>
      <c r="AV435" s="240"/>
      <c r="AW435" s="240"/>
      <c r="AX435" s="240"/>
      <c r="AY435" s="240"/>
      <c r="AZ435" s="240"/>
      <c r="BA435" s="240"/>
      <c r="BB435" s="240"/>
      <c r="BC435" s="240"/>
      <c r="BD435" s="240"/>
      <c r="BE435" s="240"/>
      <c r="BF435" s="119"/>
    </row>
    <row r="436" spans="1:58" ht="5.5" customHeight="1" x14ac:dyDescent="0.55000000000000004">
      <c r="A436" s="118"/>
      <c r="AD436" s="257"/>
      <c r="AE436" s="258"/>
      <c r="AF436" s="259"/>
      <c r="AG436" s="241"/>
      <c r="AH436" s="241"/>
      <c r="AI436" s="241"/>
      <c r="AJ436" s="241"/>
      <c r="AK436" s="241"/>
      <c r="AL436" s="241"/>
      <c r="AM436" s="241"/>
      <c r="AN436" s="241"/>
      <c r="AO436" s="241"/>
      <c r="AP436" s="241"/>
      <c r="AQ436" s="241"/>
      <c r="AR436" s="241"/>
      <c r="AS436" s="241"/>
      <c r="AT436" s="241"/>
      <c r="AU436" s="241"/>
      <c r="AV436" s="241"/>
      <c r="AW436" s="241"/>
      <c r="AX436" s="241"/>
      <c r="AY436" s="241"/>
      <c r="AZ436" s="241"/>
      <c r="BA436" s="241"/>
      <c r="BB436" s="241"/>
      <c r="BC436" s="241"/>
      <c r="BD436" s="241"/>
      <c r="BE436" s="241"/>
      <c r="BF436" s="119"/>
    </row>
    <row r="437" spans="1:58" ht="37.25" customHeight="1" x14ac:dyDescent="0.55000000000000004">
      <c r="A437" s="118"/>
      <c r="B437" s="208" t="s">
        <v>5</v>
      </c>
      <c r="C437" s="208"/>
      <c r="D437" s="208"/>
      <c r="E437" s="208"/>
      <c r="F437" s="208"/>
      <c r="G437" s="208"/>
      <c r="H437" s="208"/>
      <c r="I437" s="208"/>
      <c r="J437" s="208"/>
      <c r="K437" s="208"/>
      <c r="L437" s="208"/>
      <c r="M437" s="208"/>
      <c r="N437" s="208"/>
      <c r="O437" s="208"/>
      <c r="P437" s="208"/>
      <c r="Q437" s="208"/>
      <c r="R437" s="208"/>
      <c r="S437" s="208"/>
      <c r="T437" s="208"/>
      <c r="U437" s="208"/>
      <c r="V437" s="208"/>
      <c r="W437" s="208"/>
      <c r="X437" s="208"/>
      <c r="Y437" s="208" t="s">
        <v>4</v>
      </c>
      <c r="Z437" s="208"/>
      <c r="AA437" s="208"/>
      <c r="AB437" s="208"/>
      <c r="AD437" s="221"/>
      <c r="AE437" s="222"/>
      <c r="AF437" s="223"/>
      <c r="AG437" s="242"/>
      <c r="AH437" s="242"/>
      <c r="AI437" s="242"/>
      <c r="AJ437" s="242"/>
      <c r="AK437" s="242"/>
      <c r="AL437" s="242"/>
      <c r="AM437" s="242"/>
      <c r="AN437" s="242"/>
      <c r="AO437" s="242"/>
      <c r="AP437" s="242"/>
      <c r="AQ437" s="242"/>
      <c r="AR437" s="242"/>
      <c r="AS437" s="242"/>
      <c r="AT437" s="242"/>
      <c r="AU437" s="242"/>
      <c r="AV437" s="242"/>
      <c r="AW437" s="242"/>
      <c r="AX437" s="242"/>
      <c r="AY437" s="242"/>
      <c r="AZ437" s="242"/>
      <c r="BA437" s="242"/>
      <c r="BB437" s="242"/>
      <c r="BC437" s="242"/>
      <c r="BD437" s="242"/>
      <c r="BE437" s="242"/>
      <c r="BF437" s="119"/>
    </row>
    <row r="438" spans="1:58" ht="5.5" customHeight="1" x14ac:dyDescent="0.55000000000000004">
      <c r="A438" s="118"/>
      <c r="BF438" s="119"/>
    </row>
    <row r="439" spans="1:58" ht="37.25" customHeight="1" x14ac:dyDescent="0.55000000000000004">
      <c r="A439" s="118"/>
      <c r="B439" s="10" t="s">
        <v>138</v>
      </c>
      <c r="C439" s="273" t="s">
        <v>175</v>
      </c>
      <c r="D439" s="274"/>
      <c r="E439" s="274"/>
      <c r="F439" s="274"/>
      <c r="G439" s="274"/>
      <c r="H439" s="274"/>
      <c r="I439" s="274"/>
      <c r="J439" s="274"/>
      <c r="K439" s="274"/>
      <c r="L439" s="274"/>
      <c r="M439" s="274"/>
      <c r="N439" s="274"/>
      <c r="O439" s="274"/>
      <c r="P439" s="274"/>
      <c r="Q439" s="274"/>
      <c r="R439" s="274"/>
      <c r="S439" s="274"/>
      <c r="T439" s="274"/>
      <c r="U439" s="274"/>
      <c r="V439" s="274"/>
      <c r="W439" s="274"/>
      <c r="X439" s="275"/>
      <c r="Y439" s="282"/>
      <c r="Z439" s="282"/>
      <c r="AA439" s="282"/>
      <c r="AB439" s="282"/>
      <c r="AD439" s="215" t="s">
        <v>9</v>
      </c>
      <c r="AE439" s="216"/>
      <c r="AF439" s="217"/>
      <c r="AG439" s="286"/>
      <c r="AH439" s="289"/>
      <c r="AI439" s="289"/>
      <c r="AJ439" s="289"/>
      <c r="AK439" s="289"/>
      <c r="AL439" s="289"/>
      <c r="AM439" s="289"/>
      <c r="AN439" s="289"/>
      <c r="AO439" s="289"/>
      <c r="AP439" s="289"/>
      <c r="AQ439" s="289"/>
      <c r="AR439" s="289"/>
      <c r="AS439" s="289"/>
      <c r="AT439" s="289"/>
      <c r="AU439" s="289"/>
      <c r="AV439" s="289"/>
      <c r="AW439" s="289"/>
      <c r="AX439" s="289"/>
      <c r="AY439" s="289"/>
      <c r="AZ439" s="289"/>
      <c r="BA439" s="289"/>
      <c r="BB439" s="289"/>
      <c r="BC439" s="289"/>
      <c r="BD439" s="289"/>
      <c r="BE439" s="290"/>
      <c r="BF439" s="119"/>
    </row>
    <row r="440" spans="1:58" ht="5.5" customHeight="1" x14ac:dyDescent="0.55000000000000004">
      <c r="A440" s="118"/>
      <c r="B440"/>
      <c r="C440"/>
      <c r="D440"/>
      <c r="E440"/>
      <c r="F440"/>
      <c r="G440"/>
      <c r="H440"/>
      <c r="I440"/>
      <c r="J440"/>
      <c r="K440"/>
      <c r="L440"/>
      <c r="M440"/>
      <c r="N440"/>
      <c r="O440"/>
      <c r="P440"/>
      <c r="Q440"/>
      <c r="R440"/>
      <c r="S440"/>
      <c r="T440"/>
      <c r="U440"/>
      <c r="V440"/>
      <c r="W440"/>
      <c r="X440"/>
      <c r="Y440"/>
      <c r="Z440"/>
      <c r="AA440"/>
      <c r="AB440"/>
      <c r="BF440" s="119"/>
    </row>
    <row r="441" spans="1:58" ht="37.25" customHeight="1" x14ac:dyDescent="0.55000000000000004">
      <c r="A441" s="118"/>
      <c r="B441"/>
      <c r="C441"/>
      <c r="D441"/>
      <c r="E441"/>
      <c r="F441"/>
      <c r="G441"/>
      <c r="H441"/>
      <c r="I441"/>
      <c r="J441"/>
      <c r="K441"/>
      <c r="L441"/>
      <c r="M441"/>
      <c r="N441"/>
      <c r="O441"/>
      <c r="P441"/>
      <c r="Q441"/>
      <c r="R441"/>
      <c r="S441"/>
      <c r="T441"/>
      <c r="U441"/>
      <c r="V441"/>
      <c r="W441"/>
      <c r="X441"/>
      <c r="Y441"/>
      <c r="Z441"/>
      <c r="AA441"/>
      <c r="AB441"/>
      <c r="AD441" s="202" t="s">
        <v>195</v>
      </c>
      <c r="AE441" s="202"/>
      <c r="AF441" s="202"/>
      <c r="AG441" s="341"/>
      <c r="AH441" s="341"/>
      <c r="AI441" s="341"/>
      <c r="AJ441" s="341"/>
      <c r="AK441" s="341"/>
      <c r="AL441" s="341"/>
      <c r="AM441" s="341"/>
      <c r="AN441" s="341"/>
      <c r="AO441" s="341"/>
      <c r="AP441" s="341"/>
      <c r="AQ441" s="341"/>
      <c r="AR441" s="341"/>
      <c r="AS441" s="341"/>
      <c r="AT441" s="341"/>
      <c r="AU441" s="341"/>
      <c r="AV441" s="215" t="s">
        <v>7</v>
      </c>
      <c r="AW441" s="216"/>
      <c r="AX441" s="217"/>
      <c r="AY441" s="320"/>
      <c r="AZ441" s="321"/>
      <c r="BA441" s="321"/>
      <c r="BB441" s="321"/>
      <c r="BC441" s="321"/>
      <c r="BD441" s="321"/>
      <c r="BE441" s="322"/>
      <c r="BF441" s="119"/>
    </row>
    <row r="442" spans="1:58" ht="5.5" customHeight="1" x14ac:dyDescent="0.55000000000000004">
      <c r="A442" s="118"/>
      <c r="B442"/>
      <c r="C442"/>
      <c r="D442"/>
      <c r="E442"/>
      <c r="F442"/>
      <c r="G442"/>
      <c r="H442"/>
      <c r="I442"/>
      <c r="J442"/>
      <c r="K442"/>
      <c r="L442"/>
      <c r="M442"/>
      <c r="N442"/>
      <c r="O442"/>
      <c r="P442"/>
      <c r="Q442"/>
      <c r="R442"/>
      <c r="S442"/>
      <c r="T442"/>
      <c r="U442"/>
      <c r="V442"/>
      <c r="W442"/>
      <c r="X442"/>
      <c r="Y442"/>
      <c r="Z442"/>
      <c r="AA442"/>
      <c r="AB442"/>
      <c r="AD442"/>
      <c r="AE442"/>
      <c r="AF442"/>
      <c r="AG442"/>
      <c r="AH442"/>
      <c r="AI442"/>
      <c r="AJ442"/>
      <c r="AK442"/>
      <c r="AL442"/>
      <c r="AM442"/>
      <c r="AN442"/>
      <c r="AO442"/>
      <c r="AP442"/>
      <c r="AQ442"/>
      <c r="AR442"/>
      <c r="AS442"/>
      <c r="AT442"/>
      <c r="AU442"/>
      <c r="AV442"/>
      <c r="AW442"/>
      <c r="AX442"/>
      <c r="AY442"/>
      <c r="AZ442"/>
      <c r="BA442"/>
      <c r="BB442"/>
      <c r="BC442"/>
      <c r="BD442"/>
      <c r="BE442"/>
      <c r="BF442" s="119"/>
    </row>
    <row r="443" spans="1:58" ht="37.25" customHeight="1" x14ac:dyDescent="0.55000000000000004">
      <c r="A443" s="118"/>
      <c r="B443"/>
      <c r="C443"/>
      <c r="D443"/>
      <c r="E443"/>
      <c r="F443"/>
      <c r="G443"/>
      <c r="H443"/>
      <c r="I443"/>
      <c r="J443"/>
      <c r="K443"/>
      <c r="L443"/>
      <c r="M443"/>
      <c r="N443"/>
      <c r="O443"/>
      <c r="P443"/>
      <c r="Q443"/>
      <c r="R443"/>
      <c r="S443"/>
      <c r="T443"/>
      <c r="U443"/>
      <c r="V443"/>
      <c r="W443"/>
      <c r="X443"/>
      <c r="Y443"/>
      <c r="Z443"/>
      <c r="AA443"/>
      <c r="AB443"/>
      <c r="AD443" s="231" t="s">
        <v>6</v>
      </c>
      <c r="AE443" s="232"/>
      <c r="AF443" s="233"/>
      <c r="AG443" s="243"/>
      <c r="AH443" s="244"/>
      <c r="AI443" s="244"/>
      <c r="AJ443" s="244"/>
      <c r="AK443" s="244"/>
      <c r="AL443" s="244"/>
      <c r="AM443" s="244"/>
      <c r="AN443" s="244"/>
      <c r="AO443" s="244"/>
      <c r="AP443" s="244"/>
      <c r="AQ443" s="245"/>
      <c r="AR443" s="231" t="s">
        <v>194</v>
      </c>
      <c r="AS443" s="232"/>
      <c r="AT443" s="233"/>
      <c r="AU443" s="252"/>
      <c r="AV443" s="253"/>
      <c r="AW443" s="253"/>
      <c r="AX443" s="253"/>
      <c r="AY443" s="253"/>
      <c r="AZ443" s="253"/>
      <c r="BA443" s="253"/>
      <c r="BB443" s="253"/>
      <c r="BC443" s="253"/>
      <c r="BD443" s="253"/>
      <c r="BE443" s="253"/>
      <c r="BF443" s="119"/>
    </row>
    <row r="444" spans="1:58" ht="5.5" customHeight="1" x14ac:dyDescent="0.55000000000000004">
      <c r="A444" s="118"/>
      <c r="B444"/>
      <c r="C444"/>
      <c r="D444"/>
      <c r="E444"/>
      <c r="F444"/>
      <c r="G444"/>
      <c r="H444"/>
      <c r="I444"/>
      <c r="J444"/>
      <c r="K444"/>
      <c r="L444"/>
      <c r="M444"/>
      <c r="N444"/>
      <c r="O444"/>
      <c r="P444"/>
      <c r="Q444"/>
      <c r="R444"/>
      <c r="S444"/>
      <c r="T444"/>
      <c r="U444"/>
      <c r="V444"/>
      <c r="W444"/>
      <c r="X444"/>
      <c r="Y444"/>
      <c r="Z444"/>
      <c r="AA444"/>
      <c r="AB444"/>
      <c r="AD444" s="234"/>
      <c r="AE444" s="235"/>
      <c r="AF444" s="236"/>
      <c r="AG444" s="246"/>
      <c r="AH444" s="247"/>
      <c r="AI444" s="247"/>
      <c r="AJ444" s="247"/>
      <c r="AK444" s="247"/>
      <c r="AL444" s="247"/>
      <c r="AM444" s="247"/>
      <c r="AN444" s="247"/>
      <c r="AO444" s="247"/>
      <c r="AP444" s="247"/>
      <c r="AQ444" s="248"/>
      <c r="AR444" s="234"/>
      <c r="AS444" s="235"/>
      <c r="AT444" s="236"/>
      <c r="AU444" s="253"/>
      <c r="AV444" s="253"/>
      <c r="AW444" s="253"/>
      <c r="AX444" s="253"/>
      <c r="AY444" s="253"/>
      <c r="AZ444" s="253"/>
      <c r="BA444" s="253"/>
      <c r="BB444" s="253"/>
      <c r="BC444" s="253"/>
      <c r="BD444" s="253"/>
      <c r="BE444" s="253"/>
      <c r="BF444" s="119"/>
    </row>
    <row r="445" spans="1:58" ht="37.25" customHeight="1" x14ac:dyDescent="0.55000000000000004">
      <c r="A445" s="118"/>
      <c r="B445"/>
      <c r="C445"/>
      <c r="D445"/>
      <c r="E445"/>
      <c r="F445"/>
      <c r="G445"/>
      <c r="H445"/>
      <c r="I445"/>
      <c r="J445"/>
      <c r="K445"/>
      <c r="L445"/>
      <c r="M445"/>
      <c r="N445"/>
      <c r="O445"/>
      <c r="P445"/>
      <c r="Q445"/>
      <c r="R445"/>
      <c r="S445"/>
      <c r="T445"/>
      <c r="U445"/>
      <c r="V445"/>
      <c r="W445"/>
      <c r="X445"/>
      <c r="Y445" s="7"/>
      <c r="Z445"/>
      <c r="AA445"/>
      <c r="AB445"/>
      <c r="AD445" s="234"/>
      <c r="AE445" s="235"/>
      <c r="AF445" s="236"/>
      <c r="AG445" s="246"/>
      <c r="AH445" s="247"/>
      <c r="AI445" s="247"/>
      <c r="AJ445" s="247"/>
      <c r="AK445" s="247"/>
      <c r="AL445" s="247"/>
      <c r="AM445" s="247"/>
      <c r="AN445" s="247"/>
      <c r="AO445" s="247"/>
      <c r="AP445" s="247"/>
      <c r="AQ445" s="248"/>
      <c r="AR445" s="234"/>
      <c r="AS445" s="235"/>
      <c r="AT445" s="236"/>
      <c r="AU445" s="253"/>
      <c r="AV445" s="253"/>
      <c r="AW445" s="253"/>
      <c r="AX445" s="253"/>
      <c r="AY445" s="253"/>
      <c r="AZ445" s="253"/>
      <c r="BA445" s="253"/>
      <c r="BB445" s="253"/>
      <c r="BC445" s="253"/>
      <c r="BD445" s="253"/>
      <c r="BE445" s="253"/>
      <c r="BF445" s="119"/>
    </row>
    <row r="446" spans="1:58" ht="5.5" customHeight="1" x14ac:dyDescent="0.55000000000000004">
      <c r="A446" s="118"/>
      <c r="B446"/>
      <c r="C446"/>
      <c r="D446"/>
      <c r="E446"/>
      <c r="F446"/>
      <c r="G446"/>
      <c r="H446"/>
      <c r="I446"/>
      <c r="J446"/>
      <c r="K446"/>
      <c r="L446"/>
      <c r="M446"/>
      <c r="N446"/>
      <c r="O446"/>
      <c r="P446"/>
      <c r="Q446"/>
      <c r="R446"/>
      <c r="S446"/>
      <c r="T446"/>
      <c r="U446"/>
      <c r="V446"/>
      <c r="W446"/>
      <c r="X446"/>
      <c r="Y446" s="7"/>
      <c r="Z446"/>
      <c r="AA446"/>
      <c r="AB446"/>
      <c r="AD446" s="234"/>
      <c r="AE446" s="235"/>
      <c r="AF446" s="236"/>
      <c r="AG446" s="246"/>
      <c r="AH446" s="247"/>
      <c r="AI446" s="247"/>
      <c r="AJ446" s="247"/>
      <c r="AK446" s="247"/>
      <c r="AL446" s="247"/>
      <c r="AM446" s="247"/>
      <c r="AN446" s="247"/>
      <c r="AO446" s="247"/>
      <c r="AP446" s="247"/>
      <c r="AQ446" s="248"/>
      <c r="AR446" s="237"/>
      <c r="AS446" s="238"/>
      <c r="AT446" s="239"/>
      <c r="AU446" s="253"/>
      <c r="AV446" s="253"/>
      <c r="AW446" s="253"/>
      <c r="AX446" s="253"/>
      <c r="AY446" s="253"/>
      <c r="AZ446" s="253"/>
      <c r="BA446" s="253"/>
      <c r="BB446" s="253"/>
      <c r="BC446" s="253"/>
      <c r="BD446" s="253"/>
      <c r="BE446" s="253"/>
      <c r="BF446" s="119"/>
    </row>
    <row r="447" spans="1:58" ht="37" customHeight="1" x14ac:dyDescent="0.55000000000000004">
      <c r="A447" s="118"/>
      <c r="B447"/>
      <c r="C447"/>
      <c r="D447"/>
      <c r="E447"/>
      <c r="F447"/>
      <c r="G447"/>
      <c r="H447"/>
      <c r="I447"/>
      <c r="J447"/>
      <c r="K447"/>
      <c r="L447"/>
      <c r="M447"/>
      <c r="N447"/>
      <c r="O447"/>
      <c r="P447"/>
      <c r="Q447"/>
      <c r="R447"/>
      <c r="S447"/>
      <c r="T447"/>
      <c r="U447"/>
      <c r="V447"/>
      <c r="W447"/>
      <c r="X447"/>
      <c r="Y447" s="7"/>
      <c r="Z447"/>
      <c r="AA447"/>
      <c r="AB447"/>
      <c r="AD447" s="237"/>
      <c r="AE447" s="238"/>
      <c r="AF447" s="239"/>
      <c r="AG447" s="249"/>
      <c r="AH447" s="250"/>
      <c r="AI447" s="250"/>
      <c r="AJ447" s="250"/>
      <c r="AK447" s="250"/>
      <c r="AL447" s="250"/>
      <c r="AM447" s="250"/>
      <c r="AN447" s="250"/>
      <c r="AO447" s="250"/>
      <c r="AP447" s="250"/>
      <c r="AQ447" s="251"/>
      <c r="AR447" s="254" t="s">
        <v>244</v>
      </c>
      <c r="AS447" s="255"/>
      <c r="AT447" s="256"/>
      <c r="AU447" s="252"/>
      <c r="AV447" s="253"/>
      <c r="AW447" s="253"/>
      <c r="AX447" s="253"/>
      <c r="AY447" s="253"/>
      <c r="AZ447" s="253"/>
      <c r="BA447" s="253"/>
      <c r="BB447" s="253"/>
      <c r="BC447" s="253"/>
      <c r="BD447" s="253"/>
      <c r="BE447" s="253"/>
      <c r="BF447" s="119"/>
    </row>
    <row r="448" spans="1:58" ht="5.5" customHeight="1" x14ac:dyDescent="0.55000000000000004">
      <c r="A448" s="118"/>
      <c r="B448"/>
      <c r="C448"/>
      <c r="D448"/>
      <c r="E448"/>
      <c r="F448"/>
      <c r="G448"/>
      <c r="H448"/>
      <c r="I448"/>
      <c r="J448"/>
      <c r="K448"/>
      <c r="L448"/>
      <c r="M448"/>
      <c r="N448"/>
      <c r="O448"/>
      <c r="P448"/>
      <c r="Q448"/>
      <c r="R448"/>
      <c r="S448"/>
      <c r="T448"/>
      <c r="U448"/>
      <c r="V448"/>
      <c r="W448"/>
      <c r="X448"/>
      <c r="Y448" s="7"/>
      <c r="Z448"/>
      <c r="AA448"/>
      <c r="AB448"/>
      <c r="AD448"/>
      <c r="AE448"/>
      <c r="AF448"/>
      <c r="AG448"/>
      <c r="AH448"/>
      <c r="AI448"/>
      <c r="AJ448"/>
      <c r="AK448"/>
      <c r="AL448"/>
      <c r="AM448"/>
      <c r="AN448"/>
      <c r="AO448"/>
      <c r="AP448"/>
      <c r="AQ448"/>
      <c r="AR448"/>
      <c r="AS448"/>
      <c r="AT448"/>
      <c r="AU448"/>
      <c r="AV448"/>
      <c r="AW448"/>
      <c r="AX448"/>
      <c r="AY448"/>
      <c r="AZ448"/>
      <c r="BA448"/>
      <c r="BB448"/>
      <c r="BC448"/>
      <c r="BD448"/>
      <c r="BE448"/>
      <c r="BF448" s="119"/>
    </row>
    <row r="449" spans="1:58" ht="37.25" customHeight="1" x14ac:dyDescent="0.55000000000000004">
      <c r="A449" s="118"/>
      <c r="B449"/>
      <c r="C449"/>
      <c r="D449"/>
      <c r="E449"/>
      <c r="F449"/>
      <c r="G449"/>
      <c r="H449"/>
      <c r="I449"/>
      <c r="J449"/>
      <c r="K449"/>
      <c r="L449"/>
      <c r="M449"/>
      <c r="N449"/>
      <c r="O449"/>
      <c r="P449"/>
      <c r="Q449"/>
      <c r="R449"/>
      <c r="S449"/>
      <c r="T449"/>
      <c r="U449"/>
      <c r="V449"/>
      <c r="W449"/>
      <c r="X449"/>
      <c r="Y449" s="7"/>
      <c r="Z449"/>
      <c r="AA449"/>
      <c r="AB449"/>
      <c r="AD449" s="254" t="s">
        <v>8</v>
      </c>
      <c r="AE449" s="255"/>
      <c r="AF449" s="255"/>
      <c r="AG449" s="256"/>
      <c r="AH449" s="286"/>
      <c r="AI449" s="287"/>
      <c r="AJ449" s="287"/>
      <c r="AK449" s="287"/>
      <c r="AL449" s="287"/>
      <c r="AM449" s="287"/>
      <c r="AN449" s="287"/>
      <c r="AO449" s="287"/>
      <c r="AP449" s="287"/>
      <c r="AQ449" s="287"/>
      <c r="AR449" s="287"/>
      <c r="AS449" s="287"/>
      <c r="AT449" s="287"/>
      <c r="AU449" s="287"/>
      <c r="AV449" s="287"/>
      <c r="AW449" s="287"/>
      <c r="AX449" s="287"/>
      <c r="AY449" s="287"/>
      <c r="AZ449" s="287"/>
      <c r="BA449" s="287"/>
      <c r="BB449" s="287"/>
      <c r="BC449" s="287"/>
      <c r="BD449" s="287"/>
      <c r="BE449" s="288"/>
      <c r="BF449" s="119"/>
    </row>
    <row r="450" spans="1:58" ht="5.5" customHeight="1" thickBot="1" x14ac:dyDescent="0.6">
      <c r="A450" s="121"/>
      <c r="B450" s="122"/>
      <c r="C450" s="122"/>
      <c r="D450" s="122"/>
      <c r="E450" s="122"/>
      <c r="F450" s="122"/>
      <c r="G450" s="122"/>
      <c r="H450" s="122"/>
      <c r="I450" s="122"/>
      <c r="J450" s="122"/>
      <c r="K450" s="122"/>
      <c r="L450" s="122"/>
      <c r="M450" s="122"/>
      <c r="N450" s="122"/>
      <c r="O450" s="122"/>
      <c r="P450" s="122"/>
      <c r="Q450" s="122"/>
      <c r="R450" s="122"/>
      <c r="S450" s="122"/>
      <c r="T450" s="122"/>
      <c r="U450" s="122"/>
      <c r="V450" s="122"/>
      <c r="W450" s="122"/>
      <c r="X450" s="122"/>
      <c r="Y450" s="122"/>
      <c r="Z450" s="122"/>
      <c r="AA450" s="122"/>
      <c r="AB450" s="122"/>
      <c r="AC450" s="122"/>
      <c r="AD450" s="122"/>
      <c r="AE450" s="122"/>
      <c r="AF450" s="122"/>
      <c r="AG450" s="122"/>
      <c r="AH450" s="122"/>
      <c r="AI450" s="122"/>
      <c r="AJ450" s="122"/>
      <c r="AK450" s="122"/>
      <c r="AL450" s="122"/>
      <c r="AM450" s="122"/>
      <c r="AN450" s="122"/>
      <c r="AO450" s="122"/>
      <c r="AP450" s="122"/>
      <c r="AQ450" s="122"/>
      <c r="AR450" s="122"/>
      <c r="AS450" s="122"/>
      <c r="AT450" s="122"/>
      <c r="AU450" s="122"/>
      <c r="AV450" s="122"/>
      <c r="AW450" s="122"/>
      <c r="AX450" s="122"/>
      <c r="AY450" s="122"/>
      <c r="AZ450" s="122"/>
      <c r="BA450" s="122"/>
      <c r="BB450" s="122"/>
      <c r="BC450" s="122"/>
      <c r="BD450" s="122"/>
      <c r="BE450" s="122"/>
      <c r="BF450" s="123"/>
    </row>
    <row r="451" spans="1:58" ht="5.5" customHeight="1" thickTop="1" x14ac:dyDescent="0.55000000000000004">
      <c r="A451" s="116"/>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c r="AA451" s="101"/>
      <c r="AB451" s="101"/>
      <c r="AC451" s="101"/>
      <c r="AD451" s="101"/>
      <c r="AE451" s="101"/>
      <c r="AF451" s="101"/>
      <c r="AG451" s="101"/>
      <c r="AH451" s="101"/>
      <c r="AI451" s="101"/>
      <c r="AJ451" s="101"/>
      <c r="AK451" s="101"/>
      <c r="AL451" s="101"/>
      <c r="AM451" s="101"/>
      <c r="AN451" s="101"/>
      <c r="AO451" s="101"/>
      <c r="AP451" s="101"/>
      <c r="AQ451" s="101"/>
      <c r="AR451" s="101"/>
      <c r="AS451" s="101"/>
      <c r="AT451" s="101"/>
      <c r="AU451" s="101"/>
      <c r="AV451" s="101"/>
      <c r="AW451" s="101"/>
      <c r="AX451" s="101"/>
      <c r="AY451" s="101"/>
      <c r="AZ451" s="101"/>
      <c r="BA451" s="101"/>
      <c r="BB451" s="101"/>
      <c r="BC451" s="101"/>
      <c r="BD451" s="101"/>
      <c r="BE451" s="101"/>
      <c r="BF451" s="117"/>
    </row>
    <row r="452" spans="1:58" ht="37.25" customHeight="1" x14ac:dyDescent="0.55000000000000004">
      <c r="A452" s="116"/>
      <c r="B452" s="54" t="s">
        <v>303</v>
      </c>
      <c r="C452" s="279" t="s">
        <v>347</v>
      </c>
      <c r="D452" s="280"/>
      <c r="E452" s="281"/>
      <c r="F452" s="54" t="s">
        <v>0</v>
      </c>
      <c r="G452" s="272" t="s">
        <v>302</v>
      </c>
      <c r="H452" s="272"/>
      <c r="I452" s="272"/>
      <c r="J452" s="272"/>
      <c r="K452" s="202" t="s">
        <v>306</v>
      </c>
      <c r="L452" s="208"/>
      <c r="M452" s="273" t="s">
        <v>89</v>
      </c>
      <c r="N452" s="274"/>
      <c r="O452" s="274"/>
      <c r="P452" s="274"/>
      <c r="Q452" s="274"/>
      <c r="R452" s="274"/>
      <c r="S452" s="274"/>
      <c r="T452" s="274"/>
      <c r="U452" s="274"/>
      <c r="V452" s="275"/>
      <c r="W452" s="202" t="s">
        <v>301</v>
      </c>
      <c r="X452" s="202"/>
      <c r="Y452" s="276" t="s">
        <v>11</v>
      </c>
      <c r="Z452" s="276"/>
      <c r="AA452" s="276"/>
      <c r="AB452" s="276"/>
      <c r="AC452" s="101"/>
      <c r="AD452" s="208" t="s">
        <v>1</v>
      </c>
      <c r="AE452" s="268"/>
      <c r="AF452" s="268"/>
      <c r="AG452" s="277" t="s">
        <v>91</v>
      </c>
      <c r="AH452" s="278"/>
      <c r="AI452" s="278"/>
      <c r="AJ452" s="278"/>
      <c r="AK452" s="278"/>
      <c r="AL452" s="278"/>
      <c r="AM452" s="278"/>
      <c r="AN452" s="278"/>
      <c r="AO452" s="278"/>
      <c r="AP452" s="278"/>
      <c r="AQ452" s="278"/>
      <c r="AR452" s="278"/>
      <c r="AS452" s="278"/>
      <c r="AT452" s="278"/>
      <c r="AU452" s="278"/>
      <c r="AV452" s="278"/>
      <c r="AW452" s="278"/>
      <c r="AX452" s="278"/>
      <c r="AY452" s="278"/>
      <c r="AZ452" s="278"/>
      <c r="BA452" s="278"/>
      <c r="BB452" s="278"/>
      <c r="BC452" s="278"/>
      <c r="BD452" s="278"/>
      <c r="BE452" s="278"/>
      <c r="BF452" s="117"/>
    </row>
    <row r="453" spans="1:58" ht="5.5" customHeight="1" x14ac:dyDescent="0.55000000000000004">
      <c r="A453" s="116"/>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c r="AA453" s="101"/>
      <c r="AB453" s="101"/>
      <c r="AC453" s="101"/>
      <c r="AD453" s="101"/>
      <c r="AE453" s="101"/>
      <c r="AF453" s="101"/>
      <c r="AG453" s="101"/>
      <c r="AH453" s="101"/>
      <c r="AI453" s="101"/>
      <c r="AJ453" s="101"/>
      <c r="AK453" s="101"/>
      <c r="AL453" s="101"/>
      <c r="AM453" s="101"/>
      <c r="AN453" s="101"/>
      <c r="AO453" s="101"/>
      <c r="AP453" s="101"/>
      <c r="AQ453" s="101"/>
      <c r="AR453" s="101"/>
      <c r="AS453" s="101"/>
      <c r="AT453" s="101"/>
      <c r="AU453" s="101"/>
      <c r="AV453" s="101"/>
      <c r="AW453" s="101"/>
      <c r="AX453" s="101"/>
      <c r="AY453" s="101"/>
      <c r="AZ453" s="101"/>
      <c r="BA453" s="101"/>
      <c r="BB453" s="101"/>
      <c r="BC453" s="101"/>
      <c r="BD453" s="101"/>
      <c r="BE453" s="101"/>
      <c r="BF453" s="117"/>
    </row>
    <row r="454" spans="1:58" ht="37.25" customHeight="1" x14ac:dyDescent="0.55000000000000004">
      <c r="A454" s="116"/>
      <c r="B454" s="208" t="s">
        <v>2</v>
      </c>
      <c r="C454" s="319"/>
      <c r="D454" s="269" t="s">
        <v>460</v>
      </c>
      <c r="E454" s="270"/>
      <c r="F454" s="270"/>
      <c r="G454" s="270"/>
      <c r="H454" s="270"/>
      <c r="I454" s="270"/>
      <c r="J454" s="270"/>
      <c r="K454" s="270"/>
      <c r="L454" s="270"/>
      <c r="M454" s="270"/>
      <c r="N454" s="270"/>
      <c r="O454" s="270"/>
      <c r="P454" s="270"/>
      <c r="Q454" s="270"/>
      <c r="R454" s="270"/>
      <c r="S454" s="270"/>
      <c r="T454" s="271"/>
      <c r="U454" s="208" t="s">
        <v>3</v>
      </c>
      <c r="V454" s="208"/>
      <c r="W454" s="208"/>
      <c r="X454" s="310" t="s">
        <v>90</v>
      </c>
      <c r="Y454" s="310"/>
      <c r="Z454" s="310"/>
      <c r="AA454" s="310"/>
      <c r="AB454" s="310"/>
      <c r="AC454" s="101"/>
      <c r="AD454" s="218" t="s">
        <v>465</v>
      </c>
      <c r="AE454" s="219"/>
      <c r="AF454" s="220"/>
      <c r="AG454" s="240" t="s">
        <v>92</v>
      </c>
      <c r="AH454" s="240"/>
      <c r="AI454" s="240"/>
      <c r="AJ454" s="240"/>
      <c r="AK454" s="240"/>
      <c r="AL454" s="240"/>
      <c r="AM454" s="240"/>
      <c r="AN454" s="240"/>
      <c r="AO454" s="240"/>
      <c r="AP454" s="240"/>
      <c r="AQ454" s="240"/>
      <c r="AR454" s="240"/>
      <c r="AS454" s="240"/>
      <c r="AT454" s="240"/>
      <c r="AU454" s="240"/>
      <c r="AV454" s="240"/>
      <c r="AW454" s="240"/>
      <c r="AX454" s="240"/>
      <c r="AY454" s="240"/>
      <c r="AZ454" s="240"/>
      <c r="BA454" s="240"/>
      <c r="BB454" s="240"/>
      <c r="BC454" s="240"/>
      <c r="BD454" s="240"/>
      <c r="BE454" s="240"/>
      <c r="BF454" s="117"/>
    </row>
    <row r="455" spans="1:58" ht="5.5" customHeight="1" x14ac:dyDescent="0.55000000000000004">
      <c r="A455" s="116"/>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c r="AA455" s="101"/>
      <c r="AB455" s="101"/>
      <c r="AC455" s="101"/>
      <c r="AD455" s="257"/>
      <c r="AE455" s="258"/>
      <c r="AF455" s="259"/>
      <c r="AG455" s="241"/>
      <c r="AH455" s="241"/>
      <c r="AI455" s="241"/>
      <c r="AJ455" s="241"/>
      <c r="AK455" s="241"/>
      <c r="AL455" s="241"/>
      <c r="AM455" s="241"/>
      <c r="AN455" s="241"/>
      <c r="AO455" s="241"/>
      <c r="AP455" s="241"/>
      <c r="AQ455" s="241"/>
      <c r="AR455" s="241"/>
      <c r="AS455" s="241"/>
      <c r="AT455" s="241"/>
      <c r="AU455" s="241"/>
      <c r="AV455" s="241"/>
      <c r="AW455" s="241"/>
      <c r="AX455" s="241"/>
      <c r="AY455" s="241"/>
      <c r="AZ455" s="241"/>
      <c r="BA455" s="241"/>
      <c r="BB455" s="241"/>
      <c r="BC455" s="241"/>
      <c r="BD455" s="241"/>
      <c r="BE455" s="241"/>
      <c r="BF455" s="117"/>
    </row>
    <row r="456" spans="1:58" ht="37.25" customHeight="1" x14ac:dyDescent="0.55000000000000004">
      <c r="A456" s="116"/>
      <c r="B456" s="208" t="s">
        <v>5</v>
      </c>
      <c r="C456" s="208"/>
      <c r="D456" s="208"/>
      <c r="E456" s="208"/>
      <c r="F456" s="208"/>
      <c r="G456" s="208"/>
      <c r="H456" s="208"/>
      <c r="I456" s="208"/>
      <c r="J456" s="208"/>
      <c r="K456" s="208"/>
      <c r="L456" s="208"/>
      <c r="M456" s="208"/>
      <c r="N456" s="208"/>
      <c r="O456" s="208"/>
      <c r="P456" s="208"/>
      <c r="Q456" s="208"/>
      <c r="R456" s="208"/>
      <c r="S456" s="208"/>
      <c r="T456" s="208"/>
      <c r="U456" s="208"/>
      <c r="V456" s="208"/>
      <c r="W456" s="208"/>
      <c r="X456" s="208"/>
      <c r="Y456" s="208" t="s">
        <v>4</v>
      </c>
      <c r="Z456" s="208"/>
      <c r="AA456" s="208"/>
      <c r="AB456" s="208"/>
      <c r="AC456" s="101"/>
      <c r="AD456" s="221"/>
      <c r="AE456" s="222"/>
      <c r="AF456" s="223"/>
      <c r="AG456" s="242"/>
      <c r="AH456" s="242"/>
      <c r="AI456" s="242"/>
      <c r="AJ456" s="242"/>
      <c r="AK456" s="242"/>
      <c r="AL456" s="242"/>
      <c r="AM456" s="242"/>
      <c r="AN456" s="242"/>
      <c r="AO456" s="242"/>
      <c r="AP456" s="242"/>
      <c r="AQ456" s="242"/>
      <c r="AR456" s="242"/>
      <c r="AS456" s="242"/>
      <c r="AT456" s="242"/>
      <c r="AU456" s="242"/>
      <c r="AV456" s="242"/>
      <c r="AW456" s="242"/>
      <c r="AX456" s="242"/>
      <c r="AY456" s="242"/>
      <c r="AZ456" s="242"/>
      <c r="BA456" s="242"/>
      <c r="BB456" s="242"/>
      <c r="BC456" s="242"/>
      <c r="BD456" s="242"/>
      <c r="BE456" s="242"/>
      <c r="BF456" s="117"/>
    </row>
    <row r="457" spans="1:58" ht="5.5" customHeight="1" x14ac:dyDescent="0.55000000000000004">
      <c r="A457" s="116"/>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c r="AA457" s="101"/>
      <c r="AB457" s="101"/>
      <c r="AC457" s="101"/>
      <c r="AD457" s="101"/>
      <c r="AE457" s="101"/>
      <c r="AF457" s="101"/>
      <c r="AG457" s="101"/>
      <c r="AH457" s="101"/>
      <c r="AI457" s="101"/>
      <c r="AJ457" s="101"/>
      <c r="AK457" s="101"/>
      <c r="AL457" s="101"/>
      <c r="AM457" s="101"/>
      <c r="AN457" s="101"/>
      <c r="AO457" s="101"/>
      <c r="AP457" s="101"/>
      <c r="AQ457" s="101"/>
      <c r="AR457" s="101"/>
      <c r="AS457" s="101"/>
      <c r="AT457" s="101"/>
      <c r="AU457" s="101"/>
      <c r="AV457" s="101"/>
      <c r="AW457" s="101"/>
      <c r="AX457" s="101"/>
      <c r="AY457" s="101"/>
      <c r="AZ457" s="101"/>
      <c r="BA457" s="101"/>
      <c r="BB457" s="101"/>
      <c r="BC457" s="101"/>
      <c r="BD457" s="101"/>
      <c r="BE457" s="101"/>
      <c r="BF457" s="117"/>
    </row>
    <row r="458" spans="1:58" ht="37.25" customHeight="1" x14ac:dyDescent="0.55000000000000004">
      <c r="A458" s="116"/>
      <c r="B458" s="10" t="s">
        <v>138</v>
      </c>
      <c r="C458" s="273" t="s">
        <v>176</v>
      </c>
      <c r="D458" s="274"/>
      <c r="E458" s="274"/>
      <c r="F458" s="274"/>
      <c r="G458" s="274"/>
      <c r="H458" s="274"/>
      <c r="I458" s="274"/>
      <c r="J458" s="274"/>
      <c r="K458" s="274"/>
      <c r="L458" s="274"/>
      <c r="M458" s="274"/>
      <c r="N458" s="274"/>
      <c r="O458" s="274"/>
      <c r="P458" s="274"/>
      <c r="Q458" s="274"/>
      <c r="R458" s="274"/>
      <c r="S458" s="274"/>
      <c r="T458" s="274"/>
      <c r="U458" s="274"/>
      <c r="V458" s="274"/>
      <c r="W458" s="274"/>
      <c r="X458" s="275"/>
      <c r="Y458" s="282"/>
      <c r="Z458" s="282"/>
      <c r="AA458" s="282"/>
      <c r="AB458" s="282"/>
      <c r="AC458" s="101"/>
      <c r="AD458" s="215" t="s">
        <v>9</v>
      </c>
      <c r="AE458" s="216"/>
      <c r="AF458" s="217"/>
      <c r="AG458" s="286"/>
      <c r="AH458" s="289"/>
      <c r="AI458" s="289"/>
      <c r="AJ458" s="289"/>
      <c r="AK458" s="289"/>
      <c r="AL458" s="289"/>
      <c r="AM458" s="289"/>
      <c r="AN458" s="289"/>
      <c r="AO458" s="289"/>
      <c r="AP458" s="289"/>
      <c r="AQ458" s="289"/>
      <c r="AR458" s="289"/>
      <c r="AS458" s="289"/>
      <c r="AT458" s="289"/>
      <c r="AU458" s="289"/>
      <c r="AV458" s="289"/>
      <c r="AW458" s="289"/>
      <c r="AX458" s="289"/>
      <c r="AY458" s="289"/>
      <c r="AZ458" s="289"/>
      <c r="BA458" s="289"/>
      <c r="BB458" s="289"/>
      <c r="BC458" s="289"/>
      <c r="BD458" s="289"/>
      <c r="BE458" s="290"/>
      <c r="BF458" s="117"/>
    </row>
    <row r="459" spans="1:58" ht="5.5" customHeight="1" x14ac:dyDescent="0.55000000000000004">
      <c r="A459" s="116"/>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c r="AA459" s="101"/>
      <c r="AB459" s="101"/>
      <c r="AC459" s="101"/>
      <c r="AD459" s="101"/>
      <c r="AE459" s="101"/>
      <c r="AF459" s="101"/>
      <c r="AG459" s="101"/>
      <c r="AH459" s="101"/>
      <c r="AI459" s="101"/>
      <c r="AJ459" s="101"/>
      <c r="AK459" s="101"/>
      <c r="AL459" s="101"/>
      <c r="AM459" s="101"/>
      <c r="AN459" s="101"/>
      <c r="AO459" s="101"/>
      <c r="AP459" s="101"/>
      <c r="AQ459" s="101"/>
      <c r="AR459" s="101"/>
      <c r="AS459" s="101"/>
      <c r="AT459" s="101"/>
      <c r="AU459" s="101"/>
      <c r="AV459" s="101"/>
      <c r="AW459" s="101"/>
      <c r="AX459" s="101"/>
      <c r="AY459" s="101"/>
      <c r="AZ459" s="101"/>
      <c r="BA459" s="101"/>
      <c r="BB459" s="101"/>
      <c r="BC459" s="101"/>
      <c r="BD459" s="101"/>
      <c r="BE459" s="101"/>
      <c r="BF459" s="117"/>
    </row>
    <row r="460" spans="1:58" ht="37.25" customHeight="1" x14ac:dyDescent="0.55000000000000004">
      <c r="A460" s="116"/>
      <c r="B460" s="300" t="s">
        <v>141</v>
      </c>
      <c r="C460" s="240" t="s">
        <v>290</v>
      </c>
      <c r="D460" s="240"/>
      <c r="E460" s="240"/>
      <c r="F460" s="240"/>
      <c r="G460" s="240"/>
      <c r="H460" s="240"/>
      <c r="I460" s="240"/>
      <c r="J460" s="240"/>
      <c r="K460" s="240"/>
      <c r="L460" s="240"/>
      <c r="M460" s="240"/>
      <c r="N460" s="240"/>
      <c r="O460" s="240"/>
      <c r="P460" s="240"/>
      <c r="Q460" s="240"/>
      <c r="R460" s="240"/>
      <c r="S460" s="240"/>
      <c r="T460" s="240"/>
      <c r="U460" s="240"/>
      <c r="V460" s="240"/>
      <c r="W460" s="240"/>
      <c r="X460" s="240"/>
      <c r="Y460" s="307"/>
      <c r="Z460" s="307"/>
      <c r="AA460" s="307"/>
      <c r="AB460" s="307"/>
      <c r="AC460" s="101"/>
      <c r="AD460" s="202" t="s">
        <v>195</v>
      </c>
      <c r="AE460" s="202"/>
      <c r="AF460" s="202"/>
      <c r="AG460" s="407"/>
      <c r="AH460" s="408"/>
      <c r="AI460" s="408"/>
      <c r="AJ460" s="408"/>
      <c r="AK460" s="408"/>
      <c r="AL460" s="408"/>
      <c r="AM460" s="408"/>
      <c r="AN460" s="408"/>
      <c r="AO460" s="408"/>
      <c r="AP460" s="408"/>
      <c r="AQ460" s="408"/>
      <c r="AR460" s="408"/>
      <c r="AS460" s="408"/>
      <c r="AT460" s="408"/>
      <c r="AU460" s="409"/>
      <c r="AV460" s="215" t="s">
        <v>7</v>
      </c>
      <c r="AW460" s="216"/>
      <c r="AX460" s="217"/>
      <c r="AY460" s="320"/>
      <c r="AZ460" s="321"/>
      <c r="BA460" s="321"/>
      <c r="BB460" s="321"/>
      <c r="BC460" s="321"/>
      <c r="BD460" s="321"/>
      <c r="BE460" s="322"/>
      <c r="BF460" s="117"/>
    </row>
    <row r="461" spans="1:58" ht="5.5" customHeight="1" x14ac:dyDescent="0.55000000000000004">
      <c r="A461" s="116"/>
      <c r="B461" s="301"/>
      <c r="C461" s="241"/>
      <c r="D461" s="241"/>
      <c r="E461" s="241"/>
      <c r="F461" s="241"/>
      <c r="G461" s="241"/>
      <c r="H461" s="241"/>
      <c r="I461" s="241"/>
      <c r="J461" s="241"/>
      <c r="K461" s="241"/>
      <c r="L461" s="241"/>
      <c r="M461" s="241"/>
      <c r="N461" s="241"/>
      <c r="O461" s="241"/>
      <c r="P461" s="241"/>
      <c r="Q461" s="241"/>
      <c r="R461" s="241"/>
      <c r="S461" s="241"/>
      <c r="T461" s="241"/>
      <c r="U461" s="241"/>
      <c r="V461" s="241"/>
      <c r="W461" s="241"/>
      <c r="X461" s="241"/>
      <c r="Y461" s="308"/>
      <c r="Z461" s="308"/>
      <c r="AA461" s="308"/>
      <c r="AB461" s="308"/>
      <c r="AC461" s="101"/>
      <c r="AD461" s="101"/>
      <c r="AE461" s="101"/>
      <c r="AF461" s="101"/>
      <c r="AG461" s="101"/>
      <c r="AH461" s="101"/>
      <c r="AI461" s="101"/>
      <c r="AJ461" s="101"/>
      <c r="AK461" s="101"/>
      <c r="AL461" s="101"/>
      <c r="AM461" s="101"/>
      <c r="AN461" s="101"/>
      <c r="AO461" s="101"/>
      <c r="AP461" s="101"/>
      <c r="AQ461" s="101"/>
      <c r="AR461" s="101"/>
      <c r="AS461" s="101"/>
      <c r="AT461" s="101"/>
      <c r="AU461" s="101"/>
      <c r="AV461" s="101"/>
      <c r="AW461" s="101"/>
      <c r="AX461" s="101"/>
      <c r="AY461" s="101"/>
      <c r="AZ461" s="101"/>
      <c r="BA461" s="101"/>
      <c r="BB461" s="101"/>
      <c r="BC461" s="101"/>
      <c r="BD461" s="101"/>
      <c r="BE461" s="101"/>
      <c r="BF461" s="117"/>
    </row>
    <row r="462" spans="1:58" ht="37.25" customHeight="1" x14ac:dyDescent="0.55000000000000004">
      <c r="A462" s="116"/>
      <c r="B462" s="302"/>
      <c r="C462" s="242"/>
      <c r="D462" s="242"/>
      <c r="E462" s="242"/>
      <c r="F462" s="242"/>
      <c r="G462" s="242"/>
      <c r="H462" s="242"/>
      <c r="I462" s="242"/>
      <c r="J462" s="242"/>
      <c r="K462" s="242"/>
      <c r="L462" s="242"/>
      <c r="M462" s="242"/>
      <c r="N462" s="242"/>
      <c r="O462" s="242"/>
      <c r="P462" s="242"/>
      <c r="Q462" s="242"/>
      <c r="R462" s="242"/>
      <c r="S462" s="242"/>
      <c r="T462" s="242"/>
      <c r="U462" s="242"/>
      <c r="V462" s="242"/>
      <c r="W462" s="242"/>
      <c r="X462" s="242"/>
      <c r="Y462" s="309"/>
      <c r="Z462" s="309"/>
      <c r="AA462" s="309"/>
      <c r="AB462" s="309"/>
      <c r="AC462" s="101"/>
      <c r="AD462" s="231" t="s">
        <v>6</v>
      </c>
      <c r="AE462" s="232"/>
      <c r="AF462" s="233"/>
      <c r="AG462" s="243"/>
      <c r="AH462" s="244"/>
      <c r="AI462" s="244"/>
      <c r="AJ462" s="244"/>
      <c r="AK462" s="244"/>
      <c r="AL462" s="244"/>
      <c r="AM462" s="244"/>
      <c r="AN462" s="244"/>
      <c r="AO462" s="244"/>
      <c r="AP462" s="244"/>
      <c r="AQ462" s="245"/>
      <c r="AR462" s="231" t="s">
        <v>194</v>
      </c>
      <c r="AS462" s="232"/>
      <c r="AT462" s="233"/>
      <c r="AU462" s="252"/>
      <c r="AV462" s="253"/>
      <c r="AW462" s="253"/>
      <c r="AX462" s="253"/>
      <c r="AY462" s="253"/>
      <c r="AZ462" s="253"/>
      <c r="BA462" s="253"/>
      <c r="BB462" s="253"/>
      <c r="BC462" s="253"/>
      <c r="BD462" s="253"/>
      <c r="BE462" s="253"/>
      <c r="BF462" s="117"/>
    </row>
    <row r="463" spans="1:58" ht="5.5" customHeight="1" x14ac:dyDescent="0.55000000000000004">
      <c r="A463" s="116"/>
      <c r="B463" s="88"/>
      <c r="C463" s="56"/>
      <c r="D463" s="56"/>
      <c r="E463" s="56"/>
      <c r="F463" s="56"/>
      <c r="G463" s="56"/>
      <c r="H463" s="56"/>
      <c r="I463" s="56"/>
      <c r="J463" s="56"/>
      <c r="K463" s="56"/>
      <c r="L463" s="56"/>
      <c r="M463" s="56"/>
      <c r="N463" s="56"/>
      <c r="O463" s="56"/>
      <c r="P463" s="56"/>
      <c r="Q463" s="56"/>
      <c r="R463" s="56"/>
      <c r="S463" s="56"/>
      <c r="T463" s="56"/>
      <c r="U463" s="56"/>
      <c r="V463" s="56"/>
      <c r="W463" s="56"/>
      <c r="X463" s="56"/>
      <c r="Y463" s="60"/>
      <c r="Z463" s="60"/>
      <c r="AA463" s="60"/>
      <c r="AB463" s="60"/>
      <c r="AC463" s="101"/>
      <c r="AD463" s="234"/>
      <c r="AE463" s="235"/>
      <c r="AF463" s="236"/>
      <c r="AG463" s="246"/>
      <c r="AH463" s="247"/>
      <c r="AI463" s="247"/>
      <c r="AJ463" s="247"/>
      <c r="AK463" s="247"/>
      <c r="AL463" s="247"/>
      <c r="AM463" s="247"/>
      <c r="AN463" s="247"/>
      <c r="AO463" s="247"/>
      <c r="AP463" s="247"/>
      <c r="AQ463" s="248"/>
      <c r="AR463" s="234"/>
      <c r="AS463" s="235"/>
      <c r="AT463" s="236"/>
      <c r="AU463" s="253"/>
      <c r="AV463" s="253"/>
      <c r="AW463" s="253"/>
      <c r="AX463" s="253"/>
      <c r="AY463" s="253"/>
      <c r="AZ463" s="253"/>
      <c r="BA463" s="253"/>
      <c r="BB463" s="253"/>
      <c r="BC463" s="253"/>
      <c r="BD463" s="253"/>
      <c r="BE463" s="253"/>
      <c r="BF463" s="117"/>
    </row>
    <row r="464" spans="1:58" ht="37.25" customHeight="1" x14ac:dyDescent="0.55000000000000004">
      <c r="A464" s="116"/>
      <c r="B464" s="10" t="s">
        <v>142</v>
      </c>
      <c r="C464" s="273" t="s">
        <v>449</v>
      </c>
      <c r="D464" s="346"/>
      <c r="E464" s="346"/>
      <c r="F464" s="346"/>
      <c r="G464" s="346"/>
      <c r="H464" s="346"/>
      <c r="I464" s="346"/>
      <c r="J464" s="346"/>
      <c r="K464" s="346"/>
      <c r="L464" s="346"/>
      <c r="M464" s="346"/>
      <c r="N464" s="346"/>
      <c r="O464" s="346"/>
      <c r="P464" s="346"/>
      <c r="Q464" s="346"/>
      <c r="R464" s="346"/>
      <c r="S464" s="346"/>
      <c r="T464" s="346"/>
      <c r="U464" s="346"/>
      <c r="V464" s="346"/>
      <c r="W464" s="346"/>
      <c r="X464" s="347"/>
      <c r="Y464" s="282"/>
      <c r="Z464" s="282"/>
      <c r="AA464" s="282"/>
      <c r="AB464" s="282"/>
      <c r="AC464" s="101"/>
      <c r="AD464" s="234"/>
      <c r="AE464" s="235"/>
      <c r="AF464" s="236"/>
      <c r="AG464" s="246"/>
      <c r="AH464" s="247"/>
      <c r="AI464" s="247"/>
      <c r="AJ464" s="247"/>
      <c r="AK464" s="247"/>
      <c r="AL464" s="247"/>
      <c r="AM464" s="247"/>
      <c r="AN464" s="247"/>
      <c r="AO464" s="247"/>
      <c r="AP464" s="247"/>
      <c r="AQ464" s="248"/>
      <c r="AR464" s="234"/>
      <c r="AS464" s="235"/>
      <c r="AT464" s="236"/>
      <c r="AU464" s="253"/>
      <c r="AV464" s="253"/>
      <c r="AW464" s="253"/>
      <c r="AX464" s="253"/>
      <c r="AY464" s="253"/>
      <c r="AZ464" s="253"/>
      <c r="BA464" s="253"/>
      <c r="BB464" s="253"/>
      <c r="BC464" s="253"/>
      <c r="BD464" s="253"/>
      <c r="BE464" s="253"/>
      <c r="BF464" s="117"/>
    </row>
    <row r="465" spans="1:58" ht="5.5" customHeight="1" x14ac:dyDescent="0.55000000000000004">
      <c r="A465" s="116"/>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101"/>
      <c r="AD465" s="234"/>
      <c r="AE465" s="235"/>
      <c r="AF465" s="236"/>
      <c r="AG465" s="246"/>
      <c r="AH465" s="247"/>
      <c r="AI465" s="247"/>
      <c r="AJ465" s="247"/>
      <c r="AK465" s="247"/>
      <c r="AL465" s="247"/>
      <c r="AM465" s="247"/>
      <c r="AN465" s="247"/>
      <c r="AO465" s="247"/>
      <c r="AP465" s="247"/>
      <c r="AQ465" s="248"/>
      <c r="AR465" s="237"/>
      <c r="AS465" s="238"/>
      <c r="AT465" s="239"/>
      <c r="AU465" s="253"/>
      <c r="AV465" s="253"/>
      <c r="AW465" s="253"/>
      <c r="AX465" s="253"/>
      <c r="AY465" s="253"/>
      <c r="AZ465" s="253"/>
      <c r="BA465" s="253"/>
      <c r="BB465" s="253"/>
      <c r="BC465" s="253"/>
      <c r="BD465" s="253"/>
      <c r="BE465" s="253"/>
      <c r="BF465" s="117"/>
    </row>
    <row r="466" spans="1:58" ht="37.25" customHeight="1" x14ac:dyDescent="0.55000000000000004">
      <c r="A466" s="116"/>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101"/>
      <c r="AD466" s="237"/>
      <c r="AE466" s="238"/>
      <c r="AF466" s="239"/>
      <c r="AG466" s="249"/>
      <c r="AH466" s="250"/>
      <c r="AI466" s="250"/>
      <c r="AJ466" s="250"/>
      <c r="AK466" s="250"/>
      <c r="AL466" s="250"/>
      <c r="AM466" s="250"/>
      <c r="AN466" s="250"/>
      <c r="AO466" s="250"/>
      <c r="AP466" s="250"/>
      <c r="AQ466" s="251"/>
      <c r="AR466" s="254" t="s">
        <v>244</v>
      </c>
      <c r="AS466" s="255"/>
      <c r="AT466" s="256"/>
      <c r="AU466" s="252"/>
      <c r="AV466" s="253"/>
      <c r="AW466" s="253"/>
      <c r="AX466" s="253"/>
      <c r="AY466" s="253"/>
      <c r="AZ466" s="253"/>
      <c r="BA466" s="253"/>
      <c r="BB466" s="253"/>
      <c r="BC466" s="253"/>
      <c r="BD466" s="253"/>
      <c r="BE466" s="253"/>
      <c r="BF466" s="117"/>
    </row>
    <row r="467" spans="1:58" ht="5.5" customHeight="1" x14ac:dyDescent="0.55000000000000004">
      <c r="A467" s="116"/>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101"/>
      <c r="AD467" s="101"/>
      <c r="AE467" s="101"/>
      <c r="AF467" s="101"/>
      <c r="AG467" s="101"/>
      <c r="AH467" s="101"/>
      <c r="AI467" s="101"/>
      <c r="AJ467" s="101"/>
      <c r="AK467" s="101"/>
      <c r="AL467" s="101"/>
      <c r="AM467" s="101"/>
      <c r="AN467" s="101"/>
      <c r="AO467" s="101"/>
      <c r="AP467" s="101"/>
      <c r="AQ467" s="101"/>
      <c r="AR467" s="101"/>
      <c r="AS467" s="101"/>
      <c r="AT467" s="101"/>
      <c r="AU467" s="101"/>
      <c r="AV467" s="101"/>
      <c r="AW467" s="101"/>
      <c r="AX467" s="101"/>
      <c r="AY467" s="101"/>
      <c r="AZ467" s="101"/>
      <c r="BA467" s="101"/>
      <c r="BB467" s="101"/>
      <c r="BC467" s="101"/>
      <c r="BD467" s="101"/>
      <c r="BE467" s="101"/>
      <c r="BF467" s="117"/>
    </row>
    <row r="468" spans="1:58" ht="37.25" customHeight="1" x14ac:dyDescent="0.55000000000000004">
      <c r="A468" s="116"/>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101"/>
      <c r="AD468" s="254" t="s">
        <v>8</v>
      </c>
      <c r="AE468" s="255"/>
      <c r="AF468" s="255"/>
      <c r="AG468" s="256"/>
      <c r="AH468" s="286"/>
      <c r="AI468" s="287"/>
      <c r="AJ468" s="287"/>
      <c r="AK468" s="287"/>
      <c r="AL468" s="287"/>
      <c r="AM468" s="287"/>
      <c r="AN468" s="287"/>
      <c r="AO468" s="287"/>
      <c r="AP468" s="287"/>
      <c r="AQ468" s="287"/>
      <c r="AR468" s="287"/>
      <c r="AS468" s="287"/>
      <c r="AT468" s="287"/>
      <c r="AU468" s="287"/>
      <c r="AV468" s="287"/>
      <c r="AW468" s="287"/>
      <c r="AX468" s="287"/>
      <c r="AY468" s="287"/>
      <c r="AZ468" s="287"/>
      <c r="BA468" s="287"/>
      <c r="BB468" s="287"/>
      <c r="BC468" s="287"/>
      <c r="BD468" s="287"/>
      <c r="BE468" s="288"/>
      <c r="BF468" s="117"/>
    </row>
    <row r="469" spans="1:58" ht="5.5" customHeight="1" thickBot="1" x14ac:dyDescent="0.6">
      <c r="A469" s="131"/>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c r="AA469" s="128"/>
      <c r="AB469" s="128"/>
      <c r="AC469" s="128"/>
      <c r="AD469" s="128"/>
      <c r="AE469" s="128"/>
      <c r="AF469" s="128"/>
      <c r="AG469" s="128"/>
      <c r="AH469" s="128"/>
      <c r="AI469" s="128"/>
      <c r="AJ469" s="128"/>
      <c r="AK469" s="128"/>
      <c r="AL469" s="128"/>
      <c r="AM469" s="128"/>
      <c r="AN469" s="128"/>
      <c r="AO469" s="128"/>
      <c r="AP469" s="128"/>
      <c r="AQ469" s="128"/>
      <c r="AR469" s="128"/>
      <c r="AS469" s="128"/>
      <c r="AT469" s="128"/>
      <c r="AU469" s="128"/>
      <c r="AV469" s="128"/>
      <c r="AW469" s="128"/>
      <c r="AX469" s="128"/>
      <c r="AY469" s="128"/>
      <c r="AZ469" s="128"/>
      <c r="BA469" s="128"/>
      <c r="BB469" s="128"/>
      <c r="BC469" s="128"/>
      <c r="BD469" s="128"/>
      <c r="BE469" s="128"/>
      <c r="BF469" s="130"/>
    </row>
    <row r="470" spans="1:58" ht="5.5" customHeight="1" thickTop="1" x14ac:dyDescent="0.55000000000000004">
      <c r="A470" s="118"/>
      <c r="BF470" s="119"/>
    </row>
    <row r="471" spans="1:58" ht="37.25" customHeight="1" x14ac:dyDescent="0.55000000000000004">
      <c r="A471" s="118"/>
      <c r="B471" s="54" t="s">
        <v>303</v>
      </c>
      <c r="C471" s="279" t="s">
        <v>348</v>
      </c>
      <c r="D471" s="280"/>
      <c r="E471" s="281"/>
      <c r="F471" s="54" t="s">
        <v>0</v>
      </c>
      <c r="G471" s="272" t="s">
        <v>302</v>
      </c>
      <c r="H471" s="272"/>
      <c r="I471" s="272"/>
      <c r="J471" s="272"/>
      <c r="K471" s="202" t="s">
        <v>306</v>
      </c>
      <c r="L471" s="208"/>
      <c r="M471" s="273" t="s">
        <v>93</v>
      </c>
      <c r="N471" s="274"/>
      <c r="O471" s="274"/>
      <c r="P471" s="274"/>
      <c r="Q471" s="274"/>
      <c r="R471" s="274"/>
      <c r="S471" s="274"/>
      <c r="T471" s="274"/>
      <c r="U471" s="274"/>
      <c r="V471" s="275"/>
      <c r="W471" s="202" t="s">
        <v>301</v>
      </c>
      <c r="X471" s="202"/>
      <c r="Y471" s="276" t="s">
        <v>11</v>
      </c>
      <c r="Z471" s="276"/>
      <c r="AA471" s="276"/>
      <c r="AB471" s="276"/>
      <c r="AD471" s="208" t="s">
        <v>1</v>
      </c>
      <c r="AE471" s="268"/>
      <c r="AF471" s="268"/>
      <c r="AG471" s="277" t="s">
        <v>95</v>
      </c>
      <c r="AH471" s="278"/>
      <c r="AI471" s="278"/>
      <c r="AJ471" s="278"/>
      <c r="AK471" s="278"/>
      <c r="AL471" s="278"/>
      <c r="AM471" s="278"/>
      <c r="AN471" s="278"/>
      <c r="AO471" s="278"/>
      <c r="AP471" s="278"/>
      <c r="AQ471" s="278"/>
      <c r="AR471" s="278"/>
      <c r="AS471" s="278"/>
      <c r="AT471" s="278"/>
      <c r="AU471" s="278"/>
      <c r="AV471" s="278"/>
      <c r="AW471" s="278"/>
      <c r="AX471" s="278"/>
      <c r="AY471" s="278"/>
      <c r="AZ471" s="278"/>
      <c r="BA471" s="278"/>
      <c r="BB471" s="278"/>
      <c r="BC471" s="278"/>
      <c r="BD471" s="278"/>
      <c r="BE471" s="278"/>
      <c r="BF471" s="119"/>
    </row>
    <row r="472" spans="1:58" ht="5.5" customHeight="1" x14ac:dyDescent="0.55000000000000004">
      <c r="A472" s="118"/>
      <c r="BF472" s="119"/>
    </row>
    <row r="473" spans="1:58" ht="37.25" customHeight="1" x14ac:dyDescent="0.55000000000000004">
      <c r="A473" s="118"/>
      <c r="B473" s="208" t="s">
        <v>2</v>
      </c>
      <c r="C473" s="268"/>
      <c r="D473" s="269" t="s">
        <v>461</v>
      </c>
      <c r="E473" s="270"/>
      <c r="F473" s="270"/>
      <c r="G473" s="270"/>
      <c r="H473" s="270"/>
      <c r="I473" s="270"/>
      <c r="J473" s="270"/>
      <c r="K473" s="270"/>
      <c r="L473" s="270"/>
      <c r="M473" s="270"/>
      <c r="N473" s="270"/>
      <c r="O473" s="270"/>
      <c r="P473" s="270"/>
      <c r="Q473" s="270"/>
      <c r="R473" s="270"/>
      <c r="S473" s="270"/>
      <c r="T473" s="271"/>
      <c r="U473" s="208" t="s">
        <v>3</v>
      </c>
      <c r="V473" s="208"/>
      <c r="W473" s="208"/>
      <c r="X473" s="310" t="s">
        <v>94</v>
      </c>
      <c r="Y473" s="310"/>
      <c r="Z473" s="310"/>
      <c r="AA473" s="310"/>
      <c r="AB473" s="310"/>
      <c r="AD473" s="218" t="s">
        <v>465</v>
      </c>
      <c r="AE473" s="219"/>
      <c r="AF473" s="220"/>
      <c r="AG473" s="240" t="s">
        <v>297</v>
      </c>
      <c r="AH473" s="240"/>
      <c r="AI473" s="240"/>
      <c r="AJ473" s="240"/>
      <c r="AK473" s="240"/>
      <c r="AL473" s="240"/>
      <c r="AM473" s="240"/>
      <c r="AN473" s="240"/>
      <c r="AO473" s="240"/>
      <c r="AP473" s="240"/>
      <c r="AQ473" s="240"/>
      <c r="AR473" s="240"/>
      <c r="AS473" s="240"/>
      <c r="AT473" s="240"/>
      <c r="AU473" s="240"/>
      <c r="AV473" s="240"/>
      <c r="AW473" s="240"/>
      <c r="AX473" s="240"/>
      <c r="AY473" s="240"/>
      <c r="AZ473" s="240"/>
      <c r="BA473" s="240"/>
      <c r="BB473" s="240"/>
      <c r="BC473" s="240"/>
      <c r="BD473" s="240"/>
      <c r="BE473" s="240"/>
      <c r="BF473" s="119"/>
    </row>
    <row r="474" spans="1:58" ht="5.5" customHeight="1" x14ac:dyDescent="0.55000000000000004">
      <c r="A474" s="118"/>
      <c r="AD474" s="257"/>
      <c r="AE474" s="258"/>
      <c r="AF474" s="259"/>
      <c r="AG474" s="241"/>
      <c r="AH474" s="241"/>
      <c r="AI474" s="241"/>
      <c r="AJ474" s="241"/>
      <c r="AK474" s="241"/>
      <c r="AL474" s="241"/>
      <c r="AM474" s="241"/>
      <c r="AN474" s="241"/>
      <c r="AO474" s="241"/>
      <c r="AP474" s="241"/>
      <c r="AQ474" s="241"/>
      <c r="AR474" s="241"/>
      <c r="AS474" s="241"/>
      <c r="AT474" s="241"/>
      <c r="AU474" s="241"/>
      <c r="AV474" s="241"/>
      <c r="AW474" s="241"/>
      <c r="AX474" s="241"/>
      <c r="AY474" s="241"/>
      <c r="AZ474" s="241"/>
      <c r="BA474" s="241"/>
      <c r="BB474" s="241"/>
      <c r="BC474" s="241"/>
      <c r="BD474" s="241"/>
      <c r="BE474" s="241"/>
      <c r="BF474" s="119"/>
    </row>
    <row r="475" spans="1:58" ht="37.25" customHeight="1" x14ac:dyDescent="0.55000000000000004">
      <c r="A475" s="118"/>
      <c r="B475" s="208" t="s">
        <v>5</v>
      </c>
      <c r="C475" s="208"/>
      <c r="D475" s="208"/>
      <c r="E475" s="208"/>
      <c r="F475" s="208"/>
      <c r="G475" s="208"/>
      <c r="H475" s="208"/>
      <c r="I475" s="208"/>
      <c r="J475" s="208"/>
      <c r="K475" s="208"/>
      <c r="L475" s="208"/>
      <c r="M475" s="208"/>
      <c r="N475" s="208"/>
      <c r="O475" s="208"/>
      <c r="P475" s="208"/>
      <c r="Q475" s="208"/>
      <c r="R475" s="208"/>
      <c r="S475" s="208"/>
      <c r="T475" s="208"/>
      <c r="U475" s="208"/>
      <c r="V475" s="208"/>
      <c r="W475" s="208"/>
      <c r="X475" s="208"/>
      <c r="Y475" s="208" t="s">
        <v>4</v>
      </c>
      <c r="Z475" s="208"/>
      <c r="AA475" s="208"/>
      <c r="AB475" s="208"/>
      <c r="AD475" s="221"/>
      <c r="AE475" s="222"/>
      <c r="AF475" s="223"/>
      <c r="AG475" s="242"/>
      <c r="AH475" s="242"/>
      <c r="AI475" s="242"/>
      <c r="AJ475" s="242"/>
      <c r="AK475" s="242"/>
      <c r="AL475" s="242"/>
      <c r="AM475" s="242"/>
      <c r="AN475" s="242"/>
      <c r="AO475" s="242"/>
      <c r="AP475" s="242"/>
      <c r="AQ475" s="242"/>
      <c r="AR475" s="242"/>
      <c r="AS475" s="242"/>
      <c r="AT475" s="242"/>
      <c r="AU475" s="242"/>
      <c r="AV475" s="242"/>
      <c r="AW475" s="242"/>
      <c r="AX475" s="242"/>
      <c r="AY475" s="242"/>
      <c r="AZ475" s="242"/>
      <c r="BA475" s="242"/>
      <c r="BB475" s="242"/>
      <c r="BC475" s="242"/>
      <c r="BD475" s="242"/>
      <c r="BE475" s="242"/>
      <c r="BF475" s="119"/>
    </row>
    <row r="476" spans="1:58" ht="5.5" customHeight="1" x14ac:dyDescent="0.55000000000000004">
      <c r="A476" s="118"/>
      <c r="BF476" s="119"/>
    </row>
    <row r="477" spans="1:58" ht="37.25" customHeight="1" x14ac:dyDescent="0.55000000000000004">
      <c r="A477" s="118"/>
      <c r="B477" s="9" t="s">
        <v>141</v>
      </c>
      <c r="C477" s="273" t="s">
        <v>431</v>
      </c>
      <c r="D477" s="274"/>
      <c r="E477" s="274"/>
      <c r="F477" s="274"/>
      <c r="G477" s="274"/>
      <c r="H477" s="274"/>
      <c r="I477" s="274"/>
      <c r="J477" s="274"/>
      <c r="K477" s="274"/>
      <c r="L477" s="274"/>
      <c r="M477" s="274"/>
      <c r="N477" s="274"/>
      <c r="O477" s="274"/>
      <c r="P477" s="274"/>
      <c r="Q477" s="274"/>
      <c r="R477" s="274"/>
      <c r="S477" s="274"/>
      <c r="T477" s="274"/>
      <c r="U477" s="274"/>
      <c r="V477" s="274"/>
      <c r="W477" s="274"/>
      <c r="X477" s="275"/>
      <c r="Y477" s="320"/>
      <c r="Z477" s="321"/>
      <c r="AA477" s="321"/>
      <c r="AB477" s="322"/>
      <c r="AD477" s="215" t="s">
        <v>9</v>
      </c>
      <c r="AE477" s="216"/>
      <c r="AF477" s="217"/>
      <c r="AG477" s="286"/>
      <c r="AH477" s="289"/>
      <c r="AI477" s="289"/>
      <c r="AJ477" s="289"/>
      <c r="AK477" s="289"/>
      <c r="AL477" s="289"/>
      <c r="AM477" s="289"/>
      <c r="AN477" s="289"/>
      <c r="AO477" s="289"/>
      <c r="AP477" s="289"/>
      <c r="AQ477" s="289"/>
      <c r="AR477" s="289"/>
      <c r="AS477" s="289"/>
      <c r="AT477" s="289"/>
      <c r="AU477" s="289"/>
      <c r="AV477" s="289"/>
      <c r="AW477" s="289"/>
      <c r="AX477" s="289"/>
      <c r="AY477" s="289"/>
      <c r="AZ477" s="289"/>
      <c r="BA477" s="289"/>
      <c r="BB477" s="289"/>
      <c r="BC477" s="289"/>
      <c r="BD477" s="289"/>
      <c r="BE477" s="290"/>
      <c r="BF477" s="119"/>
    </row>
    <row r="478" spans="1:58" ht="5.5" customHeight="1" x14ac:dyDescent="0.55000000000000004">
      <c r="A478" s="118"/>
      <c r="BF478" s="119"/>
    </row>
    <row r="479" spans="1:58" ht="37.25" customHeight="1" x14ac:dyDescent="0.55000000000000004">
      <c r="A479" s="118"/>
      <c r="B479" s="10" t="s">
        <v>142</v>
      </c>
      <c r="C479" s="273" t="s">
        <v>466</v>
      </c>
      <c r="D479" s="346"/>
      <c r="E479" s="346"/>
      <c r="F479" s="346"/>
      <c r="G479" s="346"/>
      <c r="H479" s="346"/>
      <c r="I479" s="346"/>
      <c r="J479" s="346"/>
      <c r="K479" s="346"/>
      <c r="L479" s="346"/>
      <c r="M479" s="346"/>
      <c r="N479" s="346"/>
      <c r="O479" s="346"/>
      <c r="P479" s="346"/>
      <c r="Q479" s="346"/>
      <c r="R479" s="346"/>
      <c r="S479" s="346"/>
      <c r="T479" s="346"/>
      <c r="U479" s="346"/>
      <c r="V479" s="346"/>
      <c r="W479" s="346"/>
      <c r="X479" s="347"/>
      <c r="Y479" s="320"/>
      <c r="Z479" s="321"/>
      <c r="AA479" s="321"/>
      <c r="AB479" s="322"/>
      <c r="AD479" s="202" t="s">
        <v>195</v>
      </c>
      <c r="AE479" s="202"/>
      <c r="AF479" s="202"/>
      <c r="AG479" s="341"/>
      <c r="AH479" s="341"/>
      <c r="AI479" s="341"/>
      <c r="AJ479" s="341"/>
      <c r="AK479" s="341"/>
      <c r="AL479" s="341"/>
      <c r="AM479" s="341"/>
      <c r="AN479" s="341"/>
      <c r="AO479" s="341"/>
      <c r="AP479" s="341"/>
      <c r="AQ479" s="341"/>
      <c r="AR479" s="341"/>
      <c r="AS479" s="341"/>
      <c r="AT479" s="341"/>
      <c r="AU479" s="341"/>
      <c r="AV479" s="215" t="s">
        <v>7</v>
      </c>
      <c r="AW479" s="216"/>
      <c r="AX479" s="217"/>
      <c r="AY479" s="320"/>
      <c r="AZ479" s="321"/>
      <c r="BA479" s="321"/>
      <c r="BB479" s="321"/>
      <c r="BC479" s="321"/>
      <c r="BD479" s="321"/>
      <c r="BE479" s="322"/>
      <c r="BF479" s="119"/>
    </row>
    <row r="480" spans="1:58" ht="5.5" customHeight="1" x14ac:dyDescent="0.55000000000000004">
      <c r="A480" s="118"/>
      <c r="B480" s="109"/>
      <c r="C480" s="4"/>
      <c r="D480" s="4"/>
      <c r="E480" s="4"/>
      <c r="F480" s="4"/>
      <c r="G480" s="4"/>
      <c r="H480" s="4"/>
      <c r="I480" s="4"/>
      <c r="J480" s="4"/>
      <c r="K480" s="4"/>
      <c r="L480" s="4"/>
      <c r="M480" s="4"/>
      <c r="N480" s="4"/>
      <c r="O480" s="4"/>
      <c r="P480" s="4"/>
      <c r="Q480" s="4"/>
      <c r="R480" s="4"/>
      <c r="S480" s="4"/>
      <c r="T480" s="4"/>
      <c r="U480" s="4"/>
      <c r="V480" s="4"/>
      <c r="W480" s="4"/>
      <c r="X480" s="4"/>
      <c r="Y480" s="5"/>
      <c r="Z480" s="5"/>
      <c r="AA480" s="5"/>
      <c r="AB480" s="5"/>
      <c r="BF480" s="119"/>
    </row>
    <row r="481" spans="1:58" ht="37.25" customHeight="1" x14ac:dyDescent="0.55000000000000004">
      <c r="A481" s="118"/>
      <c r="B481"/>
      <c r="C481"/>
      <c r="D481"/>
      <c r="E481"/>
      <c r="F481"/>
      <c r="G481"/>
      <c r="H481"/>
      <c r="I481"/>
      <c r="J481"/>
      <c r="K481"/>
      <c r="L481"/>
      <c r="M481"/>
      <c r="N481"/>
      <c r="O481"/>
      <c r="P481"/>
      <c r="Q481"/>
      <c r="R481"/>
      <c r="S481"/>
      <c r="T481"/>
      <c r="U481"/>
      <c r="V481"/>
      <c r="W481"/>
      <c r="X481"/>
      <c r="Y481" s="383"/>
      <c r="Z481" s="383"/>
      <c r="AA481" s="383"/>
      <c r="AB481" s="383"/>
      <c r="AD481" s="231" t="s">
        <v>6</v>
      </c>
      <c r="AE481" s="232"/>
      <c r="AF481" s="233"/>
      <c r="AG481" s="243"/>
      <c r="AH481" s="260"/>
      <c r="AI481" s="260"/>
      <c r="AJ481" s="260"/>
      <c r="AK481" s="260"/>
      <c r="AL481" s="260"/>
      <c r="AM481" s="260"/>
      <c r="AN481" s="260"/>
      <c r="AO481" s="260"/>
      <c r="AP481" s="260"/>
      <c r="AQ481" s="261"/>
      <c r="AR481" s="231" t="s">
        <v>194</v>
      </c>
      <c r="AS481" s="232"/>
      <c r="AT481" s="233"/>
      <c r="AU481" s="252"/>
      <c r="AV481" s="252"/>
      <c r="AW481" s="252"/>
      <c r="AX481" s="252"/>
      <c r="AY481" s="252"/>
      <c r="AZ481" s="252"/>
      <c r="BA481" s="252"/>
      <c r="BB481" s="252"/>
      <c r="BC481" s="252"/>
      <c r="BD481" s="252"/>
      <c r="BE481" s="252"/>
      <c r="BF481" s="119"/>
    </row>
    <row r="482" spans="1:58" ht="5.5" customHeight="1" x14ac:dyDescent="0.55000000000000004">
      <c r="A482" s="118"/>
      <c r="B482"/>
      <c r="C482"/>
      <c r="D482"/>
      <c r="E482"/>
      <c r="F482"/>
      <c r="G482"/>
      <c r="H482"/>
      <c r="I482"/>
      <c r="J482"/>
      <c r="K482"/>
      <c r="L482"/>
      <c r="M482"/>
      <c r="N482"/>
      <c r="O482"/>
      <c r="P482"/>
      <c r="Q482"/>
      <c r="R482"/>
      <c r="S482"/>
      <c r="T482"/>
      <c r="U482"/>
      <c r="V482"/>
      <c r="W482"/>
      <c r="X482"/>
      <c r="AD482" s="234"/>
      <c r="AE482" s="235"/>
      <c r="AF482" s="236"/>
      <c r="AG482" s="262"/>
      <c r="AH482" s="263"/>
      <c r="AI482" s="263"/>
      <c r="AJ482" s="263"/>
      <c r="AK482" s="263"/>
      <c r="AL482" s="263"/>
      <c r="AM482" s="263"/>
      <c r="AN482" s="263"/>
      <c r="AO482" s="263"/>
      <c r="AP482" s="263"/>
      <c r="AQ482" s="264"/>
      <c r="AR482" s="234"/>
      <c r="AS482" s="235"/>
      <c r="AT482" s="236"/>
      <c r="AU482" s="252"/>
      <c r="AV482" s="252"/>
      <c r="AW482" s="252"/>
      <c r="AX482" s="252"/>
      <c r="AY482" s="252"/>
      <c r="AZ482" s="252"/>
      <c r="BA482" s="252"/>
      <c r="BB482" s="252"/>
      <c r="BC482" s="252"/>
      <c r="BD482" s="252"/>
      <c r="BE482" s="252"/>
      <c r="BF482" s="119"/>
    </row>
    <row r="483" spans="1:58" ht="37.25" customHeight="1" x14ac:dyDescent="0.55000000000000004">
      <c r="A483" s="118"/>
      <c r="B483"/>
      <c r="C483"/>
      <c r="D483"/>
      <c r="E483"/>
      <c r="F483"/>
      <c r="G483"/>
      <c r="H483"/>
      <c r="I483"/>
      <c r="J483"/>
      <c r="K483"/>
      <c r="L483"/>
      <c r="M483"/>
      <c r="N483"/>
      <c r="O483"/>
      <c r="P483"/>
      <c r="Q483"/>
      <c r="R483"/>
      <c r="S483"/>
      <c r="T483"/>
      <c r="U483"/>
      <c r="V483"/>
      <c r="W483"/>
      <c r="X483"/>
      <c r="Y483" s="383"/>
      <c r="Z483" s="383"/>
      <c r="AA483" s="383"/>
      <c r="AB483" s="383"/>
      <c r="AD483" s="234"/>
      <c r="AE483" s="235"/>
      <c r="AF483" s="236"/>
      <c r="AG483" s="262"/>
      <c r="AH483" s="263"/>
      <c r="AI483" s="263"/>
      <c r="AJ483" s="263"/>
      <c r="AK483" s="263"/>
      <c r="AL483" s="263"/>
      <c r="AM483" s="263"/>
      <c r="AN483" s="263"/>
      <c r="AO483" s="263"/>
      <c r="AP483" s="263"/>
      <c r="AQ483" s="264"/>
      <c r="AR483" s="234"/>
      <c r="AS483" s="235"/>
      <c r="AT483" s="236"/>
      <c r="AU483" s="252"/>
      <c r="AV483" s="252"/>
      <c r="AW483" s="252"/>
      <c r="AX483" s="252"/>
      <c r="AY483" s="252"/>
      <c r="AZ483" s="252"/>
      <c r="BA483" s="252"/>
      <c r="BB483" s="252"/>
      <c r="BC483" s="252"/>
      <c r="BD483" s="252"/>
      <c r="BE483" s="252"/>
      <c r="BF483" s="119"/>
    </row>
    <row r="484" spans="1:58" ht="5.5" customHeight="1" x14ac:dyDescent="0.55000000000000004">
      <c r="A484" s="118"/>
      <c r="B484"/>
      <c r="C484"/>
      <c r="D484"/>
      <c r="E484"/>
      <c r="F484"/>
      <c r="G484"/>
      <c r="H484"/>
      <c r="I484"/>
      <c r="J484"/>
      <c r="K484"/>
      <c r="L484"/>
      <c r="M484"/>
      <c r="N484"/>
      <c r="O484"/>
      <c r="P484"/>
      <c r="Q484"/>
      <c r="R484"/>
      <c r="S484"/>
      <c r="T484"/>
      <c r="U484"/>
      <c r="V484"/>
      <c r="W484"/>
      <c r="X484"/>
      <c r="Y484" s="4"/>
      <c r="Z484" s="4"/>
      <c r="AA484" s="4"/>
      <c r="AB484" s="4"/>
      <c r="AD484" s="234"/>
      <c r="AE484" s="235"/>
      <c r="AF484" s="236"/>
      <c r="AG484" s="262"/>
      <c r="AH484" s="263"/>
      <c r="AI484" s="263"/>
      <c r="AJ484" s="263"/>
      <c r="AK484" s="263"/>
      <c r="AL484" s="263"/>
      <c r="AM484" s="263"/>
      <c r="AN484" s="263"/>
      <c r="AO484" s="263"/>
      <c r="AP484" s="263"/>
      <c r="AQ484" s="264"/>
      <c r="AR484" s="237"/>
      <c r="AS484" s="238"/>
      <c r="AT484" s="239"/>
      <c r="AU484" s="252"/>
      <c r="AV484" s="252"/>
      <c r="AW484" s="252"/>
      <c r="AX484" s="252"/>
      <c r="AY484" s="252"/>
      <c r="AZ484" s="252"/>
      <c r="BA484" s="252"/>
      <c r="BB484" s="252"/>
      <c r="BC484" s="252"/>
      <c r="BD484" s="252"/>
      <c r="BE484" s="252"/>
      <c r="BF484" s="119"/>
    </row>
    <row r="485" spans="1:58" ht="37.25" customHeight="1" x14ac:dyDescent="0.55000000000000004">
      <c r="A485" s="118"/>
      <c r="B485"/>
      <c r="C485"/>
      <c r="D485"/>
      <c r="E485"/>
      <c r="F485"/>
      <c r="G485"/>
      <c r="H485"/>
      <c r="I485"/>
      <c r="J485"/>
      <c r="K485"/>
      <c r="L485"/>
      <c r="M485"/>
      <c r="N485"/>
      <c r="O485"/>
      <c r="P485"/>
      <c r="Q485"/>
      <c r="R485"/>
      <c r="S485"/>
      <c r="T485"/>
      <c r="U485"/>
      <c r="V485"/>
      <c r="W485"/>
      <c r="X485"/>
      <c r="Y485" s="383"/>
      <c r="Z485" s="383"/>
      <c r="AA485" s="383"/>
      <c r="AB485" s="383"/>
      <c r="AD485" s="237"/>
      <c r="AE485" s="238"/>
      <c r="AF485" s="239"/>
      <c r="AG485" s="265"/>
      <c r="AH485" s="266"/>
      <c r="AI485" s="266"/>
      <c r="AJ485" s="266"/>
      <c r="AK485" s="266"/>
      <c r="AL485" s="266"/>
      <c r="AM485" s="266"/>
      <c r="AN485" s="266"/>
      <c r="AO485" s="266"/>
      <c r="AP485" s="266"/>
      <c r="AQ485" s="267"/>
      <c r="AR485" s="254" t="s">
        <v>244</v>
      </c>
      <c r="AS485" s="255"/>
      <c r="AT485" s="256"/>
      <c r="AU485" s="252"/>
      <c r="AV485" s="252"/>
      <c r="AW485" s="252"/>
      <c r="AX485" s="252"/>
      <c r="AY485" s="252"/>
      <c r="AZ485" s="252"/>
      <c r="BA485" s="252"/>
      <c r="BB485" s="252"/>
      <c r="BC485" s="252"/>
      <c r="BD485" s="252"/>
      <c r="BE485" s="252"/>
      <c r="BF485" s="119"/>
    </row>
    <row r="486" spans="1:58" ht="5.5" customHeight="1" x14ac:dyDescent="0.55000000000000004">
      <c r="A486" s="118"/>
      <c r="B486" s="4"/>
      <c r="C486" s="4"/>
      <c r="D486" s="4"/>
      <c r="E486" s="4"/>
      <c r="F486" s="4"/>
      <c r="G486" s="4"/>
      <c r="H486" s="4"/>
      <c r="I486" s="4"/>
      <c r="J486" s="4"/>
      <c r="K486" s="4"/>
      <c r="L486" s="4"/>
      <c r="M486" s="4"/>
      <c r="N486" s="4"/>
      <c r="O486" s="4"/>
      <c r="P486" s="4"/>
      <c r="Q486" s="4"/>
      <c r="R486" s="4"/>
      <c r="S486" s="4"/>
      <c r="T486" s="4"/>
      <c r="U486" s="4"/>
      <c r="V486" s="4"/>
      <c r="W486" s="4"/>
      <c r="X486" s="4"/>
      <c r="BF486" s="119"/>
    </row>
    <row r="487" spans="1:58" ht="37.25" customHeight="1" x14ac:dyDescent="0.55000000000000004">
      <c r="A487" s="118"/>
      <c r="B487"/>
      <c r="C487"/>
      <c r="D487"/>
      <c r="E487"/>
      <c r="F487"/>
      <c r="G487"/>
      <c r="H487"/>
      <c r="I487"/>
      <c r="J487"/>
      <c r="K487"/>
      <c r="L487"/>
      <c r="M487"/>
      <c r="N487"/>
      <c r="O487"/>
      <c r="P487"/>
      <c r="Q487"/>
      <c r="R487"/>
      <c r="S487"/>
      <c r="T487"/>
      <c r="U487"/>
      <c r="V487"/>
      <c r="W487"/>
      <c r="X487"/>
      <c r="Y487" s="7"/>
      <c r="Z487"/>
      <c r="AA487"/>
      <c r="AB487"/>
      <c r="AD487" s="254" t="s">
        <v>8</v>
      </c>
      <c r="AE487" s="255"/>
      <c r="AF487" s="255"/>
      <c r="AG487" s="256"/>
      <c r="AH487" s="286"/>
      <c r="AI487" s="287"/>
      <c r="AJ487" s="287"/>
      <c r="AK487" s="287"/>
      <c r="AL487" s="287"/>
      <c r="AM487" s="287"/>
      <c r="AN487" s="287"/>
      <c r="AO487" s="287"/>
      <c r="AP487" s="287"/>
      <c r="AQ487" s="287"/>
      <c r="AR487" s="287"/>
      <c r="AS487" s="287"/>
      <c r="AT487" s="287"/>
      <c r="AU487" s="287"/>
      <c r="AV487" s="287"/>
      <c r="AW487" s="287"/>
      <c r="AX487" s="287"/>
      <c r="AY487" s="287"/>
      <c r="AZ487" s="287"/>
      <c r="BA487" s="287"/>
      <c r="BB487" s="287"/>
      <c r="BC487" s="287"/>
      <c r="BD487" s="287"/>
      <c r="BE487" s="288"/>
      <c r="BF487" s="119"/>
    </row>
    <row r="488" spans="1:58" ht="5.5" customHeight="1" thickBot="1" x14ac:dyDescent="0.6">
      <c r="A488" s="121"/>
      <c r="B488" s="122"/>
      <c r="C488" s="122"/>
      <c r="D488" s="122"/>
      <c r="E488" s="122"/>
      <c r="F488" s="122"/>
      <c r="G488" s="122"/>
      <c r="H488" s="122"/>
      <c r="I488" s="122"/>
      <c r="J488" s="122"/>
      <c r="K488" s="122"/>
      <c r="L488" s="122"/>
      <c r="M488" s="122"/>
      <c r="N488" s="122"/>
      <c r="O488" s="122"/>
      <c r="P488" s="122"/>
      <c r="Q488" s="122"/>
      <c r="R488" s="122"/>
      <c r="S488" s="122"/>
      <c r="T488" s="122"/>
      <c r="U488" s="122"/>
      <c r="V488" s="122"/>
      <c r="W488" s="122"/>
      <c r="X488" s="122"/>
      <c r="Y488" s="122"/>
      <c r="Z488" s="122"/>
      <c r="AA488" s="122"/>
      <c r="AB488" s="122"/>
      <c r="AC488" s="122"/>
      <c r="AD488" s="122"/>
      <c r="AE488" s="122"/>
      <c r="AF488" s="122"/>
      <c r="AG488" s="122"/>
      <c r="AH488" s="122"/>
      <c r="AI488" s="122"/>
      <c r="AJ488" s="122"/>
      <c r="AK488" s="122"/>
      <c r="AL488" s="122"/>
      <c r="AM488" s="122"/>
      <c r="AN488" s="122"/>
      <c r="AO488" s="122"/>
      <c r="AP488" s="122"/>
      <c r="AQ488" s="122"/>
      <c r="AR488" s="122"/>
      <c r="AS488" s="122"/>
      <c r="AT488" s="122"/>
      <c r="AU488" s="122"/>
      <c r="AV488" s="122"/>
      <c r="AW488" s="122"/>
      <c r="AX488" s="122"/>
      <c r="AY488" s="122"/>
      <c r="AZ488" s="122"/>
      <c r="BA488" s="122"/>
      <c r="BB488" s="122"/>
      <c r="BC488" s="122"/>
      <c r="BD488" s="122"/>
      <c r="BE488" s="122"/>
      <c r="BF488" s="123"/>
    </row>
    <row r="489" spans="1:58" ht="5.5" customHeight="1" thickTop="1" x14ac:dyDescent="0.55000000000000004">
      <c r="A489" s="116"/>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c r="AA489" s="101"/>
      <c r="AB489" s="101"/>
      <c r="AC489" s="101"/>
      <c r="AD489" s="101"/>
      <c r="AE489" s="101"/>
      <c r="AF489" s="101"/>
      <c r="AG489" s="101"/>
      <c r="AH489" s="101"/>
      <c r="AI489" s="101"/>
      <c r="AJ489" s="101"/>
      <c r="AK489" s="101"/>
      <c r="AL489" s="101"/>
      <c r="AM489" s="101"/>
      <c r="AN489" s="101"/>
      <c r="AO489" s="101"/>
      <c r="AP489" s="101"/>
      <c r="AQ489" s="101"/>
      <c r="AR489" s="101"/>
      <c r="AS489" s="101"/>
      <c r="AT489" s="101"/>
      <c r="AU489" s="101"/>
      <c r="AV489" s="101"/>
      <c r="AW489" s="101"/>
      <c r="AX489" s="101"/>
      <c r="AY489" s="101"/>
      <c r="AZ489" s="101"/>
      <c r="BA489" s="101"/>
      <c r="BB489" s="101"/>
      <c r="BC489" s="101"/>
      <c r="BD489" s="101"/>
      <c r="BE489" s="101"/>
      <c r="BF489" s="117"/>
    </row>
    <row r="490" spans="1:58" ht="37.25" customHeight="1" x14ac:dyDescent="0.55000000000000004">
      <c r="A490" s="116"/>
      <c r="B490" s="54" t="s">
        <v>303</v>
      </c>
      <c r="C490" s="279" t="s">
        <v>349</v>
      </c>
      <c r="D490" s="280"/>
      <c r="E490" s="281"/>
      <c r="F490" s="54" t="s">
        <v>0</v>
      </c>
      <c r="G490" s="272" t="s">
        <v>302</v>
      </c>
      <c r="H490" s="272"/>
      <c r="I490" s="272"/>
      <c r="J490" s="272"/>
      <c r="K490" s="202" t="s">
        <v>306</v>
      </c>
      <c r="L490" s="208"/>
      <c r="M490" s="273" t="s">
        <v>96</v>
      </c>
      <c r="N490" s="274"/>
      <c r="O490" s="274"/>
      <c r="P490" s="274"/>
      <c r="Q490" s="274"/>
      <c r="R490" s="274"/>
      <c r="S490" s="274"/>
      <c r="T490" s="274"/>
      <c r="U490" s="274"/>
      <c r="V490" s="275"/>
      <c r="W490" s="202" t="s">
        <v>301</v>
      </c>
      <c r="X490" s="202"/>
      <c r="Y490" s="276" t="s">
        <v>11</v>
      </c>
      <c r="Z490" s="276"/>
      <c r="AA490" s="276"/>
      <c r="AB490" s="276"/>
      <c r="AC490" s="101"/>
      <c r="AD490" s="208" t="s">
        <v>1</v>
      </c>
      <c r="AE490" s="268"/>
      <c r="AF490" s="268"/>
      <c r="AG490" s="277" t="s">
        <v>98</v>
      </c>
      <c r="AH490" s="278"/>
      <c r="AI490" s="278"/>
      <c r="AJ490" s="278"/>
      <c r="AK490" s="278"/>
      <c r="AL490" s="278"/>
      <c r="AM490" s="278"/>
      <c r="AN490" s="278"/>
      <c r="AO490" s="278"/>
      <c r="AP490" s="278"/>
      <c r="AQ490" s="278"/>
      <c r="AR490" s="278"/>
      <c r="AS490" s="278"/>
      <c r="AT490" s="278"/>
      <c r="AU490" s="278"/>
      <c r="AV490" s="278"/>
      <c r="AW490" s="278"/>
      <c r="AX490" s="278"/>
      <c r="AY490" s="278"/>
      <c r="AZ490" s="278"/>
      <c r="BA490" s="278"/>
      <c r="BB490" s="278"/>
      <c r="BC490" s="278"/>
      <c r="BD490" s="278"/>
      <c r="BE490" s="278"/>
      <c r="BF490" s="117"/>
    </row>
    <row r="491" spans="1:58" ht="5.5" customHeight="1" x14ac:dyDescent="0.55000000000000004">
      <c r="A491" s="116"/>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c r="AA491" s="101"/>
      <c r="AB491" s="101"/>
      <c r="AC491" s="101"/>
      <c r="AD491" s="101"/>
      <c r="AE491" s="101"/>
      <c r="AF491" s="101"/>
      <c r="AG491" s="101"/>
      <c r="AH491" s="101"/>
      <c r="AI491" s="101"/>
      <c r="AJ491" s="101"/>
      <c r="AK491" s="101"/>
      <c r="AL491" s="101"/>
      <c r="AM491" s="101"/>
      <c r="AN491" s="101"/>
      <c r="AO491" s="101"/>
      <c r="AP491" s="101"/>
      <c r="AQ491" s="101"/>
      <c r="AR491" s="101"/>
      <c r="AS491" s="101"/>
      <c r="AT491" s="101"/>
      <c r="AU491" s="101"/>
      <c r="AV491" s="101"/>
      <c r="AW491" s="101"/>
      <c r="AX491" s="101"/>
      <c r="AY491" s="101"/>
      <c r="AZ491" s="101"/>
      <c r="BA491" s="101"/>
      <c r="BB491" s="101"/>
      <c r="BC491" s="101"/>
      <c r="BD491" s="101"/>
      <c r="BE491" s="101"/>
      <c r="BF491" s="117"/>
    </row>
    <row r="492" spans="1:58" ht="37.25" customHeight="1" x14ac:dyDescent="0.55000000000000004">
      <c r="A492" s="116"/>
      <c r="B492" s="208" t="s">
        <v>2</v>
      </c>
      <c r="C492" s="319"/>
      <c r="D492" s="269" t="s">
        <v>462</v>
      </c>
      <c r="E492" s="270"/>
      <c r="F492" s="270"/>
      <c r="G492" s="270"/>
      <c r="H492" s="270"/>
      <c r="I492" s="270"/>
      <c r="J492" s="270"/>
      <c r="K492" s="270"/>
      <c r="L492" s="270"/>
      <c r="M492" s="270"/>
      <c r="N492" s="270"/>
      <c r="O492" s="270"/>
      <c r="P492" s="270"/>
      <c r="Q492" s="270"/>
      <c r="R492" s="270"/>
      <c r="S492" s="270"/>
      <c r="T492" s="271"/>
      <c r="U492" s="208" t="s">
        <v>3</v>
      </c>
      <c r="V492" s="208"/>
      <c r="W492" s="208"/>
      <c r="X492" s="310" t="s">
        <v>97</v>
      </c>
      <c r="Y492" s="310"/>
      <c r="Z492" s="310"/>
      <c r="AA492" s="310"/>
      <c r="AB492" s="310"/>
      <c r="AC492" s="101"/>
      <c r="AD492" s="218" t="s">
        <v>465</v>
      </c>
      <c r="AE492" s="219"/>
      <c r="AF492" s="220"/>
      <c r="AG492" s="240" t="s">
        <v>99</v>
      </c>
      <c r="AH492" s="240"/>
      <c r="AI492" s="240"/>
      <c r="AJ492" s="240"/>
      <c r="AK492" s="240"/>
      <c r="AL492" s="240"/>
      <c r="AM492" s="240"/>
      <c r="AN492" s="240"/>
      <c r="AO492" s="240"/>
      <c r="AP492" s="240"/>
      <c r="AQ492" s="240"/>
      <c r="AR492" s="240"/>
      <c r="AS492" s="240"/>
      <c r="AT492" s="240"/>
      <c r="AU492" s="240"/>
      <c r="AV492" s="240"/>
      <c r="AW492" s="240"/>
      <c r="AX492" s="240"/>
      <c r="AY492" s="240"/>
      <c r="AZ492" s="240"/>
      <c r="BA492" s="240"/>
      <c r="BB492" s="240"/>
      <c r="BC492" s="240"/>
      <c r="BD492" s="240"/>
      <c r="BE492" s="240"/>
      <c r="BF492" s="117"/>
    </row>
    <row r="493" spans="1:58" ht="5.5" customHeight="1" x14ac:dyDescent="0.55000000000000004">
      <c r="A493" s="116"/>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c r="AA493" s="101"/>
      <c r="AB493" s="101"/>
      <c r="AC493" s="101"/>
      <c r="AD493" s="257"/>
      <c r="AE493" s="258"/>
      <c r="AF493" s="259"/>
      <c r="AG493" s="241"/>
      <c r="AH493" s="241"/>
      <c r="AI493" s="241"/>
      <c r="AJ493" s="241"/>
      <c r="AK493" s="241"/>
      <c r="AL493" s="241"/>
      <c r="AM493" s="241"/>
      <c r="AN493" s="241"/>
      <c r="AO493" s="241"/>
      <c r="AP493" s="241"/>
      <c r="AQ493" s="241"/>
      <c r="AR493" s="241"/>
      <c r="AS493" s="241"/>
      <c r="AT493" s="241"/>
      <c r="AU493" s="241"/>
      <c r="AV493" s="241"/>
      <c r="AW493" s="241"/>
      <c r="AX493" s="241"/>
      <c r="AY493" s="241"/>
      <c r="AZ493" s="241"/>
      <c r="BA493" s="241"/>
      <c r="BB493" s="241"/>
      <c r="BC493" s="241"/>
      <c r="BD493" s="241"/>
      <c r="BE493" s="241"/>
      <c r="BF493" s="117"/>
    </row>
    <row r="494" spans="1:58" ht="37.25" customHeight="1" x14ac:dyDescent="0.55000000000000004">
      <c r="A494" s="116"/>
      <c r="B494" s="208" t="s">
        <v>5</v>
      </c>
      <c r="C494" s="208"/>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8" t="s">
        <v>4</v>
      </c>
      <c r="Z494" s="208"/>
      <c r="AA494" s="208"/>
      <c r="AB494" s="208"/>
      <c r="AC494" s="101"/>
      <c r="AD494" s="221"/>
      <c r="AE494" s="222"/>
      <c r="AF494" s="223"/>
      <c r="AG494" s="242"/>
      <c r="AH494" s="242"/>
      <c r="AI494" s="242"/>
      <c r="AJ494" s="242"/>
      <c r="AK494" s="242"/>
      <c r="AL494" s="242"/>
      <c r="AM494" s="242"/>
      <c r="AN494" s="242"/>
      <c r="AO494" s="242"/>
      <c r="AP494" s="242"/>
      <c r="AQ494" s="242"/>
      <c r="AR494" s="242"/>
      <c r="AS494" s="242"/>
      <c r="AT494" s="242"/>
      <c r="AU494" s="242"/>
      <c r="AV494" s="242"/>
      <c r="AW494" s="242"/>
      <c r="AX494" s="242"/>
      <c r="AY494" s="242"/>
      <c r="AZ494" s="242"/>
      <c r="BA494" s="242"/>
      <c r="BB494" s="242"/>
      <c r="BC494" s="242"/>
      <c r="BD494" s="242"/>
      <c r="BE494" s="242"/>
      <c r="BF494" s="117"/>
    </row>
    <row r="495" spans="1:58" ht="5.5" customHeight="1" x14ac:dyDescent="0.55000000000000004">
      <c r="A495" s="116"/>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c r="AA495" s="101"/>
      <c r="AB495" s="101"/>
      <c r="AC495" s="101"/>
      <c r="AD495" s="101"/>
      <c r="AE495" s="101"/>
      <c r="AF495" s="101"/>
      <c r="AG495" s="101"/>
      <c r="AH495" s="101"/>
      <c r="AI495" s="101"/>
      <c r="AJ495" s="101"/>
      <c r="AK495" s="101"/>
      <c r="AL495" s="101"/>
      <c r="AM495" s="101"/>
      <c r="AN495" s="101"/>
      <c r="AO495" s="101"/>
      <c r="AP495" s="101"/>
      <c r="AQ495" s="101"/>
      <c r="AR495" s="101"/>
      <c r="AS495" s="101"/>
      <c r="AT495" s="101"/>
      <c r="AU495" s="101"/>
      <c r="AV495" s="101"/>
      <c r="AW495" s="101"/>
      <c r="AX495" s="101"/>
      <c r="AY495" s="101"/>
      <c r="AZ495" s="101"/>
      <c r="BA495" s="101"/>
      <c r="BB495" s="101"/>
      <c r="BC495" s="101"/>
      <c r="BD495" s="101"/>
      <c r="BE495" s="101"/>
      <c r="BF495" s="117"/>
    </row>
    <row r="496" spans="1:58" ht="37.25" customHeight="1" x14ac:dyDescent="0.55000000000000004">
      <c r="A496" s="116"/>
      <c r="B496" s="9" t="s">
        <v>138</v>
      </c>
      <c r="C496" s="273" t="s">
        <v>288</v>
      </c>
      <c r="D496" s="274"/>
      <c r="E496" s="274"/>
      <c r="F496" s="274"/>
      <c r="G496" s="274"/>
      <c r="H496" s="274"/>
      <c r="I496" s="274"/>
      <c r="J496" s="274"/>
      <c r="K496" s="274"/>
      <c r="L496" s="274"/>
      <c r="M496" s="274"/>
      <c r="N496" s="274"/>
      <c r="O496" s="274"/>
      <c r="P496" s="274"/>
      <c r="Q496" s="274"/>
      <c r="R496" s="274"/>
      <c r="S496" s="274"/>
      <c r="T496" s="274"/>
      <c r="U496" s="274"/>
      <c r="V496" s="274"/>
      <c r="W496" s="274"/>
      <c r="X496" s="275"/>
      <c r="Y496" s="326"/>
      <c r="Z496" s="327"/>
      <c r="AA496" s="327"/>
      <c r="AB496" s="328"/>
      <c r="AC496" s="101"/>
      <c r="AD496" s="215" t="s">
        <v>9</v>
      </c>
      <c r="AE496" s="216"/>
      <c r="AF496" s="217"/>
      <c r="AG496" s="286"/>
      <c r="AH496" s="289"/>
      <c r="AI496" s="289"/>
      <c r="AJ496" s="289"/>
      <c r="AK496" s="289"/>
      <c r="AL496" s="289"/>
      <c r="AM496" s="289"/>
      <c r="AN496" s="289"/>
      <c r="AO496" s="289"/>
      <c r="AP496" s="289"/>
      <c r="AQ496" s="289"/>
      <c r="AR496" s="289"/>
      <c r="AS496" s="289"/>
      <c r="AT496" s="289"/>
      <c r="AU496" s="289"/>
      <c r="AV496" s="289"/>
      <c r="AW496" s="289"/>
      <c r="AX496" s="289"/>
      <c r="AY496" s="289"/>
      <c r="AZ496" s="289"/>
      <c r="BA496" s="289"/>
      <c r="BB496" s="289"/>
      <c r="BC496" s="289"/>
      <c r="BD496" s="289"/>
      <c r="BE496" s="290"/>
      <c r="BF496" s="117"/>
    </row>
    <row r="497" spans="1:58" ht="5.5" customHeight="1" x14ac:dyDescent="0.55000000000000004">
      <c r="A497" s="116"/>
      <c r="B497" s="88"/>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101"/>
      <c r="AD497" s="101"/>
      <c r="AE497" s="101"/>
      <c r="AF497" s="101"/>
      <c r="AG497" s="101"/>
      <c r="AH497" s="101"/>
      <c r="AI497" s="101"/>
      <c r="AJ497" s="101"/>
      <c r="AK497" s="101"/>
      <c r="AL497" s="101"/>
      <c r="AM497" s="101"/>
      <c r="AN497" s="101"/>
      <c r="AO497" s="101"/>
      <c r="AP497" s="101"/>
      <c r="AQ497" s="101"/>
      <c r="AR497" s="101"/>
      <c r="AS497" s="101"/>
      <c r="AT497" s="101"/>
      <c r="AU497" s="101"/>
      <c r="AV497" s="101"/>
      <c r="AW497" s="101"/>
      <c r="AX497" s="101"/>
      <c r="AY497" s="101"/>
      <c r="AZ497" s="101"/>
      <c r="BA497" s="101"/>
      <c r="BB497" s="101"/>
      <c r="BC497" s="101"/>
      <c r="BD497" s="101"/>
      <c r="BE497" s="101"/>
      <c r="BF497" s="117"/>
    </row>
    <row r="498" spans="1:58" ht="37.25" customHeight="1" x14ac:dyDescent="0.55000000000000004">
      <c r="A498" s="116"/>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101"/>
      <c r="AD498" s="202" t="s">
        <v>195</v>
      </c>
      <c r="AE498" s="202"/>
      <c r="AF498" s="202"/>
      <c r="AG498" s="341"/>
      <c r="AH498" s="341"/>
      <c r="AI498" s="341"/>
      <c r="AJ498" s="341"/>
      <c r="AK498" s="341"/>
      <c r="AL498" s="341"/>
      <c r="AM498" s="341"/>
      <c r="AN498" s="341"/>
      <c r="AO498" s="341"/>
      <c r="AP498" s="341"/>
      <c r="AQ498" s="341"/>
      <c r="AR498" s="341"/>
      <c r="AS498" s="341"/>
      <c r="AT498" s="341"/>
      <c r="AU498" s="341"/>
      <c r="AV498" s="215" t="s">
        <v>7</v>
      </c>
      <c r="AW498" s="216"/>
      <c r="AX498" s="217"/>
      <c r="AY498" s="320"/>
      <c r="AZ498" s="321"/>
      <c r="BA498" s="321"/>
      <c r="BB498" s="321"/>
      <c r="BC498" s="321"/>
      <c r="BD498" s="321"/>
      <c r="BE498" s="322"/>
      <c r="BF498" s="117"/>
    </row>
    <row r="499" spans="1:58" ht="5.5" customHeight="1" x14ac:dyDescent="0.55000000000000004">
      <c r="A499" s="116"/>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11"/>
      <c r="Z499" s="112"/>
      <c r="AA499" s="112"/>
      <c r="AB499" s="112"/>
      <c r="AC499" s="101"/>
      <c r="AD499" s="101"/>
      <c r="AE499" s="101"/>
      <c r="AF499" s="101"/>
      <c r="AG499" s="101"/>
      <c r="AH499" s="101"/>
      <c r="AI499" s="101"/>
      <c r="AJ499" s="101"/>
      <c r="AK499" s="101"/>
      <c r="AL499" s="101"/>
      <c r="AM499" s="101"/>
      <c r="AN499" s="101"/>
      <c r="AO499" s="101"/>
      <c r="AP499" s="101"/>
      <c r="AQ499" s="101"/>
      <c r="AR499" s="101"/>
      <c r="AS499" s="101"/>
      <c r="AT499" s="101"/>
      <c r="AU499" s="101"/>
      <c r="AV499" s="101"/>
      <c r="AW499" s="101"/>
      <c r="AX499" s="101"/>
      <c r="AY499" s="101"/>
      <c r="AZ499" s="101"/>
      <c r="BA499" s="101"/>
      <c r="BB499" s="101"/>
      <c r="BC499" s="101"/>
      <c r="BD499" s="101"/>
      <c r="BE499" s="101"/>
      <c r="BF499" s="117"/>
    </row>
    <row r="500" spans="1:58" ht="37.25" customHeight="1" x14ac:dyDescent="0.55000000000000004">
      <c r="A500" s="116"/>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102"/>
      <c r="Z500" s="55"/>
      <c r="AA500" s="55"/>
      <c r="AB500" s="55"/>
      <c r="AC500" s="101"/>
      <c r="AD500" s="231" t="s">
        <v>6</v>
      </c>
      <c r="AE500" s="232"/>
      <c r="AF500" s="233"/>
      <c r="AG500" s="243"/>
      <c r="AH500" s="244"/>
      <c r="AI500" s="244"/>
      <c r="AJ500" s="244"/>
      <c r="AK500" s="244"/>
      <c r="AL500" s="244"/>
      <c r="AM500" s="244"/>
      <c r="AN500" s="244"/>
      <c r="AO500" s="244"/>
      <c r="AP500" s="244"/>
      <c r="AQ500" s="245"/>
      <c r="AR500" s="231" t="s">
        <v>194</v>
      </c>
      <c r="AS500" s="232"/>
      <c r="AT500" s="233"/>
      <c r="AU500" s="252"/>
      <c r="AV500" s="253"/>
      <c r="AW500" s="253"/>
      <c r="AX500" s="253"/>
      <c r="AY500" s="253"/>
      <c r="AZ500" s="253"/>
      <c r="BA500" s="253"/>
      <c r="BB500" s="253"/>
      <c r="BC500" s="253"/>
      <c r="BD500" s="253"/>
      <c r="BE500" s="253"/>
      <c r="BF500" s="117"/>
    </row>
    <row r="501" spans="1:58" ht="5.5" customHeight="1" x14ac:dyDescent="0.55000000000000004">
      <c r="A501" s="116"/>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102"/>
      <c r="Z501" s="55"/>
      <c r="AA501" s="55"/>
      <c r="AB501" s="55"/>
      <c r="AC501" s="101"/>
      <c r="AD501" s="234"/>
      <c r="AE501" s="235"/>
      <c r="AF501" s="236"/>
      <c r="AG501" s="246"/>
      <c r="AH501" s="247"/>
      <c r="AI501" s="247"/>
      <c r="AJ501" s="247"/>
      <c r="AK501" s="247"/>
      <c r="AL501" s="247"/>
      <c r="AM501" s="247"/>
      <c r="AN501" s="247"/>
      <c r="AO501" s="247"/>
      <c r="AP501" s="247"/>
      <c r="AQ501" s="248"/>
      <c r="AR501" s="234"/>
      <c r="AS501" s="235"/>
      <c r="AT501" s="236"/>
      <c r="AU501" s="253"/>
      <c r="AV501" s="253"/>
      <c r="AW501" s="253"/>
      <c r="AX501" s="253"/>
      <c r="AY501" s="253"/>
      <c r="AZ501" s="253"/>
      <c r="BA501" s="253"/>
      <c r="BB501" s="253"/>
      <c r="BC501" s="253"/>
      <c r="BD501" s="253"/>
      <c r="BE501" s="253"/>
      <c r="BF501" s="117"/>
    </row>
    <row r="502" spans="1:58" ht="37.25" customHeight="1" x14ac:dyDescent="0.55000000000000004">
      <c r="A502" s="116"/>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102"/>
      <c r="Z502" s="55"/>
      <c r="AA502" s="55"/>
      <c r="AB502" s="55"/>
      <c r="AC502" s="101"/>
      <c r="AD502" s="234"/>
      <c r="AE502" s="235"/>
      <c r="AF502" s="236"/>
      <c r="AG502" s="246"/>
      <c r="AH502" s="247"/>
      <c r="AI502" s="247"/>
      <c r="AJ502" s="247"/>
      <c r="AK502" s="247"/>
      <c r="AL502" s="247"/>
      <c r="AM502" s="247"/>
      <c r="AN502" s="247"/>
      <c r="AO502" s="247"/>
      <c r="AP502" s="247"/>
      <c r="AQ502" s="248"/>
      <c r="AR502" s="234"/>
      <c r="AS502" s="235"/>
      <c r="AT502" s="236"/>
      <c r="AU502" s="253"/>
      <c r="AV502" s="253"/>
      <c r="AW502" s="253"/>
      <c r="AX502" s="253"/>
      <c r="AY502" s="253"/>
      <c r="AZ502" s="253"/>
      <c r="BA502" s="253"/>
      <c r="BB502" s="253"/>
      <c r="BC502" s="253"/>
      <c r="BD502" s="253"/>
      <c r="BE502" s="253"/>
      <c r="BF502" s="117"/>
    </row>
    <row r="503" spans="1:58" ht="5.5" customHeight="1" x14ac:dyDescent="0.55000000000000004">
      <c r="A503" s="116"/>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102"/>
      <c r="Z503" s="55"/>
      <c r="AA503" s="55"/>
      <c r="AB503" s="55"/>
      <c r="AC503" s="101"/>
      <c r="AD503" s="234"/>
      <c r="AE503" s="235"/>
      <c r="AF503" s="236"/>
      <c r="AG503" s="246"/>
      <c r="AH503" s="247"/>
      <c r="AI503" s="247"/>
      <c r="AJ503" s="247"/>
      <c r="AK503" s="247"/>
      <c r="AL503" s="247"/>
      <c r="AM503" s="247"/>
      <c r="AN503" s="247"/>
      <c r="AO503" s="247"/>
      <c r="AP503" s="247"/>
      <c r="AQ503" s="248"/>
      <c r="AR503" s="237"/>
      <c r="AS503" s="238"/>
      <c r="AT503" s="239"/>
      <c r="AU503" s="253"/>
      <c r="AV503" s="253"/>
      <c r="AW503" s="253"/>
      <c r="AX503" s="253"/>
      <c r="AY503" s="253"/>
      <c r="AZ503" s="253"/>
      <c r="BA503" s="253"/>
      <c r="BB503" s="253"/>
      <c r="BC503" s="253"/>
      <c r="BD503" s="253"/>
      <c r="BE503" s="253"/>
      <c r="BF503" s="117"/>
    </row>
    <row r="504" spans="1:58" ht="37.25" customHeight="1" x14ac:dyDescent="0.55000000000000004">
      <c r="A504" s="116"/>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102"/>
      <c r="Z504" s="55"/>
      <c r="AA504" s="55"/>
      <c r="AB504" s="55"/>
      <c r="AC504" s="101"/>
      <c r="AD504" s="237"/>
      <c r="AE504" s="238"/>
      <c r="AF504" s="239"/>
      <c r="AG504" s="249"/>
      <c r="AH504" s="250"/>
      <c r="AI504" s="250"/>
      <c r="AJ504" s="250"/>
      <c r="AK504" s="250"/>
      <c r="AL504" s="250"/>
      <c r="AM504" s="250"/>
      <c r="AN504" s="250"/>
      <c r="AO504" s="250"/>
      <c r="AP504" s="250"/>
      <c r="AQ504" s="251"/>
      <c r="AR504" s="254" t="s">
        <v>244</v>
      </c>
      <c r="AS504" s="255"/>
      <c r="AT504" s="256"/>
      <c r="AU504" s="252"/>
      <c r="AV504" s="253"/>
      <c r="AW504" s="253"/>
      <c r="AX504" s="253"/>
      <c r="AY504" s="253"/>
      <c r="AZ504" s="253"/>
      <c r="BA504" s="253"/>
      <c r="BB504" s="253"/>
      <c r="BC504" s="253"/>
      <c r="BD504" s="253"/>
      <c r="BE504" s="253"/>
      <c r="BF504" s="117"/>
    </row>
    <row r="505" spans="1:58" ht="5.5" customHeight="1" x14ac:dyDescent="0.55000000000000004">
      <c r="A505" s="116"/>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102"/>
      <c r="Z505" s="55"/>
      <c r="AA505" s="55"/>
      <c r="AB505" s="55"/>
      <c r="AC505" s="101"/>
      <c r="AD505" s="101"/>
      <c r="AE505" s="101"/>
      <c r="AF505" s="101"/>
      <c r="AG505" s="101"/>
      <c r="AH505" s="101"/>
      <c r="AI505" s="101"/>
      <c r="AJ505" s="101"/>
      <c r="AK505" s="101"/>
      <c r="AL505" s="101"/>
      <c r="AM505" s="101"/>
      <c r="AN505" s="101"/>
      <c r="AO505" s="101"/>
      <c r="AP505" s="101"/>
      <c r="AQ505" s="101"/>
      <c r="AR505" s="101"/>
      <c r="AS505" s="101"/>
      <c r="AT505" s="101"/>
      <c r="AU505" s="101"/>
      <c r="AV505" s="101"/>
      <c r="AW505" s="101"/>
      <c r="AX505" s="101"/>
      <c r="AY505" s="101"/>
      <c r="AZ505" s="101"/>
      <c r="BA505" s="101"/>
      <c r="BB505" s="101"/>
      <c r="BC505" s="101"/>
      <c r="BD505" s="101"/>
      <c r="BE505" s="101"/>
      <c r="BF505" s="117"/>
    </row>
    <row r="506" spans="1:58" ht="37" customHeight="1" x14ac:dyDescent="0.55000000000000004">
      <c r="A506" s="116"/>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102"/>
      <c r="Z506" s="55"/>
      <c r="AA506" s="55"/>
      <c r="AB506" s="55"/>
      <c r="AC506" s="101"/>
      <c r="AD506" s="254" t="s">
        <v>8</v>
      </c>
      <c r="AE506" s="255"/>
      <c r="AF506" s="255"/>
      <c r="AG506" s="256"/>
      <c r="AH506" s="286"/>
      <c r="AI506" s="287"/>
      <c r="AJ506" s="287"/>
      <c r="AK506" s="287"/>
      <c r="AL506" s="287"/>
      <c r="AM506" s="287"/>
      <c r="AN506" s="287"/>
      <c r="AO506" s="287"/>
      <c r="AP506" s="287"/>
      <c r="AQ506" s="287"/>
      <c r="AR506" s="287"/>
      <c r="AS506" s="287"/>
      <c r="AT506" s="287"/>
      <c r="AU506" s="287"/>
      <c r="AV506" s="287"/>
      <c r="AW506" s="287"/>
      <c r="AX506" s="287"/>
      <c r="AY506" s="287"/>
      <c r="AZ506" s="287"/>
      <c r="BA506" s="287"/>
      <c r="BB506" s="287"/>
      <c r="BC506" s="287"/>
      <c r="BD506" s="287"/>
      <c r="BE506" s="288"/>
      <c r="BF506" s="117"/>
    </row>
    <row r="507" spans="1:58" ht="5.5" customHeight="1" thickBot="1" x14ac:dyDescent="0.6">
      <c r="A507" s="131"/>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c r="AA507" s="128"/>
      <c r="AB507" s="128"/>
      <c r="AC507" s="128"/>
      <c r="AD507" s="128"/>
      <c r="AE507" s="128"/>
      <c r="AF507" s="128"/>
      <c r="AG507" s="128"/>
      <c r="AH507" s="128"/>
      <c r="AI507" s="128"/>
      <c r="AJ507" s="128"/>
      <c r="AK507" s="128"/>
      <c r="AL507" s="128"/>
      <c r="AM507" s="128"/>
      <c r="AN507" s="128"/>
      <c r="AO507" s="128"/>
      <c r="AP507" s="128"/>
      <c r="AQ507" s="128"/>
      <c r="AR507" s="128"/>
      <c r="AS507" s="128"/>
      <c r="AT507" s="128"/>
      <c r="AU507" s="128"/>
      <c r="AV507" s="128"/>
      <c r="AW507" s="128"/>
      <c r="AX507" s="128"/>
      <c r="AY507" s="128"/>
      <c r="AZ507" s="128"/>
      <c r="BA507" s="128"/>
      <c r="BB507" s="128"/>
      <c r="BC507" s="128"/>
      <c r="BD507" s="128"/>
      <c r="BE507" s="128"/>
      <c r="BF507" s="130"/>
    </row>
    <row r="508" spans="1:58" ht="5.5" customHeight="1" thickTop="1" x14ac:dyDescent="0.55000000000000004">
      <c r="A508" s="118"/>
      <c r="BF508" s="119"/>
    </row>
    <row r="509" spans="1:58" ht="37.25" customHeight="1" x14ac:dyDescent="0.55000000000000004">
      <c r="A509" s="118"/>
      <c r="B509" s="54" t="s">
        <v>303</v>
      </c>
      <c r="C509" s="279" t="s">
        <v>350</v>
      </c>
      <c r="D509" s="280"/>
      <c r="E509" s="281"/>
      <c r="F509" s="54" t="s">
        <v>0</v>
      </c>
      <c r="G509" s="272" t="s">
        <v>100</v>
      </c>
      <c r="H509" s="272"/>
      <c r="I509" s="272"/>
      <c r="J509" s="272"/>
      <c r="K509" s="202" t="s">
        <v>306</v>
      </c>
      <c r="L509" s="208"/>
      <c r="M509" s="273" t="s">
        <v>104</v>
      </c>
      <c r="N509" s="274"/>
      <c r="O509" s="274"/>
      <c r="P509" s="274"/>
      <c r="Q509" s="274"/>
      <c r="R509" s="274"/>
      <c r="S509" s="274"/>
      <c r="T509" s="274"/>
      <c r="U509" s="274"/>
      <c r="V509" s="275"/>
      <c r="W509" s="202" t="s">
        <v>301</v>
      </c>
      <c r="X509" s="202"/>
      <c r="Y509" s="276" t="s">
        <v>11</v>
      </c>
      <c r="Z509" s="276"/>
      <c r="AA509" s="276"/>
      <c r="AB509" s="276"/>
      <c r="AD509" s="208" t="s">
        <v>1</v>
      </c>
      <c r="AE509" s="268"/>
      <c r="AF509" s="268"/>
      <c r="AG509" s="277" t="s">
        <v>103</v>
      </c>
      <c r="AH509" s="278"/>
      <c r="AI509" s="278"/>
      <c r="AJ509" s="278"/>
      <c r="AK509" s="278"/>
      <c r="AL509" s="278"/>
      <c r="AM509" s="278"/>
      <c r="AN509" s="278"/>
      <c r="AO509" s="278"/>
      <c r="AP509" s="278"/>
      <c r="AQ509" s="278"/>
      <c r="AR509" s="278"/>
      <c r="AS509" s="278"/>
      <c r="AT509" s="278"/>
      <c r="AU509" s="278"/>
      <c r="AV509" s="278"/>
      <c r="AW509" s="278"/>
      <c r="AX509" s="278"/>
      <c r="AY509" s="278"/>
      <c r="AZ509" s="278"/>
      <c r="BA509" s="278"/>
      <c r="BB509" s="278"/>
      <c r="BC509" s="278"/>
      <c r="BD509" s="278"/>
      <c r="BE509" s="278"/>
      <c r="BF509" s="119"/>
    </row>
    <row r="510" spans="1:58" ht="5.5" customHeight="1" x14ac:dyDescent="0.55000000000000004">
      <c r="A510" s="118"/>
      <c r="BF510" s="119"/>
    </row>
    <row r="511" spans="1:58" ht="37.25" customHeight="1" x14ac:dyDescent="0.55000000000000004">
      <c r="A511" s="118"/>
      <c r="B511" s="208" t="s">
        <v>2</v>
      </c>
      <c r="C511" s="208"/>
      <c r="D511" s="384" t="s">
        <v>102</v>
      </c>
      <c r="E511" s="384"/>
      <c r="F511" s="384"/>
      <c r="G511" s="384"/>
      <c r="H511" s="384"/>
      <c r="I511" s="384"/>
      <c r="J511" s="384"/>
      <c r="K511" s="384"/>
      <c r="L511" s="384"/>
      <c r="M511" s="384"/>
      <c r="N511" s="384"/>
      <c r="O511" s="384"/>
      <c r="P511" s="384"/>
      <c r="Q511" s="384"/>
      <c r="R511" s="384"/>
      <c r="S511" s="384"/>
      <c r="T511" s="384"/>
      <c r="U511" s="217" t="s">
        <v>3</v>
      </c>
      <c r="V511" s="208"/>
      <c r="W511" s="208"/>
      <c r="X511" s="310" t="s">
        <v>101</v>
      </c>
      <c r="Y511" s="310"/>
      <c r="Z511" s="310"/>
      <c r="AA511" s="310"/>
      <c r="AB511" s="310"/>
      <c r="AD511" s="323" t="s">
        <v>465</v>
      </c>
      <c r="AE511" s="323"/>
      <c r="AF511" s="323"/>
      <c r="AG511" s="240" t="s">
        <v>238</v>
      </c>
      <c r="AH511" s="240"/>
      <c r="AI511" s="240"/>
      <c r="AJ511" s="240"/>
      <c r="AK511" s="240"/>
      <c r="AL511" s="240"/>
      <c r="AM511" s="240"/>
      <c r="AN511" s="240"/>
      <c r="AO511" s="240"/>
      <c r="AP511" s="240"/>
      <c r="AQ511" s="240"/>
      <c r="AR511" s="240"/>
      <c r="AS511" s="240"/>
      <c r="AT511" s="240"/>
      <c r="AU511" s="240"/>
      <c r="AV511" s="240"/>
      <c r="AW511" s="240"/>
      <c r="AX511" s="240"/>
      <c r="AY511" s="240"/>
      <c r="AZ511" s="240"/>
      <c r="BA511" s="240"/>
      <c r="BB511" s="240"/>
      <c r="BC511" s="240"/>
      <c r="BD511" s="240"/>
      <c r="BE511" s="240"/>
      <c r="BF511" s="119"/>
    </row>
    <row r="512" spans="1:58" ht="5.5" customHeight="1" x14ac:dyDescent="0.55000000000000004">
      <c r="A512" s="118"/>
      <c r="B512" s="208"/>
      <c r="C512" s="208"/>
      <c r="D512" s="384"/>
      <c r="E512" s="384"/>
      <c r="F512" s="384"/>
      <c r="G512" s="384"/>
      <c r="H512" s="384"/>
      <c r="I512" s="384"/>
      <c r="J512" s="384"/>
      <c r="K512" s="384"/>
      <c r="L512" s="384"/>
      <c r="M512" s="384"/>
      <c r="N512" s="384"/>
      <c r="O512" s="384"/>
      <c r="P512" s="384"/>
      <c r="Q512" s="384"/>
      <c r="R512" s="384"/>
      <c r="S512" s="384"/>
      <c r="T512" s="384"/>
      <c r="AD512" s="324"/>
      <c r="AE512" s="324"/>
      <c r="AF512" s="324"/>
      <c r="AG512" s="241"/>
      <c r="AH512" s="241"/>
      <c r="AI512" s="241"/>
      <c r="AJ512" s="241"/>
      <c r="AK512" s="241"/>
      <c r="AL512" s="241"/>
      <c r="AM512" s="241"/>
      <c r="AN512" s="241"/>
      <c r="AO512" s="241"/>
      <c r="AP512" s="241"/>
      <c r="AQ512" s="241"/>
      <c r="AR512" s="241"/>
      <c r="AS512" s="241"/>
      <c r="AT512" s="241"/>
      <c r="AU512" s="241"/>
      <c r="AV512" s="241"/>
      <c r="AW512" s="241"/>
      <c r="AX512" s="241"/>
      <c r="AY512" s="241"/>
      <c r="AZ512" s="241"/>
      <c r="BA512" s="241"/>
      <c r="BB512" s="241"/>
      <c r="BC512" s="241"/>
      <c r="BD512" s="241"/>
      <c r="BE512" s="241"/>
      <c r="BF512" s="119"/>
    </row>
    <row r="513" spans="1:58" ht="37.25" customHeight="1" x14ac:dyDescent="0.55000000000000004">
      <c r="A513" s="118"/>
      <c r="B513" s="208"/>
      <c r="C513" s="208"/>
      <c r="D513" s="384"/>
      <c r="E513" s="384"/>
      <c r="F513" s="384"/>
      <c r="G513" s="384"/>
      <c r="H513" s="384"/>
      <c r="I513" s="384"/>
      <c r="J513" s="384"/>
      <c r="K513" s="384"/>
      <c r="L513" s="384"/>
      <c r="M513" s="384"/>
      <c r="N513" s="384"/>
      <c r="O513" s="384"/>
      <c r="P513" s="384"/>
      <c r="Q513" s="384"/>
      <c r="R513" s="384"/>
      <c r="S513" s="384"/>
      <c r="T513" s="384"/>
      <c r="U513"/>
      <c r="V513"/>
      <c r="W513"/>
      <c r="X513"/>
      <c r="Y513" s="7"/>
      <c r="Z513"/>
      <c r="AA513"/>
      <c r="AB513"/>
      <c r="AD513" s="324"/>
      <c r="AE513" s="324"/>
      <c r="AF513" s="324"/>
      <c r="AG513" s="241"/>
      <c r="AH513" s="241"/>
      <c r="AI513" s="241"/>
      <c r="AJ513" s="241"/>
      <c r="AK513" s="241"/>
      <c r="AL513" s="241"/>
      <c r="AM513" s="241"/>
      <c r="AN513" s="241"/>
      <c r="AO513" s="241"/>
      <c r="AP513" s="241"/>
      <c r="AQ513" s="241"/>
      <c r="AR513" s="241"/>
      <c r="AS513" s="241"/>
      <c r="AT513" s="241"/>
      <c r="AU513" s="241"/>
      <c r="AV513" s="241"/>
      <c r="AW513" s="241"/>
      <c r="AX513" s="241"/>
      <c r="AY513" s="241"/>
      <c r="AZ513" s="241"/>
      <c r="BA513" s="241"/>
      <c r="BB513" s="241"/>
      <c r="BC513" s="241"/>
      <c r="BD513" s="241"/>
      <c r="BE513" s="241"/>
      <c r="BF513" s="119"/>
    </row>
    <row r="514" spans="1:58" ht="5.5" customHeight="1" x14ac:dyDescent="0.55000000000000004">
      <c r="A514" s="118"/>
      <c r="AD514" s="324"/>
      <c r="AE514" s="324"/>
      <c r="AF514" s="324"/>
      <c r="AG514" s="241"/>
      <c r="AH514" s="241"/>
      <c r="AI514" s="241"/>
      <c r="AJ514" s="241"/>
      <c r="AK514" s="241"/>
      <c r="AL514" s="241"/>
      <c r="AM514" s="241"/>
      <c r="AN514" s="241"/>
      <c r="AO514" s="241"/>
      <c r="AP514" s="241"/>
      <c r="AQ514" s="241"/>
      <c r="AR514" s="241"/>
      <c r="AS514" s="241"/>
      <c r="AT514" s="241"/>
      <c r="AU514" s="241"/>
      <c r="AV514" s="241"/>
      <c r="AW514" s="241"/>
      <c r="AX514" s="241"/>
      <c r="AY514" s="241"/>
      <c r="AZ514" s="241"/>
      <c r="BA514" s="241"/>
      <c r="BB514" s="241"/>
      <c r="BC514" s="241"/>
      <c r="BD514" s="241"/>
      <c r="BE514" s="241"/>
      <c r="BF514" s="119"/>
    </row>
    <row r="515" spans="1:58" ht="37.25" customHeight="1" x14ac:dyDescent="0.55000000000000004">
      <c r="A515" s="118"/>
      <c r="B515" s="208" t="s">
        <v>5</v>
      </c>
      <c r="C515" s="208"/>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8" t="s">
        <v>4</v>
      </c>
      <c r="Z515" s="208"/>
      <c r="AA515" s="208"/>
      <c r="AB515" s="208"/>
      <c r="AD515" s="325"/>
      <c r="AE515" s="325"/>
      <c r="AF515" s="325"/>
      <c r="AG515" s="242"/>
      <c r="AH515" s="242"/>
      <c r="AI515" s="242"/>
      <c r="AJ515" s="242"/>
      <c r="AK515" s="242"/>
      <c r="AL515" s="242"/>
      <c r="AM515" s="242"/>
      <c r="AN515" s="242"/>
      <c r="AO515" s="242"/>
      <c r="AP515" s="242"/>
      <c r="AQ515" s="242"/>
      <c r="AR515" s="242"/>
      <c r="AS515" s="242"/>
      <c r="AT515" s="242"/>
      <c r="AU515" s="242"/>
      <c r="AV515" s="242"/>
      <c r="AW515" s="242"/>
      <c r="AX515" s="242"/>
      <c r="AY515" s="242"/>
      <c r="AZ515" s="242"/>
      <c r="BA515" s="242"/>
      <c r="BB515" s="242"/>
      <c r="BC515" s="242"/>
      <c r="BD515" s="242"/>
      <c r="BE515" s="242"/>
      <c r="BF515" s="119"/>
    </row>
    <row r="516" spans="1:58" ht="5.5" customHeight="1" x14ac:dyDescent="0.55000000000000004">
      <c r="A516" s="118"/>
      <c r="BF516" s="119"/>
    </row>
    <row r="517" spans="1:58" ht="37.25" customHeight="1" x14ac:dyDescent="0.55000000000000004">
      <c r="A517" s="118"/>
      <c r="B517" s="303" t="s">
        <v>138</v>
      </c>
      <c r="C517" s="272" t="s">
        <v>246</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352"/>
      <c r="Z517" s="352"/>
      <c r="AA517" s="352"/>
      <c r="AB517" s="352"/>
      <c r="AD517" s="215" t="s">
        <v>9</v>
      </c>
      <c r="AE517" s="216"/>
      <c r="AF517" s="217"/>
      <c r="AG517" s="286"/>
      <c r="AH517" s="289"/>
      <c r="AI517" s="289"/>
      <c r="AJ517" s="289"/>
      <c r="AK517" s="289"/>
      <c r="AL517" s="289"/>
      <c r="AM517" s="289"/>
      <c r="AN517" s="289"/>
      <c r="AO517" s="289"/>
      <c r="AP517" s="289"/>
      <c r="AQ517" s="289"/>
      <c r="AR517" s="289"/>
      <c r="AS517" s="289"/>
      <c r="AT517" s="289"/>
      <c r="AU517" s="289"/>
      <c r="AV517" s="289"/>
      <c r="AW517" s="289"/>
      <c r="AX517" s="289"/>
      <c r="AY517" s="289"/>
      <c r="AZ517" s="289"/>
      <c r="BA517" s="289"/>
      <c r="BB517" s="289"/>
      <c r="BC517" s="289"/>
      <c r="BD517" s="289"/>
      <c r="BE517" s="290"/>
      <c r="BF517" s="119"/>
    </row>
    <row r="518" spans="1:58" ht="5.5" customHeight="1" x14ac:dyDescent="0.55000000000000004">
      <c r="A518" s="118"/>
      <c r="B518" s="303"/>
      <c r="C518" s="272"/>
      <c r="D518" s="272"/>
      <c r="E518" s="272"/>
      <c r="F518" s="272"/>
      <c r="G518" s="272"/>
      <c r="H518" s="272"/>
      <c r="I518" s="272"/>
      <c r="J518" s="272"/>
      <c r="K518" s="272"/>
      <c r="L518" s="272"/>
      <c r="M518" s="272"/>
      <c r="N518" s="272"/>
      <c r="O518" s="272"/>
      <c r="P518" s="272"/>
      <c r="Q518" s="272"/>
      <c r="R518" s="272"/>
      <c r="S518" s="272"/>
      <c r="T518" s="272"/>
      <c r="U518" s="272"/>
      <c r="V518" s="272"/>
      <c r="W518" s="272"/>
      <c r="X518" s="272"/>
      <c r="Y518" s="352"/>
      <c r="Z518" s="352"/>
      <c r="AA518" s="352"/>
      <c r="AB518" s="352"/>
      <c r="BF518" s="119"/>
    </row>
    <row r="519" spans="1:58" ht="37.25" customHeight="1" x14ac:dyDescent="0.55000000000000004">
      <c r="A519" s="118"/>
      <c r="B519" s="303"/>
      <c r="C519" s="272"/>
      <c r="D519" s="272"/>
      <c r="E519" s="272"/>
      <c r="F519" s="272"/>
      <c r="G519" s="272"/>
      <c r="H519" s="272"/>
      <c r="I519" s="272"/>
      <c r="J519" s="272"/>
      <c r="K519" s="272"/>
      <c r="L519" s="272"/>
      <c r="M519" s="272"/>
      <c r="N519" s="272"/>
      <c r="O519" s="272"/>
      <c r="P519" s="272"/>
      <c r="Q519" s="272"/>
      <c r="R519" s="272"/>
      <c r="S519" s="272"/>
      <c r="T519" s="272"/>
      <c r="U519" s="272"/>
      <c r="V519" s="272"/>
      <c r="W519" s="272"/>
      <c r="X519" s="272"/>
      <c r="Y519" s="352"/>
      <c r="Z519" s="352"/>
      <c r="AA519" s="352"/>
      <c r="AB519" s="352"/>
      <c r="AD519" s="202" t="s">
        <v>195</v>
      </c>
      <c r="AE519" s="202"/>
      <c r="AF519" s="202"/>
      <c r="AG519" s="341"/>
      <c r="AH519" s="341"/>
      <c r="AI519" s="341"/>
      <c r="AJ519" s="341"/>
      <c r="AK519" s="341"/>
      <c r="AL519" s="341"/>
      <c r="AM519" s="341"/>
      <c r="AN519" s="341"/>
      <c r="AO519" s="341"/>
      <c r="AP519" s="341"/>
      <c r="AQ519" s="341"/>
      <c r="AR519" s="341"/>
      <c r="AS519" s="341"/>
      <c r="AT519" s="341"/>
      <c r="AU519" s="341"/>
      <c r="AV519" s="215" t="s">
        <v>7</v>
      </c>
      <c r="AW519" s="216"/>
      <c r="AX519" s="217"/>
      <c r="AY519" s="320"/>
      <c r="AZ519" s="321"/>
      <c r="BA519" s="321"/>
      <c r="BB519" s="321"/>
      <c r="BC519" s="321"/>
      <c r="BD519" s="321"/>
      <c r="BE519" s="322"/>
      <c r="BF519" s="119"/>
    </row>
    <row r="520" spans="1:58" ht="5.5" customHeight="1" x14ac:dyDescent="0.55000000000000004">
      <c r="A520" s="118"/>
      <c r="B520" s="3"/>
      <c r="C520" s="3"/>
      <c r="D520" s="3"/>
      <c r="E520" s="3"/>
      <c r="F520" s="3"/>
      <c r="G520" s="3"/>
      <c r="H520" s="3"/>
      <c r="I520" s="3"/>
      <c r="J520" s="3"/>
      <c r="K520" s="3"/>
      <c r="L520" s="3"/>
      <c r="M520" s="3"/>
      <c r="N520" s="3"/>
      <c r="O520" s="3"/>
      <c r="P520" s="3"/>
      <c r="Q520" s="3"/>
      <c r="R520" s="3"/>
      <c r="S520" s="3"/>
      <c r="T520" s="3"/>
      <c r="U520" s="3"/>
      <c r="V520" s="3"/>
      <c r="W520" s="3"/>
      <c r="X520" s="3"/>
      <c r="Y520" s="2"/>
      <c r="Z520" s="2"/>
      <c r="AA520" s="2"/>
      <c r="AB520" s="2"/>
      <c r="BF520" s="119"/>
    </row>
    <row r="521" spans="1:58" ht="37.25" customHeight="1" x14ac:dyDescent="0.55000000000000004">
      <c r="A521" s="118"/>
      <c r="B521" s="10" t="s">
        <v>146</v>
      </c>
      <c r="C521" s="273" t="s">
        <v>185</v>
      </c>
      <c r="D521" s="274"/>
      <c r="E521" s="274"/>
      <c r="F521" s="274"/>
      <c r="G521" s="274"/>
      <c r="H521" s="274"/>
      <c r="I521" s="274"/>
      <c r="J521" s="274"/>
      <c r="K521" s="274"/>
      <c r="L521" s="274"/>
      <c r="M521" s="274"/>
      <c r="N521" s="274"/>
      <c r="O521" s="274"/>
      <c r="P521" s="274"/>
      <c r="Q521" s="274"/>
      <c r="R521" s="274"/>
      <c r="S521" s="274"/>
      <c r="T521" s="274"/>
      <c r="U521" s="274"/>
      <c r="V521" s="274"/>
      <c r="W521" s="274"/>
      <c r="X521" s="275"/>
      <c r="Y521" s="326"/>
      <c r="Z521" s="327"/>
      <c r="AA521" s="327"/>
      <c r="AB521" s="328"/>
      <c r="AD521" s="231" t="s">
        <v>6</v>
      </c>
      <c r="AE521" s="232"/>
      <c r="AF521" s="233"/>
      <c r="AG521" s="243"/>
      <c r="AH521" s="260"/>
      <c r="AI521" s="260"/>
      <c r="AJ521" s="260"/>
      <c r="AK521" s="260"/>
      <c r="AL521" s="260"/>
      <c r="AM521" s="260"/>
      <c r="AN521" s="260"/>
      <c r="AO521" s="260"/>
      <c r="AP521" s="260"/>
      <c r="AQ521" s="261"/>
      <c r="AR521" s="231" t="s">
        <v>194</v>
      </c>
      <c r="AS521" s="232"/>
      <c r="AT521" s="233"/>
      <c r="AU521" s="252"/>
      <c r="AV521" s="252"/>
      <c r="AW521" s="252"/>
      <c r="AX521" s="252"/>
      <c r="AY521" s="252"/>
      <c r="AZ521" s="252"/>
      <c r="BA521" s="252"/>
      <c r="BB521" s="252"/>
      <c r="BC521" s="252"/>
      <c r="BD521" s="252"/>
      <c r="BE521" s="252"/>
      <c r="BF521" s="119"/>
    </row>
    <row r="522" spans="1:58" ht="5.5" customHeight="1" x14ac:dyDescent="0.55000000000000004">
      <c r="A522" s="118"/>
      <c r="B522" s="3"/>
      <c r="C522" s="3"/>
      <c r="D522" s="3"/>
      <c r="E522" s="3"/>
      <c r="F522" s="3"/>
      <c r="G522" s="3"/>
      <c r="H522" s="3"/>
      <c r="I522" s="3"/>
      <c r="J522" s="3"/>
      <c r="K522" s="3"/>
      <c r="L522" s="3"/>
      <c r="M522" s="3"/>
      <c r="N522" s="3"/>
      <c r="O522" s="3"/>
      <c r="P522" s="3"/>
      <c r="Q522" s="3"/>
      <c r="R522" s="3"/>
      <c r="S522" s="3"/>
      <c r="T522" s="3"/>
      <c r="U522" s="3"/>
      <c r="V522" s="3"/>
      <c r="W522" s="3"/>
      <c r="X522" s="3"/>
      <c r="Y522" s="2"/>
      <c r="Z522" s="2"/>
      <c r="AA522" s="2"/>
      <c r="AB522" s="2"/>
      <c r="AD522" s="234"/>
      <c r="AE522" s="235"/>
      <c r="AF522" s="236"/>
      <c r="AG522" s="262"/>
      <c r="AH522" s="263"/>
      <c r="AI522" s="263"/>
      <c r="AJ522" s="263"/>
      <c r="AK522" s="263"/>
      <c r="AL522" s="263"/>
      <c r="AM522" s="263"/>
      <c r="AN522" s="263"/>
      <c r="AO522" s="263"/>
      <c r="AP522" s="263"/>
      <c r="AQ522" s="264"/>
      <c r="AR522" s="234"/>
      <c r="AS522" s="235"/>
      <c r="AT522" s="236"/>
      <c r="AU522" s="252"/>
      <c r="AV522" s="252"/>
      <c r="AW522" s="252"/>
      <c r="AX522" s="252"/>
      <c r="AY522" s="252"/>
      <c r="AZ522" s="252"/>
      <c r="BA522" s="252"/>
      <c r="BB522" s="252"/>
      <c r="BC522" s="252"/>
      <c r="BD522" s="252"/>
      <c r="BE522" s="252"/>
      <c r="BF522" s="119"/>
    </row>
    <row r="523" spans="1:58" ht="37.25" customHeight="1" x14ac:dyDescent="0.55000000000000004">
      <c r="A523" s="118"/>
      <c r="B523" s="300" t="s">
        <v>156</v>
      </c>
      <c r="C523" s="291" t="s">
        <v>373</v>
      </c>
      <c r="D523" s="311"/>
      <c r="E523" s="311"/>
      <c r="F523" s="311"/>
      <c r="G523" s="311"/>
      <c r="H523" s="311"/>
      <c r="I523" s="311"/>
      <c r="J523" s="311"/>
      <c r="K523" s="311"/>
      <c r="L523" s="311"/>
      <c r="M523" s="311"/>
      <c r="N523" s="311"/>
      <c r="O523" s="311"/>
      <c r="P523" s="311"/>
      <c r="Q523" s="311"/>
      <c r="R523" s="311"/>
      <c r="S523" s="311"/>
      <c r="T523" s="311"/>
      <c r="U523" s="311"/>
      <c r="V523" s="311"/>
      <c r="W523" s="311"/>
      <c r="X523" s="312"/>
      <c r="Y523" s="353"/>
      <c r="Z523" s="354"/>
      <c r="AA523" s="354"/>
      <c r="AB523" s="355"/>
      <c r="AD523" s="234"/>
      <c r="AE523" s="235"/>
      <c r="AF523" s="236"/>
      <c r="AG523" s="262"/>
      <c r="AH523" s="263"/>
      <c r="AI523" s="263"/>
      <c r="AJ523" s="263"/>
      <c r="AK523" s="263"/>
      <c r="AL523" s="263"/>
      <c r="AM523" s="263"/>
      <c r="AN523" s="263"/>
      <c r="AO523" s="263"/>
      <c r="AP523" s="263"/>
      <c r="AQ523" s="264"/>
      <c r="AR523" s="234"/>
      <c r="AS523" s="235"/>
      <c r="AT523" s="236"/>
      <c r="AU523" s="252"/>
      <c r="AV523" s="252"/>
      <c r="AW523" s="252"/>
      <c r="AX523" s="252"/>
      <c r="AY523" s="252"/>
      <c r="AZ523" s="252"/>
      <c r="BA523" s="252"/>
      <c r="BB523" s="252"/>
      <c r="BC523" s="252"/>
      <c r="BD523" s="252"/>
      <c r="BE523" s="252"/>
      <c r="BF523" s="119"/>
    </row>
    <row r="524" spans="1:58" ht="5.5" customHeight="1" x14ac:dyDescent="0.55000000000000004">
      <c r="A524" s="118"/>
      <c r="B524" s="301"/>
      <c r="C524" s="313"/>
      <c r="D524" s="314"/>
      <c r="E524" s="314"/>
      <c r="F524" s="314"/>
      <c r="G524" s="314"/>
      <c r="H524" s="314"/>
      <c r="I524" s="314"/>
      <c r="J524" s="314"/>
      <c r="K524" s="314"/>
      <c r="L524" s="314"/>
      <c r="M524" s="314"/>
      <c r="N524" s="314"/>
      <c r="O524" s="314"/>
      <c r="P524" s="314"/>
      <c r="Q524" s="314"/>
      <c r="R524" s="314"/>
      <c r="S524" s="314"/>
      <c r="T524" s="314"/>
      <c r="U524" s="314"/>
      <c r="V524" s="314"/>
      <c r="W524" s="314"/>
      <c r="X524" s="315"/>
      <c r="Y524" s="356"/>
      <c r="Z524" s="357"/>
      <c r="AA524" s="357"/>
      <c r="AB524" s="358"/>
      <c r="AD524" s="234"/>
      <c r="AE524" s="235"/>
      <c r="AF524" s="236"/>
      <c r="AG524" s="262"/>
      <c r="AH524" s="263"/>
      <c r="AI524" s="263"/>
      <c r="AJ524" s="263"/>
      <c r="AK524" s="263"/>
      <c r="AL524" s="263"/>
      <c r="AM524" s="263"/>
      <c r="AN524" s="263"/>
      <c r="AO524" s="263"/>
      <c r="AP524" s="263"/>
      <c r="AQ524" s="264"/>
      <c r="AR524" s="237"/>
      <c r="AS524" s="238"/>
      <c r="AT524" s="239"/>
      <c r="AU524" s="252"/>
      <c r="AV524" s="252"/>
      <c r="AW524" s="252"/>
      <c r="AX524" s="252"/>
      <c r="AY524" s="252"/>
      <c r="AZ524" s="252"/>
      <c r="BA524" s="252"/>
      <c r="BB524" s="252"/>
      <c r="BC524" s="252"/>
      <c r="BD524" s="252"/>
      <c r="BE524" s="252"/>
      <c r="BF524" s="119"/>
    </row>
    <row r="525" spans="1:58" ht="37" customHeight="1" x14ac:dyDescent="0.55000000000000004">
      <c r="A525" s="118"/>
      <c r="B525" s="301"/>
      <c r="C525" s="313"/>
      <c r="D525" s="314"/>
      <c r="E525" s="314"/>
      <c r="F525" s="314"/>
      <c r="G525" s="314"/>
      <c r="H525" s="314"/>
      <c r="I525" s="314"/>
      <c r="J525" s="314"/>
      <c r="K525" s="314"/>
      <c r="L525" s="314"/>
      <c r="M525" s="314"/>
      <c r="N525" s="314"/>
      <c r="O525" s="314"/>
      <c r="P525" s="314"/>
      <c r="Q525" s="314"/>
      <c r="R525" s="314"/>
      <c r="S525" s="314"/>
      <c r="T525" s="314"/>
      <c r="U525" s="314"/>
      <c r="V525" s="314"/>
      <c r="W525" s="314"/>
      <c r="X525" s="315"/>
      <c r="Y525" s="356"/>
      <c r="Z525" s="357"/>
      <c r="AA525" s="357"/>
      <c r="AB525" s="358"/>
      <c r="AD525" s="237"/>
      <c r="AE525" s="238"/>
      <c r="AF525" s="239"/>
      <c r="AG525" s="265"/>
      <c r="AH525" s="266"/>
      <c r="AI525" s="266"/>
      <c r="AJ525" s="266"/>
      <c r="AK525" s="266"/>
      <c r="AL525" s="266"/>
      <c r="AM525" s="266"/>
      <c r="AN525" s="266"/>
      <c r="AO525" s="266"/>
      <c r="AP525" s="266"/>
      <c r="AQ525" s="267"/>
      <c r="AR525" s="254" t="s">
        <v>244</v>
      </c>
      <c r="AS525" s="255"/>
      <c r="AT525" s="256"/>
      <c r="AU525" s="252"/>
      <c r="AV525" s="252"/>
      <c r="AW525" s="252"/>
      <c r="AX525" s="252"/>
      <c r="AY525" s="252"/>
      <c r="AZ525" s="252"/>
      <c r="BA525" s="252"/>
      <c r="BB525" s="252"/>
      <c r="BC525" s="252"/>
      <c r="BD525" s="252"/>
      <c r="BE525" s="252"/>
      <c r="BF525" s="119"/>
    </row>
    <row r="526" spans="1:58" ht="5.5" customHeight="1" x14ac:dyDescent="0.55000000000000004">
      <c r="A526" s="118"/>
      <c r="B526" s="301"/>
      <c r="C526" s="313"/>
      <c r="D526" s="314"/>
      <c r="E526" s="314"/>
      <c r="F526" s="314"/>
      <c r="G526" s="314"/>
      <c r="H526" s="314"/>
      <c r="I526" s="314"/>
      <c r="J526" s="314"/>
      <c r="K526" s="314"/>
      <c r="L526" s="314"/>
      <c r="M526" s="314"/>
      <c r="N526" s="314"/>
      <c r="O526" s="314"/>
      <c r="P526" s="314"/>
      <c r="Q526" s="314"/>
      <c r="R526" s="314"/>
      <c r="S526" s="314"/>
      <c r="T526" s="314"/>
      <c r="U526" s="314"/>
      <c r="V526" s="314"/>
      <c r="W526" s="314"/>
      <c r="X526" s="315"/>
      <c r="Y526" s="356"/>
      <c r="Z526" s="357"/>
      <c r="AA526" s="357"/>
      <c r="AB526" s="358"/>
      <c r="BF526" s="119"/>
    </row>
    <row r="527" spans="1:58" ht="37" customHeight="1" x14ac:dyDescent="0.55000000000000004">
      <c r="A527" s="118"/>
      <c r="B527" s="301"/>
      <c r="C527" s="313"/>
      <c r="D527" s="314"/>
      <c r="E527" s="314"/>
      <c r="F527" s="314"/>
      <c r="G527" s="314"/>
      <c r="H527" s="314"/>
      <c r="I527" s="314"/>
      <c r="J527" s="314"/>
      <c r="K527" s="314"/>
      <c r="L527" s="314"/>
      <c r="M527" s="314"/>
      <c r="N527" s="314"/>
      <c r="O527" s="314"/>
      <c r="P527" s="314"/>
      <c r="Q527" s="314"/>
      <c r="R527" s="314"/>
      <c r="S527" s="314"/>
      <c r="T527" s="314"/>
      <c r="U527" s="314"/>
      <c r="V527" s="314"/>
      <c r="W527" s="314"/>
      <c r="X527" s="315"/>
      <c r="Y527" s="356"/>
      <c r="Z527" s="357"/>
      <c r="AA527" s="357"/>
      <c r="AB527" s="358"/>
      <c r="AD527" s="254" t="s">
        <v>8</v>
      </c>
      <c r="AE527" s="255"/>
      <c r="AF527" s="255"/>
      <c r="AG527" s="256"/>
      <c r="AH527" s="286"/>
      <c r="AI527" s="287"/>
      <c r="AJ527" s="287"/>
      <c r="AK527" s="287"/>
      <c r="AL527" s="287"/>
      <c r="AM527" s="287"/>
      <c r="AN527" s="287"/>
      <c r="AO527" s="287"/>
      <c r="AP527" s="287"/>
      <c r="AQ527" s="287"/>
      <c r="AR527" s="287"/>
      <c r="AS527" s="287"/>
      <c r="AT527" s="287"/>
      <c r="AU527" s="287"/>
      <c r="AV527" s="287"/>
      <c r="AW527" s="287"/>
      <c r="AX527" s="287"/>
      <c r="AY527" s="287"/>
      <c r="AZ527" s="287"/>
      <c r="BA527" s="287"/>
      <c r="BB527" s="287"/>
      <c r="BC527" s="287"/>
      <c r="BD527" s="287"/>
      <c r="BE527" s="288"/>
      <c r="BF527" s="119"/>
    </row>
    <row r="528" spans="1:58" ht="5.5" customHeight="1" x14ac:dyDescent="0.55000000000000004">
      <c r="A528" s="118"/>
      <c r="B528" s="301"/>
      <c r="C528" s="313"/>
      <c r="D528" s="314"/>
      <c r="E528" s="314"/>
      <c r="F528" s="314"/>
      <c r="G528" s="314"/>
      <c r="H528" s="314"/>
      <c r="I528" s="314"/>
      <c r="J528" s="314"/>
      <c r="K528" s="314"/>
      <c r="L528" s="314"/>
      <c r="M528" s="314"/>
      <c r="N528" s="314"/>
      <c r="O528" s="314"/>
      <c r="P528" s="314"/>
      <c r="Q528" s="314"/>
      <c r="R528" s="314"/>
      <c r="S528" s="314"/>
      <c r="T528" s="314"/>
      <c r="U528" s="314"/>
      <c r="V528" s="314"/>
      <c r="W528" s="314"/>
      <c r="X528" s="315"/>
      <c r="Y528" s="356"/>
      <c r="Z528" s="357"/>
      <c r="AA528" s="357"/>
      <c r="AB528" s="358"/>
      <c r="BF528" s="119"/>
    </row>
    <row r="529" spans="1:58" ht="37" customHeight="1" x14ac:dyDescent="0.55000000000000004">
      <c r="A529" s="118"/>
      <c r="B529" s="301"/>
      <c r="C529" s="313"/>
      <c r="D529" s="314"/>
      <c r="E529" s="314"/>
      <c r="F529" s="314"/>
      <c r="G529" s="314"/>
      <c r="H529" s="314"/>
      <c r="I529" s="314"/>
      <c r="J529" s="314"/>
      <c r="K529" s="314"/>
      <c r="L529" s="314"/>
      <c r="M529" s="314"/>
      <c r="N529" s="314"/>
      <c r="O529" s="314"/>
      <c r="P529" s="314"/>
      <c r="Q529" s="314"/>
      <c r="R529" s="314"/>
      <c r="S529" s="314"/>
      <c r="T529" s="314"/>
      <c r="U529" s="314"/>
      <c r="V529" s="314"/>
      <c r="W529" s="314"/>
      <c r="X529" s="315"/>
      <c r="Y529" s="356"/>
      <c r="Z529" s="357"/>
      <c r="AA529" s="357"/>
      <c r="AB529" s="358"/>
      <c r="BF529" s="119"/>
    </row>
    <row r="530" spans="1:58" ht="5.5" customHeight="1" x14ac:dyDescent="0.55000000000000004">
      <c r="A530" s="118"/>
      <c r="B530" s="301"/>
      <c r="C530" s="313"/>
      <c r="D530" s="314"/>
      <c r="E530" s="314"/>
      <c r="F530" s="314"/>
      <c r="G530" s="314"/>
      <c r="H530" s="314"/>
      <c r="I530" s="314"/>
      <c r="J530" s="314"/>
      <c r="K530" s="314"/>
      <c r="L530" s="314"/>
      <c r="M530" s="314"/>
      <c r="N530" s="314"/>
      <c r="O530" s="314"/>
      <c r="P530" s="314"/>
      <c r="Q530" s="314"/>
      <c r="R530" s="314"/>
      <c r="S530" s="314"/>
      <c r="T530" s="314"/>
      <c r="U530" s="314"/>
      <c r="V530" s="314"/>
      <c r="W530" s="314"/>
      <c r="X530" s="315"/>
      <c r="Y530" s="356"/>
      <c r="Z530" s="357"/>
      <c r="AA530" s="357"/>
      <c r="AB530" s="358"/>
      <c r="BF530" s="119"/>
    </row>
    <row r="531" spans="1:58" ht="37" customHeight="1" x14ac:dyDescent="0.55000000000000004">
      <c r="A531" s="118"/>
      <c r="B531" s="301"/>
      <c r="C531" s="313"/>
      <c r="D531" s="314"/>
      <c r="E531" s="314"/>
      <c r="F531" s="314"/>
      <c r="G531" s="314"/>
      <c r="H531" s="314"/>
      <c r="I531" s="314"/>
      <c r="J531" s="314"/>
      <c r="K531" s="314"/>
      <c r="L531" s="314"/>
      <c r="M531" s="314"/>
      <c r="N531" s="314"/>
      <c r="O531" s="314"/>
      <c r="P531" s="314"/>
      <c r="Q531" s="314"/>
      <c r="R531" s="314"/>
      <c r="S531" s="314"/>
      <c r="T531" s="314"/>
      <c r="U531" s="314"/>
      <c r="V531" s="314"/>
      <c r="W531" s="314"/>
      <c r="X531" s="315"/>
      <c r="Y531" s="356"/>
      <c r="Z531" s="357"/>
      <c r="AA531" s="357"/>
      <c r="AB531" s="358"/>
      <c r="BF531" s="119"/>
    </row>
    <row r="532" spans="1:58" ht="5.5" customHeight="1" x14ac:dyDescent="0.55000000000000004">
      <c r="A532" s="118"/>
      <c r="B532" s="301"/>
      <c r="C532" s="313"/>
      <c r="D532" s="314"/>
      <c r="E532" s="314"/>
      <c r="F532" s="314"/>
      <c r="G532" s="314"/>
      <c r="H532" s="314"/>
      <c r="I532" s="314"/>
      <c r="J532" s="314"/>
      <c r="K532" s="314"/>
      <c r="L532" s="314"/>
      <c r="M532" s="314"/>
      <c r="N532" s="314"/>
      <c r="O532" s="314"/>
      <c r="P532" s="314"/>
      <c r="Q532" s="314"/>
      <c r="R532" s="314"/>
      <c r="S532" s="314"/>
      <c r="T532" s="314"/>
      <c r="U532" s="314"/>
      <c r="V532" s="314"/>
      <c r="W532" s="314"/>
      <c r="X532" s="315"/>
      <c r="Y532" s="356"/>
      <c r="Z532" s="357"/>
      <c r="AA532" s="357"/>
      <c r="AB532" s="358"/>
      <c r="BF532" s="119"/>
    </row>
    <row r="533" spans="1:58" ht="37" customHeight="1" x14ac:dyDescent="0.55000000000000004">
      <c r="A533" s="118"/>
      <c r="B533" s="301"/>
      <c r="C533" s="313"/>
      <c r="D533" s="314"/>
      <c r="E533" s="314"/>
      <c r="F533" s="314"/>
      <c r="G533" s="314"/>
      <c r="H533" s="314"/>
      <c r="I533" s="314"/>
      <c r="J533" s="314"/>
      <c r="K533" s="314"/>
      <c r="L533" s="314"/>
      <c r="M533" s="314"/>
      <c r="N533" s="314"/>
      <c r="O533" s="314"/>
      <c r="P533" s="314"/>
      <c r="Q533" s="314"/>
      <c r="R533" s="314"/>
      <c r="S533" s="314"/>
      <c r="T533" s="314"/>
      <c r="U533" s="314"/>
      <c r="V533" s="314"/>
      <c r="W533" s="314"/>
      <c r="X533" s="315"/>
      <c r="Y533" s="356"/>
      <c r="Z533" s="357"/>
      <c r="AA533" s="357"/>
      <c r="AB533" s="358"/>
      <c r="BF533" s="119"/>
    </row>
    <row r="534" spans="1:58" ht="5.5" customHeight="1" x14ac:dyDescent="0.55000000000000004">
      <c r="A534" s="118"/>
      <c r="B534" s="301"/>
      <c r="C534" s="313"/>
      <c r="D534" s="314"/>
      <c r="E534" s="314"/>
      <c r="F534" s="314"/>
      <c r="G534" s="314"/>
      <c r="H534" s="314"/>
      <c r="I534" s="314"/>
      <c r="J534" s="314"/>
      <c r="K534" s="314"/>
      <c r="L534" s="314"/>
      <c r="M534" s="314"/>
      <c r="N534" s="314"/>
      <c r="O534" s="314"/>
      <c r="P534" s="314"/>
      <c r="Q534" s="314"/>
      <c r="R534" s="314"/>
      <c r="S534" s="314"/>
      <c r="T534" s="314"/>
      <c r="U534" s="314"/>
      <c r="V534" s="314"/>
      <c r="W534" s="314"/>
      <c r="X534" s="315"/>
      <c r="Y534" s="356"/>
      <c r="Z534" s="357"/>
      <c r="AA534" s="357"/>
      <c r="AB534" s="358"/>
      <c r="BF534" s="119"/>
    </row>
    <row r="535" spans="1:58" ht="37" customHeight="1" x14ac:dyDescent="0.55000000000000004">
      <c r="A535" s="118"/>
      <c r="B535" s="301"/>
      <c r="C535" s="313"/>
      <c r="D535" s="314"/>
      <c r="E535" s="314"/>
      <c r="F535" s="314"/>
      <c r="G535" s="314"/>
      <c r="H535" s="314"/>
      <c r="I535" s="314"/>
      <c r="J535" s="314"/>
      <c r="K535" s="314"/>
      <c r="L535" s="314"/>
      <c r="M535" s="314"/>
      <c r="N535" s="314"/>
      <c r="O535" s="314"/>
      <c r="P535" s="314"/>
      <c r="Q535" s="314"/>
      <c r="R535" s="314"/>
      <c r="S535" s="314"/>
      <c r="T535" s="314"/>
      <c r="U535" s="314"/>
      <c r="V535" s="314"/>
      <c r="W535" s="314"/>
      <c r="X535" s="315"/>
      <c r="Y535" s="356"/>
      <c r="Z535" s="357"/>
      <c r="AA535" s="357"/>
      <c r="AB535" s="358"/>
      <c r="BF535" s="119"/>
    </row>
    <row r="536" spans="1:58" ht="5.5" customHeight="1" x14ac:dyDescent="0.55000000000000004">
      <c r="A536" s="118"/>
      <c r="B536" s="301"/>
      <c r="C536" s="313"/>
      <c r="D536" s="314"/>
      <c r="E536" s="314"/>
      <c r="F536" s="314"/>
      <c r="G536" s="314"/>
      <c r="H536" s="314"/>
      <c r="I536" s="314"/>
      <c r="J536" s="314"/>
      <c r="K536" s="314"/>
      <c r="L536" s="314"/>
      <c r="M536" s="314"/>
      <c r="N536" s="314"/>
      <c r="O536" s="314"/>
      <c r="P536" s="314"/>
      <c r="Q536" s="314"/>
      <c r="R536" s="314"/>
      <c r="S536" s="314"/>
      <c r="T536" s="314"/>
      <c r="U536" s="314"/>
      <c r="V536" s="314"/>
      <c r="W536" s="314"/>
      <c r="X536" s="315"/>
      <c r="Y536" s="356"/>
      <c r="Z536" s="357"/>
      <c r="AA536" s="357"/>
      <c r="AB536" s="358"/>
      <c r="BF536" s="119"/>
    </row>
    <row r="537" spans="1:58" ht="37" customHeight="1" x14ac:dyDescent="0.55000000000000004">
      <c r="A537" s="118"/>
      <c r="B537" s="301"/>
      <c r="C537" s="313"/>
      <c r="D537" s="314"/>
      <c r="E537" s="314"/>
      <c r="F537" s="314"/>
      <c r="G537" s="314"/>
      <c r="H537" s="314"/>
      <c r="I537" s="314"/>
      <c r="J537" s="314"/>
      <c r="K537" s="314"/>
      <c r="L537" s="314"/>
      <c r="M537" s="314"/>
      <c r="N537" s="314"/>
      <c r="O537" s="314"/>
      <c r="P537" s="314"/>
      <c r="Q537" s="314"/>
      <c r="R537" s="314"/>
      <c r="S537" s="314"/>
      <c r="T537" s="314"/>
      <c r="U537" s="314"/>
      <c r="V537" s="314"/>
      <c r="W537" s="314"/>
      <c r="X537" s="315"/>
      <c r="Y537" s="356"/>
      <c r="Z537" s="357"/>
      <c r="AA537" s="357"/>
      <c r="AB537" s="358"/>
      <c r="BF537" s="119"/>
    </row>
    <row r="538" spans="1:58" ht="5.5" customHeight="1" x14ac:dyDescent="0.55000000000000004">
      <c r="A538" s="118"/>
      <c r="B538" s="301"/>
      <c r="C538" s="313"/>
      <c r="D538" s="314"/>
      <c r="E538" s="314"/>
      <c r="F538" s="314"/>
      <c r="G538" s="314"/>
      <c r="H538" s="314"/>
      <c r="I538" s="314"/>
      <c r="J538" s="314"/>
      <c r="K538" s="314"/>
      <c r="L538" s="314"/>
      <c r="M538" s="314"/>
      <c r="N538" s="314"/>
      <c r="O538" s="314"/>
      <c r="P538" s="314"/>
      <c r="Q538" s="314"/>
      <c r="R538" s="314"/>
      <c r="S538" s="314"/>
      <c r="T538" s="314"/>
      <c r="U538" s="314"/>
      <c r="V538" s="314"/>
      <c r="W538" s="314"/>
      <c r="X538" s="315"/>
      <c r="Y538" s="356"/>
      <c r="Z538" s="357"/>
      <c r="AA538" s="357"/>
      <c r="AB538" s="358"/>
      <c r="BF538" s="119"/>
    </row>
    <row r="539" spans="1:58" ht="37" customHeight="1" x14ac:dyDescent="0.55000000000000004">
      <c r="A539" s="118"/>
      <c r="B539" s="301"/>
      <c r="C539" s="313"/>
      <c r="D539" s="314"/>
      <c r="E539" s="314"/>
      <c r="F539" s="314"/>
      <c r="G539" s="314"/>
      <c r="H539" s="314"/>
      <c r="I539" s="314"/>
      <c r="J539" s="314"/>
      <c r="K539" s="314"/>
      <c r="L539" s="314"/>
      <c r="M539" s="314"/>
      <c r="N539" s="314"/>
      <c r="O539" s="314"/>
      <c r="P539" s="314"/>
      <c r="Q539" s="314"/>
      <c r="R539" s="314"/>
      <c r="S539" s="314"/>
      <c r="T539" s="314"/>
      <c r="U539" s="314"/>
      <c r="V539" s="314"/>
      <c r="W539" s="314"/>
      <c r="X539" s="315"/>
      <c r="Y539" s="356"/>
      <c r="Z539" s="357"/>
      <c r="AA539" s="357"/>
      <c r="AB539" s="358"/>
      <c r="BF539" s="119"/>
    </row>
    <row r="540" spans="1:58" ht="5.5" customHeight="1" x14ac:dyDescent="0.55000000000000004">
      <c r="A540" s="118"/>
      <c r="B540" s="301"/>
      <c r="C540" s="313"/>
      <c r="D540" s="314"/>
      <c r="E540" s="314"/>
      <c r="F540" s="314"/>
      <c r="G540" s="314"/>
      <c r="H540" s="314"/>
      <c r="I540" s="314"/>
      <c r="J540" s="314"/>
      <c r="K540" s="314"/>
      <c r="L540" s="314"/>
      <c r="M540" s="314"/>
      <c r="N540" s="314"/>
      <c r="O540" s="314"/>
      <c r="P540" s="314"/>
      <c r="Q540" s="314"/>
      <c r="R540" s="314"/>
      <c r="S540" s="314"/>
      <c r="T540" s="314"/>
      <c r="U540" s="314"/>
      <c r="V540" s="314"/>
      <c r="W540" s="314"/>
      <c r="X540" s="315"/>
      <c r="Y540" s="356"/>
      <c r="Z540" s="357"/>
      <c r="AA540" s="357"/>
      <c r="AB540" s="358"/>
      <c r="BF540" s="119"/>
    </row>
    <row r="541" spans="1:58" ht="37" customHeight="1" x14ac:dyDescent="0.55000000000000004">
      <c r="A541" s="118"/>
      <c r="B541" s="302"/>
      <c r="C541" s="316"/>
      <c r="D541" s="317"/>
      <c r="E541" s="317"/>
      <c r="F541" s="317"/>
      <c r="G541" s="317"/>
      <c r="H541" s="317"/>
      <c r="I541" s="317"/>
      <c r="J541" s="317"/>
      <c r="K541" s="317"/>
      <c r="L541" s="317"/>
      <c r="M541" s="317"/>
      <c r="N541" s="317"/>
      <c r="O541" s="317"/>
      <c r="P541" s="317"/>
      <c r="Q541" s="317"/>
      <c r="R541" s="317"/>
      <c r="S541" s="317"/>
      <c r="T541" s="317"/>
      <c r="U541" s="317"/>
      <c r="V541" s="317"/>
      <c r="W541" s="317"/>
      <c r="X541" s="318"/>
      <c r="Y541" s="359"/>
      <c r="Z541" s="360"/>
      <c r="AA541" s="360"/>
      <c r="AB541" s="361"/>
      <c r="BF541" s="119"/>
    </row>
    <row r="542" spans="1:58" ht="5.5" customHeight="1" x14ac:dyDescent="0.55000000000000004">
      <c r="A542" s="118"/>
      <c r="BF542" s="119"/>
    </row>
    <row r="543" spans="1:58" ht="5.5" customHeight="1" x14ac:dyDescent="0.55000000000000004">
      <c r="A543" s="118"/>
      <c r="BF543" s="119"/>
    </row>
    <row r="544" spans="1:58" ht="37" customHeight="1" x14ac:dyDescent="0.55000000000000004">
      <c r="A544" s="118"/>
      <c r="B544" s="300" t="s">
        <v>177</v>
      </c>
      <c r="C544" s="291" t="s">
        <v>375</v>
      </c>
      <c r="D544" s="311"/>
      <c r="E544" s="311"/>
      <c r="F544" s="311"/>
      <c r="G544" s="311"/>
      <c r="H544" s="311"/>
      <c r="I544" s="311"/>
      <c r="J544" s="311"/>
      <c r="K544" s="311"/>
      <c r="L544" s="311"/>
      <c r="M544" s="311"/>
      <c r="N544" s="311"/>
      <c r="O544" s="311"/>
      <c r="P544" s="311"/>
      <c r="Q544" s="311"/>
      <c r="R544" s="311"/>
      <c r="S544" s="311"/>
      <c r="T544" s="311"/>
      <c r="U544" s="311"/>
      <c r="V544" s="311"/>
      <c r="W544" s="311"/>
      <c r="X544" s="312"/>
      <c r="Y544" s="353"/>
      <c r="Z544" s="354"/>
      <c r="AA544" s="354"/>
      <c r="AB544" s="355"/>
      <c r="AE544" s="215" t="s">
        <v>241</v>
      </c>
      <c r="AF544" s="216"/>
      <c r="AG544" s="216"/>
      <c r="AH544" s="216"/>
      <c r="AI544" s="216"/>
      <c r="AJ544" s="216"/>
      <c r="AK544" s="216"/>
      <c r="AL544" s="216"/>
      <c r="AM544" s="216"/>
      <c r="AN544" s="216"/>
      <c r="AO544" s="216"/>
      <c r="AP544" s="216"/>
      <c r="AQ544" s="216"/>
      <c r="AR544" s="216"/>
      <c r="AS544" s="216"/>
      <c r="AT544" s="216"/>
      <c r="AU544" s="216"/>
      <c r="AV544" s="216"/>
      <c r="AW544" s="216"/>
      <c r="AX544" s="216"/>
      <c r="AY544" s="216"/>
      <c r="AZ544" s="216"/>
      <c r="BA544" s="216"/>
      <c r="BB544" s="216"/>
      <c r="BC544" s="216"/>
      <c r="BD544" s="217"/>
      <c r="BF544" s="119"/>
    </row>
    <row r="545" spans="1:58" ht="5.5" customHeight="1" x14ac:dyDescent="0.55000000000000004">
      <c r="A545" s="118"/>
      <c r="B545" s="301"/>
      <c r="C545" s="313"/>
      <c r="D545" s="314"/>
      <c r="E545" s="314"/>
      <c r="F545" s="314"/>
      <c r="G545" s="314"/>
      <c r="H545" s="314"/>
      <c r="I545" s="314"/>
      <c r="J545" s="314"/>
      <c r="K545" s="314"/>
      <c r="L545" s="314"/>
      <c r="M545" s="314"/>
      <c r="N545" s="314"/>
      <c r="O545" s="314"/>
      <c r="P545" s="314"/>
      <c r="Q545" s="314"/>
      <c r="R545" s="314"/>
      <c r="S545" s="314"/>
      <c r="T545" s="314"/>
      <c r="U545" s="314"/>
      <c r="V545" s="314"/>
      <c r="W545" s="314"/>
      <c r="X545" s="315"/>
      <c r="Y545" s="356"/>
      <c r="Z545" s="357"/>
      <c r="AA545" s="357"/>
      <c r="AB545" s="358"/>
      <c r="AE545" s="277" t="s">
        <v>473</v>
      </c>
      <c r="AF545" s="277"/>
      <c r="AG545" s="277"/>
      <c r="AH545" s="277"/>
      <c r="AI545" s="277"/>
      <c r="AJ545" s="277"/>
      <c r="AK545" s="277"/>
      <c r="AL545" s="277"/>
      <c r="AM545" s="277"/>
      <c r="AN545" s="277"/>
      <c r="AO545" s="277"/>
      <c r="AP545" s="277"/>
      <c r="AQ545" s="277"/>
      <c r="AR545" s="277"/>
      <c r="AS545" s="277"/>
      <c r="AT545" s="277"/>
      <c r="AU545" s="277"/>
      <c r="AV545" s="277"/>
      <c r="AW545" s="277"/>
      <c r="AX545" s="277"/>
      <c r="AY545" s="277"/>
      <c r="AZ545" s="277"/>
      <c r="BA545" s="277"/>
      <c r="BB545" s="277"/>
      <c r="BC545" s="277"/>
      <c r="BD545" s="277"/>
      <c r="BF545" s="119"/>
    </row>
    <row r="546" spans="1:58" ht="37" customHeight="1" x14ac:dyDescent="0.55000000000000004">
      <c r="A546" s="118"/>
      <c r="B546" s="301"/>
      <c r="C546" s="313"/>
      <c r="D546" s="314"/>
      <c r="E546" s="314"/>
      <c r="F546" s="314"/>
      <c r="G546" s="314"/>
      <c r="H546" s="314"/>
      <c r="I546" s="314"/>
      <c r="J546" s="314"/>
      <c r="K546" s="314"/>
      <c r="L546" s="314"/>
      <c r="M546" s="314"/>
      <c r="N546" s="314"/>
      <c r="O546" s="314"/>
      <c r="P546" s="314"/>
      <c r="Q546" s="314"/>
      <c r="R546" s="314"/>
      <c r="S546" s="314"/>
      <c r="T546" s="314"/>
      <c r="U546" s="314"/>
      <c r="V546" s="314"/>
      <c r="W546" s="314"/>
      <c r="X546" s="315"/>
      <c r="Y546" s="356"/>
      <c r="Z546" s="357"/>
      <c r="AA546" s="357"/>
      <c r="AB546" s="358"/>
      <c r="AE546" s="277"/>
      <c r="AF546" s="277"/>
      <c r="AG546" s="277"/>
      <c r="AH546" s="277"/>
      <c r="AI546" s="277"/>
      <c r="AJ546" s="277"/>
      <c r="AK546" s="277"/>
      <c r="AL546" s="277"/>
      <c r="AM546" s="277"/>
      <c r="AN546" s="277"/>
      <c r="AO546" s="277"/>
      <c r="AP546" s="277"/>
      <c r="AQ546" s="277"/>
      <c r="AR546" s="277"/>
      <c r="AS546" s="277"/>
      <c r="AT546" s="277"/>
      <c r="AU546" s="277"/>
      <c r="AV546" s="277"/>
      <c r="AW546" s="277"/>
      <c r="AX546" s="277"/>
      <c r="AY546" s="277"/>
      <c r="AZ546" s="277"/>
      <c r="BA546" s="277"/>
      <c r="BB546" s="277"/>
      <c r="BC546" s="277"/>
      <c r="BD546" s="277"/>
      <c r="BF546" s="119"/>
    </row>
    <row r="547" spans="1:58" ht="5.5" customHeight="1" x14ac:dyDescent="0.55000000000000004">
      <c r="A547" s="118"/>
      <c r="B547" s="301"/>
      <c r="C547" s="313"/>
      <c r="D547" s="314"/>
      <c r="E547" s="314"/>
      <c r="F547" s="314"/>
      <c r="G547" s="314"/>
      <c r="H547" s="314"/>
      <c r="I547" s="314"/>
      <c r="J547" s="314"/>
      <c r="K547" s="314"/>
      <c r="L547" s="314"/>
      <c r="M547" s="314"/>
      <c r="N547" s="314"/>
      <c r="O547" s="314"/>
      <c r="P547" s="314"/>
      <c r="Q547" s="314"/>
      <c r="R547" s="314"/>
      <c r="S547" s="314"/>
      <c r="T547" s="314"/>
      <c r="U547" s="314"/>
      <c r="V547" s="314"/>
      <c r="W547" s="314"/>
      <c r="X547" s="315"/>
      <c r="Y547" s="356"/>
      <c r="Z547" s="357"/>
      <c r="AA547" s="357"/>
      <c r="AB547" s="358"/>
      <c r="AE547" s="277"/>
      <c r="AF547" s="277"/>
      <c r="AG547" s="277"/>
      <c r="AH547" s="277"/>
      <c r="AI547" s="277"/>
      <c r="AJ547" s="277"/>
      <c r="AK547" s="277"/>
      <c r="AL547" s="277"/>
      <c r="AM547" s="277"/>
      <c r="AN547" s="277"/>
      <c r="AO547" s="277"/>
      <c r="AP547" s="277"/>
      <c r="AQ547" s="277"/>
      <c r="AR547" s="277"/>
      <c r="AS547" s="277"/>
      <c r="AT547" s="277"/>
      <c r="AU547" s="277"/>
      <c r="AV547" s="277"/>
      <c r="AW547" s="277"/>
      <c r="AX547" s="277"/>
      <c r="AY547" s="277"/>
      <c r="AZ547" s="277"/>
      <c r="BA547" s="277"/>
      <c r="BB547" s="277"/>
      <c r="BC547" s="277"/>
      <c r="BD547" s="277"/>
      <c r="BF547" s="119"/>
    </row>
    <row r="548" spans="1:58" ht="37" customHeight="1" x14ac:dyDescent="0.55000000000000004">
      <c r="A548" s="118"/>
      <c r="B548" s="301"/>
      <c r="C548" s="313"/>
      <c r="D548" s="314"/>
      <c r="E548" s="314"/>
      <c r="F548" s="314"/>
      <c r="G548" s="314"/>
      <c r="H548" s="314"/>
      <c r="I548" s="314"/>
      <c r="J548" s="314"/>
      <c r="K548" s="314"/>
      <c r="L548" s="314"/>
      <c r="M548" s="314"/>
      <c r="N548" s="314"/>
      <c r="O548" s="314"/>
      <c r="P548" s="314"/>
      <c r="Q548" s="314"/>
      <c r="R548" s="314"/>
      <c r="S548" s="314"/>
      <c r="T548" s="314"/>
      <c r="U548" s="314"/>
      <c r="V548" s="314"/>
      <c r="W548" s="314"/>
      <c r="X548" s="315"/>
      <c r="Y548" s="356"/>
      <c r="Z548" s="357"/>
      <c r="AA548" s="357"/>
      <c r="AB548" s="358"/>
      <c r="AE548" s="277"/>
      <c r="AF548" s="277"/>
      <c r="AG548" s="277"/>
      <c r="AH548" s="277"/>
      <c r="AI548" s="277"/>
      <c r="AJ548" s="277"/>
      <c r="AK548" s="277"/>
      <c r="AL548" s="277"/>
      <c r="AM548" s="277"/>
      <c r="AN548" s="277"/>
      <c r="AO548" s="277"/>
      <c r="AP548" s="277"/>
      <c r="AQ548" s="277"/>
      <c r="AR548" s="277"/>
      <c r="AS548" s="277"/>
      <c r="AT548" s="277"/>
      <c r="AU548" s="277"/>
      <c r="AV548" s="277"/>
      <c r="AW548" s="277"/>
      <c r="AX548" s="277"/>
      <c r="AY548" s="277"/>
      <c r="AZ548" s="277"/>
      <c r="BA548" s="277"/>
      <c r="BB548" s="277"/>
      <c r="BC548" s="277"/>
      <c r="BD548" s="277"/>
      <c r="BF548" s="119"/>
    </row>
    <row r="549" spans="1:58" ht="5.5" customHeight="1" x14ac:dyDescent="0.55000000000000004">
      <c r="A549" s="118"/>
      <c r="B549" s="301"/>
      <c r="C549" s="313"/>
      <c r="D549" s="314"/>
      <c r="E549" s="314"/>
      <c r="F549" s="314"/>
      <c r="G549" s="314"/>
      <c r="H549" s="314"/>
      <c r="I549" s="314"/>
      <c r="J549" s="314"/>
      <c r="K549" s="314"/>
      <c r="L549" s="314"/>
      <c r="M549" s="314"/>
      <c r="N549" s="314"/>
      <c r="O549" s="314"/>
      <c r="P549" s="314"/>
      <c r="Q549" s="314"/>
      <c r="R549" s="314"/>
      <c r="S549" s="314"/>
      <c r="T549" s="314"/>
      <c r="U549" s="314"/>
      <c r="V549" s="314"/>
      <c r="W549" s="314"/>
      <c r="X549" s="315"/>
      <c r="Y549" s="356"/>
      <c r="Z549" s="357"/>
      <c r="AA549" s="357"/>
      <c r="AB549" s="358"/>
      <c r="AE549" s="277"/>
      <c r="AF549" s="277"/>
      <c r="AG549" s="277"/>
      <c r="AH549" s="277"/>
      <c r="AI549" s="277"/>
      <c r="AJ549" s="277"/>
      <c r="AK549" s="277"/>
      <c r="AL549" s="277"/>
      <c r="AM549" s="277"/>
      <c r="AN549" s="277"/>
      <c r="AO549" s="277"/>
      <c r="AP549" s="277"/>
      <c r="AQ549" s="277"/>
      <c r="AR549" s="277"/>
      <c r="AS549" s="277"/>
      <c r="AT549" s="277"/>
      <c r="AU549" s="277"/>
      <c r="AV549" s="277"/>
      <c r="AW549" s="277"/>
      <c r="AX549" s="277"/>
      <c r="AY549" s="277"/>
      <c r="AZ549" s="277"/>
      <c r="BA549" s="277"/>
      <c r="BB549" s="277"/>
      <c r="BC549" s="277"/>
      <c r="BD549" s="277"/>
      <c r="BF549" s="119"/>
    </row>
    <row r="550" spans="1:58" ht="37" customHeight="1" x14ac:dyDescent="0.55000000000000004">
      <c r="A550" s="118"/>
      <c r="B550" s="301"/>
      <c r="C550" s="313"/>
      <c r="D550" s="314"/>
      <c r="E550" s="314"/>
      <c r="F550" s="314"/>
      <c r="G550" s="314"/>
      <c r="H550" s="314"/>
      <c r="I550" s="314"/>
      <c r="J550" s="314"/>
      <c r="K550" s="314"/>
      <c r="L550" s="314"/>
      <c r="M550" s="314"/>
      <c r="N550" s="314"/>
      <c r="O550" s="314"/>
      <c r="P550" s="314"/>
      <c r="Q550" s="314"/>
      <c r="R550" s="314"/>
      <c r="S550" s="314"/>
      <c r="T550" s="314"/>
      <c r="U550" s="314"/>
      <c r="V550" s="314"/>
      <c r="W550" s="314"/>
      <c r="X550" s="315"/>
      <c r="Y550" s="356"/>
      <c r="Z550" s="357"/>
      <c r="AA550" s="357"/>
      <c r="AB550" s="358"/>
      <c r="AE550" s="277"/>
      <c r="AF550" s="277"/>
      <c r="AG550" s="277"/>
      <c r="AH550" s="277"/>
      <c r="AI550" s="277"/>
      <c r="AJ550" s="277"/>
      <c r="AK550" s="277"/>
      <c r="AL550" s="277"/>
      <c r="AM550" s="277"/>
      <c r="AN550" s="277"/>
      <c r="AO550" s="277"/>
      <c r="AP550" s="277"/>
      <c r="AQ550" s="277"/>
      <c r="AR550" s="277"/>
      <c r="AS550" s="277"/>
      <c r="AT550" s="277"/>
      <c r="AU550" s="277"/>
      <c r="AV550" s="277"/>
      <c r="AW550" s="277"/>
      <c r="AX550" s="277"/>
      <c r="AY550" s="277"/>
      <c r="AZ550" s="277"/>
      <c r="BA550" s="277"/>
      <c r="BB550" s="277"/>
      <c r="BC550" s="277"/>
      <c r="BD550" s="277"/>
      <c r="BF550" s="119"/>
    </row>
    <row r="551" spans="1:58" ht="5.5" customHeight="1" x14ac:dyDescent="0.55000000000000004">
      <c r="A551" s="118"/>
      <c r="B551" s="301"/>
      <c r="C551" s="313"/>
      <c r="D551" s="314"/>
      <c r="E551" s="314"/>
      <c r="F551" s="314"/>
      <c r="G551" s="314"/>
      <c r="H551" s="314"/>
      <c r="I551" s="314"/>
      <c r="J551" s="314"/>
      <c r="K551" s="314"/>
      <c r="L551" s="314"/>
      <c r="M551" s="314"/>
      <c r="N551" s="314"/>
      <c r="O551" s="314"/>
      <c r="P551" s="314"/>
      <c r="Q551" s="314"/>
      <c r="R551" s="314"/>
      <c r="S551" s="314"/>
      <c r="T551" s="314"/>
      <c r="U551" s="314"/>
      <c r="V551" s="314"/>
      <c r="W551" s="314"/>
      <c r="X551" s="315"/>
      <c r="Y551" s="356"/>
      <c r="Z551" s="357"/>
      <c r="AA551" s="357"/>
      <c r="AB551" s="358"/>
      <c r="AE551" s="277"/>
      <c r="AF551" s="277"/>
      <c r="AG551" s="277"/>
      <c r="AH551" s="277"/>
      <c r="AI551" s="277"/>
      <c r="AJ551" s="277"/>
      <c r="AK551" s="277"/>
      <c r="AL551" s="277"/>
      <c r="AM551" s="277"/>
      <c r="AN551" s="277"/>
      <c r="AO551" s="277"/>
      <c r="AP551" s="277"/>
      <c r="AQ551" s="277"/>
      <c r="AR551" s="277"/>
      <c r="AS551" s="277"/>
      <c r="AT551" s="277"/>
      <c r="AU551" s="277"/>
      <c r="AV551" s="277"/>
      <c r="AW551" s="277"/>
      <c r="AX551" s="277"/>
      <c r="AY551" s="277"/>
      <c r="AZ551" s="277"/>
      <c r="BA551" s="277"/>
      <c r="BB551" s="277"/>
      <c r="BC551" s="277"/>
      <c r="BD551" s="277"/>
      <c r="BF551" s="119"/>
    </row>
    <row r="552" spans="1:58" ht="37" customHeight="1" x14ac:dyDescent="0.55000000000000004">
      <c r="A552" s="118"/>
      <c r="B552" s="301"/>
      <c r="C552" s="313"/>
      <c r="D552" s="314"/>
      <c r="E552" s="314"/>
      <c r="F552" s="314"/>
      <c r="G552" s="314"/>
      <c r="H552" s="314"/>
      <c r="I552" s="314"/>
      <c r="J552" s="314"/>
      <c r="K552" s="314"/>
      <c r="L552" s="314"/>
      <c r="M552" s="314"/>
      <c r="N552" s="314"/>
      <c r="O552" s="314"/>
      <c r="P552" s="314"/>
      <c r="Q552" s="314"/>
      <c r="R552" s="314"/>
      <c r="S552" s="314"/>
      <c r="T552" s="314"/>
      <c r="U552" s="314"/>
      <c r="V552" s="314"/>
      <c r="W552" s="314"/>
      <c r="X552" s="315"/>
      <c r="Y552" s="356"/>
      <c r="Z552" s="357"/>
      <c r="AA552" s="357"/>
      <c r="AB552" s="358"/>
      <c r="AE552" s="277"/>
      <c r="AF552" s="277"/>
      <c r="AG552" s="277"/>
      <c r="AH552" s="277"/>
      <c r="AI552" s="277"/>
      <c r="AJ552" s="277"/>
      <c r="AK552" s="277"/>
      <c r="AL552" s="277"/>
      <c r="AM552" s="277"/>
      <c r="AN552" s="277"/>
      <c r="AO552" s="277"/>
      <c r="AP552" s="277"/>
      <c r="AQ552" s="277"/>
      <c r="AR552" s="277"/>
      <c r="AS552" s="277"/>
      <c r="AT552" s="277"/>
      <c r="AU552" s="277"/>
      <c r="AV552" s="277"/>
      <c r="AW552" s="277"/>
      <c r="AX552" s="277"/>
      <c r="AY552" s="277"/>
      <c r="AZ552" s="277"/>
      <c r="BA552" s="277"/>
      <c r="BB552" s="277"/>
      <c r="BC552" s="277"/>
      <c r="BD552" s="277"/>
      <c r="BF552" s="119"/>
    </row>
    <row r="553" spans="1:58" ht="5.5" customHeight="1" x14ac:dyDescent="0.55000000000000004">
      <c r="A553" s="118"/>
      <c r="B553" s="301"/>
      <c r="C553" s="313"/>
      <c r="D553" s="314"/>
      <c r="E553" s="314"/>
      <c r="F553" s="314"/>
      <c r="G553" s="314"/>
      <c r="H553" s="314"/>
      <c r="I553" s="314"/>
      <c r="J553" s="314"/>
      <c r="K553" s="314"/>
      <c r="L553" s="314"/>
      <c r="M553" s="314"/>
      <c r="N553" s="314"/>
      <c r="O553" s="314"/>
      <c r="P553" s="314"/>
      <c r="Q553" s="314"/>
      <c r="R553" s="314"/>
      <c r="S553" s="314"/>
      <c r="T553" s="314"/>
      <c r="U553" s="314"/>
      <c r="V553" s="314"/>
      <c r="W553" s="314"/>
      <c r="X553" s="315"/>
      <c r="Y553" s="356"/>
      <c r="Z553" s="357"/>
      <c r="AA553" s="357"/>
      <c r="AB553" s="358"/>
      <c r="AE553" s="277"/>
      <c r="AF553" s="277"/>
      <c r="AG553" s="277"/>
      <c r="AH553" s="277"/>
      <c r="AI553" s="277"/>
      <c r="AJ553" s="277"/>
      <c r="AK553" s="277"/>
      <c r="AL553" s="277"/>
      <c r="AM553" s="277"/>
      <c r="AN553" s="277"/>
      <c r="AO553" s="277"/>
      <c r="AP553" s="277"/>
      <c r="AQ553" s="277"/>
      <c r="AR553" s="277"/>
      <c r="AS553" s="277"/>
      <c r="AT553" s="277"/>
      <c r="AU553" s="277"/>
      <c r="AV553" s="277"/>
      <c r="AW553" s="277"/>
      <c r="AX553" s="277"/>
      <c r="AY553" s="277"/>
      <c r="AZ553" s="277"/>
      <c r="BA553" s="277"/>
      <c r="BB553" s="277"/>
      <c r="BC553" s="277"/>
      <c r="BD553" s="277"/>
      <c r="BF553" s="119"/>
    </row>
    <row r="554" spans="1:58" ht="37" customHeight="1" x14ac:dyDescent="0.55000000000000004">
      <c r="A554" s="118"/>
      <c r="B554" s="301"/>
      <c r="C554" s="313"/>
      <c r="D554" s="314"/>
      <c r="E554" s="314"/>
      <c r="F554" s="314"/>
      <c r="G554" s="314"/>
      <c r="H554" s="314"/>
      <c r="I554" s="314"/>
      <c r="J554" s="314"/>
      <c r="K554" s="314"/>
      <c r="L554" s="314"/>
      <c r="M554" s="314"/>
      <c r="N554" s="314"/>
      <c r="O554" s="314"/>
      <c r="P554" s="314"/>
      <c r="Q554" s="314"/>
      <c r="R554" s="314"/>
      <c r="S554" s="314"/>
      <c r="T554" s="314"/>
      <c r="U554" s="314"/>
      <c r="V554" s="314"/>
      <c r="W554" s="314"/>
      <c r="X554" s="315"/>
      <c r="Y554" s="356"/>
      <c r="Z554" s="357"/>
      <c r="AA554" s="357"/>
      <c r="AB554" s="358"/>
      <c r="AE554" s="277"/>
      <c r="AF554" s="277"/>
      <c r="AG554" s="277"/>
      <c r="AH554" s="277"/>
      <c r="AI554" s="277"/>
      <c r="AJ554" s="277"/>
      <c r="AK554" s="277"/>
      <c r="AL554" s="277"/>
      <c r="AM554" s="277"/>
      <c r="AN554" s="277"/>
      <c r="AO554" s="277"/>
      <c r="AP554" s="277"/>
      <c r="AQ554" s="277"/>
      <c r="AR554" s="277"/>
      <c r="AS554" s="277"/>
      <c r="AT554" s="277"/>
      <c r="AU554" s="277"/>
      <c r="AV554" s="277"/>
      <c r="AW554" s="277"/>
      <c r="AX554" s="277"/>
      <c r="AY554" s="277"/>
      <c r="AZ554" s="277"/>
      <c r="BA554" s="277"/>
      <c r="BB554" s="277"/>
      <c r="BC554" s="277"/>
      <c r="BD554" s="277"/>
      <c r="BF554" s="119"/>
    </row>
    <row r="555" spans="1:58" ht="5.5" customHeight="1" x14ac:dyDescent="0.55000000000000004">
      <c r="A555" s="118"/>
      <c r="B555" s="301"/>
      <c r="C555" s="313"/>
      <c r="D555" s="314"/>
      <c r="E555" s="314"/>
      <c r="F555" s="314"/>
      <c r="G555" s="314"/>
      <c r="H555" s="314"/>
      <c r="I555" s="314"/>
      <c r="J555" s="314"/>
      <c r="K555" s="314"/>
      <c r="L555" s="314"/>
      <c r="M555" s="314"/>
      <c r="N555" s="314"/>
      <c r="O555" s="314"/>
      <c r="P555" s="314"/>
      <c r="Q555" s="314"/>
      <c r="R555" s="314"/>
      <c r="S555" s="314"/>
      <c r="T555" s="314"/>
      <c r="U555" s="314"/>
      <c r="V555" s="314"/>
      <c r="W555" s="314"/>
      <c r="X555" s="315"/>
      <c r="Y555" s="356"/>
      <c r="Z555" s="357"/>
      <c r="AA555" s="357"/>
      <c r="AB555" s="358"/>
      <c r="AE555" s="277"/>
      <c r="AF555" s="277"/>
      <c r="AG555" s="277"/>
      <c r="AH555" s="277"/>
      <c r="AI555" s="277"/>
      <c r="AJ555" s="277"/>
      <c r="AK555" s="277"/>
      <c r="AL555" s="277"/>
      <c r="AM555" s="277"/>
      <c r="AN555" s="277"/>
      <c r="AO555" s="277"/>
      <c r="AP555" s="277"/>
      <c r="AQ555" s="277"/>
      <c r="AR555" s="277"/>
      <c r="AS555" s="277"/>
      <c r="AT555" s="277"/>
      <c r="AU555" s="277"/>
      <c r="AV555" s="277"/>
      <c r="AW555" s="277"/>
      <c r="AX555" s="277"/>
      <c r="AY555" s="277"/>
      <c r="AZ555" s="277"/>
      <c r="BA555" s="277"/>
      <c r="BB555" s="277"/>
      <c r="BC555" s="277"/>
      <c r="BD555" s="277"/>
      <c r="BF555" s="119"/>
    </row>
    <row r="556" spans="1:58" ht="37" customHeight="1" x14ac:dyDescent="0.55000000000000004">
      <c r="A556" s="118"/>
      <c r="B556" s="302"/>
      <c r="C556" s="316"/>
      <c r="D556" s="317"/>
      <c r="E556" s="317"/>
      <c r="F556" s="317"/>
      <c r="G556" s="317"/>
      <c r="H556" s="317"/>
      <c r="I556" s="317"/>
      <c r="J556" s="317"/>
      <c r="K556" s="317"/>
      <c r="L556" s="317"/>
      <c r="M556" s="317"/>
      <c r="N556" s="317"/>
      <c r="O556" s="317"/>
      <c r="P556" s="317"/>
      <c r="Q556" s="317"/>
      <c r="R556" s="317"/>
      <c r="S556" s="317"/>
      <c r="T556" s="317"/>
      <c r="U556" s="317"/>
      <c r="V556" s="317"/>
      <c r="W556" s="317"/>
      <c r="X556" s="318"/>
      <c r="Y556" s="359"/>
      <c r="Z556" s="360"/>
      <c r="AA556" s="360"/>
      <c r="AB556" s="361"/>
      <c r="AE556" s="277"/>
      <c r="AF556" s="277"/>
      <c r="AG556" s="277"/>
      <c r="AH556" s="277"/>
      <c r="AI556" s="277"/>
      <c r="AJ556" s="277"/>
      <c r="AK556" s="277"/>
      <c r="AL556" s="277"/>
      <c r="AM556" s="277"/>
      <c r="AN556" s="277"/>
      <c r="AO556" s="277"/>
      <c r="AP556" s="277"/>
      <c r="AQ556" s="277"/>
      <c r="AR556" s="277"/>
      <c r="AS556" s="277"/>
      <c r="AT556" s="277"/>
      <c r="AU556" s="277"/>
      <c r="AV556" s="277"/>
      <c r="AW556" s="277"/>
      <c r="AX556" s="277"/>
      <c r="AY556" s="277"/>
      <c r="AZ556" s="277"/>
      <c r="BA556" s="277"/>
      <c r="BB556" s="277"/>
      <c r="BC556" s="277"/>
      <c r="BD556" s="277"/>
      <c r="BF556" s="119"/>
    </row>
    <row r="557" spans="1:58" ht="5.5" customHeight="1" x14ac:dyDescent="0.55000000000000004">
      <c r="A557" s="118"/>
      <c r="B557" s="3"/>
      <c r="C557" s="3"/>
      <c r="D557" s="3"/>
      <c r="E557" s="3"/>
      <c r="F557" s="3"/>
      <c r="G557" s="3"/>
      <c r="H557" s="3"/>
      <c r="I557" s="3"/>
      <c r="J557" s="3"/>
      <c r="K557" s="3"/>
      <c r="L557" s="3"/>
      <c r="M557" s="3"/>
      <c r="N557" s="3"/>
      <c r="O557" s="3"/>
      <c r="P557" s="3"/>
      <c r="Q557" s="3"/>
      <c r="R557" s="3"/>
      <c r="S557" s="3"/>
      <c r="T557" s="3"/>
      <c r="U557" s="3"/>
      <c r="V557" s="3"/>
      <c r="W557" s="3"/>
      <c r="X557" s="3"/>
      <c r="Y557" s="2"/>
      <c r="Z557" s="2"/>
      <c r="AA557" s="2"/>
      <c r="AB557" s="2"/>
      <c r="AE557" s="277"/>
      <c r="AF557" s="277"/>
      <c r="AG557" s="277"/>
      <c r="AH557" s="277"/>
      <c r="AI557" s="277"/>
      <c r="AJ557" s="277"/>
      <c r="AK557" s="277"/>
      <c r="AL557" s="277"/>
      <c r="AM557" s="277"/>
      <c r="AN557" s="277"/>
      <c r="AO557" s="277"/>
      <c r="AP557" s="277"/>
      <c r="AQ557" s="277"/>
      <c r="AR557" s="277"/>
      <c r="AS557" s="277"/>
      <c r="AT557" s="277"/>
      <c r="AU557" s="277"/>
      <c r="AV557" s="277"/>
      <c r="AW557" s="277"/>
      <c r="AX557" s="277"/>
      <c r="AY557" s="277"/>
      <c r="AZ557" s="277"/>
      <c r="BA557" s="277"/>
      <c r="BB557" s="277"/>
      <c r="BC557" s="277"/>
      <c r="BD557" s="277"/>
      <c r="BF557" s="119"/>
    </row>
    <row r="558" spans="1:58" ht="37" customHeight="1" x14ac:dyDescent="0.55000000000000004">
      <c r="A558" s="118"/>
      <c r="B558" s="303" t="s">
        <v>178</v>
      </c>
      <c r="C558" s="272" t="s">
        <v>376</v>
      </c>
      <c r="D558" s="272"/>
      <c r="E558" s="272"/>
      <c r="F558" s="272"/>
      <c r="G558" s="272"/>
      <c r="H558" s="272"/>
      <c r="I558" s="272"/>
      <c r="J558" s="272"/>
      <c r="K558" s="272"/>
      <c r="L558" s="272"/>
      <c r="M558" s="272"/>
      <c r="N558" s="272"/>
      <c r="O558" s="272"/>
      <c r="P558" s="272"/>
      <c r="Q558" s="272"/>
      <c r="R558" s="272"/>
      <c r="S558" s="272"/>
      <c r="T558" s="272"/>
      <c r="U558" s="272"/>
      <c r="V558" s="272"/>
      <c r="W558" s="272"/>
      <c r="X558" s="272"/>
      <c r="Y558" s="282"/>
      <c r="Z558" s="282"/>
      <c r="AA558" s="282"/>
      <c r="AB558" s="282"/>
      <c r="BF558" s="119"/>
    </row>
    <row r="559" spans="1:58" ht="5.5" customHeight="1" x14ac:dyDescent="0.55000000000000004">
      <c r="A559" s="118"/>
      <c r="B559" s="303"/>
      <c r="C559" s="272"/>
      <c r="D559" s="272"/>
      <c r="E559" s="272"/>
      <c r="F559" s="272"/>
      <c r="G559" s="272"/>
      <c r="H559" s="272"/>
      <c r="I559" s="272"/>
      <c r="J559" s="272"/>
      <c r="K559" s="272"/>
      <c r="L559" s="272"/>
      <c r="M559" s="272"/>
      <c r="N559" s="272"/>
      <c r="O559" s="272"/>
      <c r="P559" s="272"/>
      <c r="Q559" s="272"/>
      <c r="R559" s="272"/>
      <c r="S559" s="272"/>
      <c r="T559" s="272"/>
      <c r="U559" s="272"/>
      <c r="V559" s="272"/>
      <c r="W559" s="272"/>
      <c r="X559" s="272"/>
      <c r="Y559" s="282"/>
      <c r="Z559" s="282"/>
      <c r="AA559" s="282"/>
      <c r="AB559" s="282"/>
      <c r="BF559" s="119"/>
    </row>
    <row r="560" spans="1:58" ht="37" customHeight="1" x14ac:dyDescent="0.55000000000000004">
      <c r="A560" s="118"/>
      <c r="B560" s="303"/>
      <c r="C560" s="272"/>
      <c r="D560" s="272"/>
      <c r="E560" s="272"/>
      <c r="F560" s="272"/>
      <c r="G560" s="272"/>
      <c r="H560" s="272"/>
      <c r="I560" s="272"/>
      <c r="J560" s="272"/>
      <c r="K560" s="272"/>
      <c r="L560" s="272"/>
      <c r="M560" s="272"/>
      <c r="N560" s="272"/>
      <c r="O560" s="272"/>
      <c r="P560" s="272"/>
      <c r="Q560" s="272"/>
      <c r="R560" s="272"/>
      <c r="S560" s="272"/>
      <c r="T560" s="272"/>
      <c r="U560" s="272"/>
      <c r="V560" s="272"/>
      <c r="W560" s="272"/>
      <c r="X560" s="272"/>
      <c r="Y560" s="282"/>
      <c r="Z560" s="282"/>
      <c r="AA560" s="282"/>
      <c r="AB560" s="282"/>
      <c r="AE560" s="215" t="s">
        <v>242</v>
      </c>
      <c r="AF560" s="216"/>
      <c r="AG560" s="216"/>
      <c r="AH560" s="216"/>
      <c r="AI560" s="216"/>
      <c r="AJ560" s="216"/>
      <c r="AK560" s="216"/>
      <c r="AL560" s="216"/>
      <c r="AM560" s="216"/>
      <c r="AN560" s="216"/>
      <c r="AO560" s="216"/>
      <c r="AP560" s="216"/>
      <c r="AQ560" s="216"/>
      <c r="AR560" s="216"/>
      <c r="AS560" s="216"/>
      <c r="AT560" s="216"/>
      <c r="AU560" s="216"/>
      <c r="AV560" s="216"/>
      <c r="AW560" s="216"/>
      <c r="AX560" s="216"/>
      <c r="AY560" s="216"/>
      <c r="AZ560" s="216"/>
      <c r="BA560" s="216"/>
      <c r="BB560" s="216"/>
      <c r="BC560" s="216"/>
      <c r="BD560" s="217"/>
      <c r="BF560" s="119"/>
    </row>
    <row r="561" spans="1:58" ht="5.5" customHeight="1" x14ac:dyDescent="0.55000000000000004">
      <c r="A561" s="118"/>
      <c r="B561" s="303"/>
      <c r="C561" s="272"/>
      <c r="D561" s="272"/>
      <c r="E561" s="272"/>
      <c r="F561" s="272"/>
      <c r="G561" s="272"/>
      <c r="H561" s="272"/>
      <c r="I561" s="272"/>
      <c r="J561" s="272"/>
      <c r="K561" s="272"/>
      <c r="L561" s="272"/>
      <c r="M561" s="272"/>
      <c r="N561" s="272"/>
      <c r="O561" s="272"/>
      <c r="P561" s="272"/>
      <c r="Q561" s="272"/>
      <c r="R561" s="272"/>
      <c r="S561" s="272"/>
      <c r="T561" s="272"/>
      <c r="U561" s="272"/>
      <c r="V561" s="272"/>
      <c r="W561" s="272"/>
      <c r="X561" s="272"/>
      <c r="Y561" s="282"/>
      <c r="Z561" s="282"/>
      <c r="AA561" s="282"/>
      <c r="AB561" s="282"/>
      <c r="AE561" s="291" t="s">
        <v>474</v>
      </c>
      <c r="AF561" s="311"/>
      <c r="AG561" s="311"/>
      <c r="AH561" s="311"/>
      <c r="AI561" s="311"/>
      <c r="AJ561" s="311"/>
      <c r="AK561" s="311"/>
      <c r="AL561" s="311"/>
      <c r="AM561" s="311"/>
      <c r="AN561" s="311"/>
      <c r="AO561" s="311"/>
      <c r="AP561" s="311"/>
      <c r="AQ561" s="311"/>
      <c r="AR561" s="311"/>
      <c r="AS561" s="311"/>
      <c r="AT561" s="311"/>
      <c r="AU561" s="311"/>
      <c r="AV561" s="311"/>
      <c r="AW561" s="311"/>
      <c r="AX561" s="311"/>
      <c r="AY561" s="311"/>
      <c r="AZ561" s="311"/>
      <c r="BA561" s="311"/>
      <c r="BB561" s="311"/>
      <c r="BC561" s="311"/>
      <c r="BD561" s="312"/>
      <c r="BF561" s="119"/>
    </row>
    <row r="562" spans="1:58" ht="37" customHeight="1" x14ac:dyDescent="0.55000000000000004">
      <c r="A562" s="118"/>
      <c r="B562" s="303"/>
      <c r="C562" s="272"/>
      <c r="D562" s="272"/>
      <c r="E562" s="272"/>
      <c r="F562" s="272"/>
      <c r="G562" s="272"/>
      <c r="H562" s="272"/>
      <c r="I562" s="272"/>
      <c r="J562" s="272"/>
      <c r="K562" s="272"/>
      <c r="L562" s="272"/>
      <c r="M562" s="272"/>
      <c r="N562" s="272"/>
      <c r="O562" s="272"/>
      <c r="P562" s="272"/>
      <c r="Q562" s="272"/>
      <c r="R562" s="272"/>
      <c r="S562" s="272"/>
      <c r="T562" s="272"/>
      <c r="U562" s="272"/>
      <c r="V562" s="272"/>
      <c r="W562" s="272"/>
      <c r="X562" s="272"/>
      <c r="Y562" s="282"/>
      <c r="Z562" s="282"/>
      <c r="AA562" s="282"/>
      <c r="AB562" s="282"/>
      <c r="AE562" s="313"/>
      <c r="AF562" s="314"/>
      <c r="AG562" s="314"/>
      <c r="AH562" s="314"/>
      <c r="AI562" s="314"/>
      <c r="AJ562" s="314"/>
      <c r="AK562" s="314"/>
      <c r="AL562" s="314"/>
      <c r="AM562" s="314"/>
      <c r="AN562" s="314"/>
      <c r="AO562" s="314"/>
      <c r="AP562" s="314"/>
      <c r="AQ562" s="314"/>
      <c r="AR562" s="314"/>
      <c r="AS562" s="314"/>
      <c r="AT562" s="314"/>
      <c r="AU562" s="314"/>
      <c r="AV562" s="314"/>
      <c r="AW562" s="314"/>
      <c r="AX562" s="314"/>
      <c r="AY562" s="314"/>
      <c r="AZ562" s="314"/>
      <c r="BA562" s="314"/>
      <c r="BB562" s="314"/>
      <c r="BC562" s="314"/>
      <c r="BD562" s="315"/>
      <c r="BF562" s="119"/>
    </row>
    <row r="563" spans="1:58" ht="5.5" customHeight="1" x14ac:dyDescent="0.55000000000000004">
      <c r="A563" s="118"/>
      <c r="B563" s="303"/>
      <c r="C563" s="272"/>
      <c r="D563" s="272"/>
      <c r="E563" s="272"/>
      <c r="F563" s="272"/>
      <c r="G563" s="272"/>
      <c r="H563" s="272"/>
      <c r="I563" s="272"/>
      <c r="J563" s="272"/>
      <c r="K563" s="272"/>
      <c r="L563" s="272"/>
      <c r="M563" s="272"/>
      <c r="N563" s="272"/>
      <c r="O563" s="272"/>
      <c r="P563" s="272"/>
      <c r="Q563" s="272"/>
      <c r="R563" s="272"/>
      <c r="S563" s="272"/>
      <c r="T563" s="272"/>
      <c r="U563" s="272"/>
      <c r="V563" s="272"/>
      <c r="W563" s="272"/>
      <c r="X563" s="272"/>
      <c r="Y563" s="282"/>
      <c r="Z563" s="282"/>
      <c r="AA563" s="282"/>
      <c r="AB563" s="282"/>
      <c r="AE563" s="313"/>
      <c r="AF563" s="314"/>
      <c r="AG563" s="314"/>
      <c r="AH563" s="314"/>
      <c r="AI563" s="314"/>
      <c r="AJ563" s="314"/>
      <c r="AK563" s="314"/>
      <c r="AL563" s="314"/>
      <c r="AM563" s="314"/>
      <c r="AN563" s="314"/>
      <c r="AO563" s="314"/>
      <c r="AP563" s="314"/>
      <c r="AQ563" s="314"/>
      <c r="AR563" s="314"/>
      <c r="AS563" s="314"/>
      <c r="AT563" s="314"/>
      <c r="AU563" s="314"/>
      <c r="AV563" s="314"/>
      <c r="AW563" s="314"/>
      <c r="AX563" s="314"/>
      <c r="AY563" s="314"/>
      <c r="AZ563" s="314"/>
      <c r="BA563" s="314"/>
      <c r="BB563" s="314"/>
      <c r="BC563" s="314"/>
      <c r="BD563" s="315"/>
      <c r="BF563" s="119"/>
    </row>
    <row r="564" spans="1:58" ht="37" customHeight="1" x14ac:dyDescent="0.55000000000000004">
      <c r="A564" s="118"/>
      <c r="B564" s="303"/>
      <c r="C564" s="272"/>
      <c r="D564" s="272"/>
      <c r="E564" s="272"/>
      <c r="F564" s="272"/>
      <c r="G564" s="272"/>
      <c r="H564" s="272"/>
      <c r="I564" s="272"/>
      <c r="J564" s="272"/>
      <c r="K564" s="272"/>
      <c r="L564" s="272"/>
      <c r="M564" s="272"/>
      <c r="N564" s="272"/>
      <c r="O564" s="272"/>
      <c r="P564" s="272"/>
      <c r="Q564" s="272"/>
      <c r="R564" s="272"/>
      <c r="S564" s="272"/>
      <c r="T564" s="272"/>
      <c r="U564" s="272"/>
      <c r="V564" s="272"/>
      <c r="W564" s="272"/>
      <c r="X564" s="272"/>
      <c r="Y564" s="282"/>
      <c r="Z564" s="282"/>
      <c r="AA564" s="282"/>
      <c r="AB564" s="282"/>
      <c r="AE564" s="313"/>
      <c r="AF564" s="314"/>
      <c r="AG564" s="314"/>
      <c r="AH564" s="314"/>
      <c r="AI564" s="314"/>
      <c r="AJ564" s="314"/>
      <c r="AK564" s="314"/>
      <c r="AL564" s="314"/>
      <c r="AM564" s="314"/>
      <c r="AN564" s="314"/>
      <c r="AO564" s="314"/>
      <c r="AP564" s="314"/>
      <c r="AQ564" s="314"/>
      <c r="AR564" s="314"/>
      <c r="AS564" s="314"/>
      <c r="AT564" s="314"/>
      <c r="AU564" s="314"/>
      <c r="AV564" s="314"/>
      <c r="AW564" s="314"/>
      <c r="AX564" s="314"/>
      <c r="AY564" s="314"/>
      <c r="AZ564" s="314"/>
      <c r="BA564" s="314"/>
      <c r="BB564" s="314"/>
      <c r="BC564" s="314"/>
      <c r="BD564" s="315"/>
      <c r="BF564" s="119"/>
    </row>
    <row r="565" spans="1:58" ht="5.5" customHeight="1" x14ac:dyDescent="0.55000000000000004">
      <c r="A565" s="118"/>
      <c r="B565" s="303"/>
      <c r="C565" s="272"/>
      <c r="D565" s="272"/>
      <c r="E565" s="272"/>
      <c r="F565" s="272"/>
      <c r="G565" s="272"/>
      <c r="H565" s="272"/>
      <c r="I565" s="272"/>
      <c r="J565" s="272"/>
      <c r="K565" s="272"/>
      <c r="L565" s="272"/>
      <c r="M565" s="272"/>
      <c r="N565" s="272"/>
      <c r="O565" s="272"/>
      <c r="P565" s="272"/>
      <c r="Q565" s="272"/>
      <c r="R565" s="272"/>
      <c r="S565" s="272"/>
      <c r="T565" s="272"/>
      <c r="U565" s="272"/>
      <c r="V565" s="272"/>
      <c r="W565" s="272"/>
      <c r="X565" s="272"/>
      <c r="Y565" s="282"/>
      <c r="Z565" s="282"/>
      <c r="AA565" s="282"/>
      <c r="AB565" s="282"/>
      <c r="AE565" s="313"/>
      <c r="AF565" s="314"/>
      <c r="AG565" s="314"/>
      <c r="AH565" s="314"/>
      <c r="AI565" s="314"/>
      <c r="AJ565" s="314"/>
      <c r="AK565" s="314"/>
      <c r="AL565" s="314"/>
      <c r="AM565" s="314"/>
      <c r="AN565" s="314"/>
      <c r="AO565" s="314"/>
      <c r="AP565" s="314"/>
      <c r="AQ565" s="314"/>
      <c r="AR565" s="314"/>
      <c r="AS565" s="314"/>
      <c r="AT565" s="314"/>
      <c r="AU565" s="314"/>
      <c r="AV565" s="314"/>
      <c r="AW565" s="314"/>
      <c r="AX565" s="314"/>
      <c r="AY565" s="314"/>
      <c r="AZ565" s="314"/>
      <c r="BA565" s="314"/>
      <c r="BB565" s="314"/>
      <c r="BC565" s="314"/>
      <c r="BD565" s="315"/>
      <c r="BF565" s="119"/>
    </row>
    <row r="566" spans="1:58" ht="37" customHeight="1" x14ac:dyDescent="0.55000000000000004">
      <c r="A566" s="118"/>
      <c r="B566" s="303"/>
      <c r="C566" s="272"/>
      <c r="D566" s="272"/>
      <c r="E566" s="272"/>
      <c r="F566" s="272"/>
      <c r="G566" s="272"/>
      <c r="H566" s="272"/>
      <c r="I566" s="272"/>
      <c r="J566" s="272"/>
      <c r="K566" s="272"/>
      <c r="L566" s="272"/>
      <c r="M566" s="272"/>
      <c r="N566" s="272"/>
      <c r="O566" s="272"/>
      <c r="P566" s="272"/>
      <c r="Q566" s="272"/>
      <c r="R566" s="272"/>
      <c r="S566" s="272"/>
      <c r="T566" s="272"/>
      <c r="U566" s="272"/>
      <c r="V566" s="272"/>
      <c r="W566" s="272"/>
      <c r="X566" s="272"/>
      <c r="Y566" s="282"/>
      <c r="Z566" s="282"/>
      <c r="AA566" s="282"/>
      <c r="AB566" s="282"/>
      <c r="AE566" s="313"/>
      <c r="AF566" s="314"/>
      <c r="AG566" s="314"/>
      <c r="AH566" s="314"/>
      <c r="AI566" s="314"/>
      <c r="AJ566" s="314"/>
      <c r="AK566" s="314"/>
      <c r="AL566" s="314"/>
      <c r="AM566" s="314"/>
      <c r="AN566" s="314"/>
      <c r="AO566" s="314"/>
      <c r="AP566" s="314"/>
      <c r="AQ566" s="314"/>
      <c r="AR566" s="314"/>
      <c r="AS566" s="314"/>
      <c r="AT566" s="314"/>
      <c r="AU566" s="314"/>
      <c r="AV566" s="314"/>
      <c r="AW566" s="314"/>
      <c r="AX566" s="314"/>
      <c r="AY566" s="314"/>
      <c r="AZ566" s="314"/>
      <c r="BA566" s="314"/>
      <c r="BB566" s="314"/>
      <c r="BC566" s="314"/>
      <c r="BD566" s="315"/>
      <c r="BF566" s="119"/>
    </row>
    <row r="567" spans="1:58" ht="5.5" customHeight="1" x14ac:dyDescent="0.55000000000000004">
      <c r="A567" s="118"/>
      <c r="B567" s="303"/>
      <c r="C567" s="272"/>
      <c r="D567" s="272"/>
      <c r="E567" s="272"/>
      <c r="F567" s="272"/>
      <c r="G567" s="272"/>
      <c r="H567" s="272"/>
      <c r="I567" s="272"/>
      <c r="J567" s="272"/>
      <c r="K567" s="272"/>
      <c r="L567" s="272"/>
      <c r="M567" s="272"/>
      <c r="N567" s="272"/>
      <c r="O567" s="272"/>
      <c r="P567" s="272"/>
      <c r="Q567" s="272"/>
      <c r="R567" s="272"/>
      <c r="S567" s="272"/>
      <c r="T567" s="272"/>
      <c r="U567" s="272"/>
      <c r="V567" s="272"/>
      <c r="W567" s="272"/>
      <c r="X567" s="272"/>
      <c r="Y567" s="282"/>
      <c r="Z567" s="282"/>
      <c r="AA567" s="282"/>
      <c r="AB567" s="282"/>
      <c r="AE567" s="313"/>
      <c r="AF567" s="314"/>
      <c r="AG567" s="314"/>
      <c r="AH567" s="314"/>
      <c r="AI567" s="314"/>
      <c r="AJ567" s="314"/>
      <c r="AK567" s="314"/>
      <c r="AL567" s="314"/>
      <c r="AM567" s="314"/>
      <c r="AN567" s="314"/>
      <c r="AO567" s="314"/>
      <c r="AP567" s="314"/>
      <c r="AQ567" s="314"/>
      <c r="AR567" s="314"/>
      <c r="AS567" s="314"/>
      <c r="AT567" s="314"/>
      <c r="AU567" s="314"/>
      <c r="AV567" s="314"/>
      <c r="AW567" s="314"/>
      <c r="AX567" s="314"/>
      <c r="AY567" s="314"/>
      <c r="AZ567" s="314"/>
      <c r="BA567" s="314"/>
      <c r="BB567" s="314"/>
      <c r="BC567" s="314"/>
      <c r="BD567" s="315"/>
      <c r="BF567" s="119"/>
    </row>
    <row r="568" spans="1:58" ht="37" customHeight="1" x14ac:dyDescent="0.55000000000000004">
      <c r="A568" s="118"/>
      <c r="B568" s="303"/>
      <c r="C568" s="272"/>
      <c r="D568" s="272"/>
      <c r="E568" s="272"/>
      <c r="F568" s="272"/>
      <c r="G568" s="272"/>
      <c r="H568" s="272"/>
      <c r="I568" s="272"/>
      <c r="J568" s="272"/>
      <c r="K568" s="272"/>
      <c r="L568" s="272"/>
      <c r="M568" s="272"/>
      <c r="N568" s="272"/>
      <c r="O568" s="272"/>
      <c r="P568" s="272"/>
      <c r="Q568" s="272"/>
      <c r="R568" s="272"/>
      <c r="S568" s="272"/>
      <c r="T568" s="272"/>
      <c r="U568" s="272"/>
      <c r="V568" s="272"/>
      <c r="W568" s="272"/>
      <c r="X568" s="272"/>
      <c r="Y568" s="282"/>
      <c r="Z568" s="282"/>
      <c r="AA568" s="282"/>
      <c r="AB568" s="282"/>
      <c r="AE568" s="316"/>
      <c r="AF568" s="317"/>
      <c r="AG568" s="317"/>
      <c r="AH568" s="317"/>
      <c r="AI568" s="317"/>
      <c r="AJ568" s="317"/>
      <c r="AK568" s="317"/>
      <c r="AL568" s="317"/>
      <c r="AM568" s="317"/>
      <c r="AN568" s="317"/>
      <c r="AO568" s="317"/>
      <c r="AP568" s="317"/>
      <c r="AQ568" s="317"/>
      <c r="AR568" s="317"/>
      <c r="AS568" s="317"/>
      <c r="AT568" s="317"/>
      <c r="AU568" s="317"/>
      <c r="AV568" s="317"/>
      <c r="AW568" s="317"/>
      <c r="AX568" s="317"/>
      <c r="AY568" s="317"/>
      <c r="AZ568" s="317"/>
      <c r="BA568" s="317"/>
      <c r="BB568" s="317"/>
      <c r="BC568" s="317"/>
      <c r="BD568" s="318"/>
      <c r="BF568" s="119"/>
    </row>
    <row r="569" spans="1:58" ht="5.5" customHeight="1" x14ac:dyDescent="0.55000000000000004">
      <c r="A569" s="118"/>
      <c r="B569" s="303"/>
      <c r="C569" s="272"/>
      <c r="D569" s="272"/>
      <c r="E569" s="272"/>
      <c r="F569" s="272"/>
      <c r="G569" s="272"/>
      <c r="H569" s="272"/>
      <c r="I569" s="272"/>
      <c r="J569" s="272"/>
      <c r="K569" s="272"/>
      <c r="L569" s="272"/>
      <c r="M569" s="272"/>
      <c r="N569" s="272"/>
      <c r="O569" s="272"/>
      <c r="P569" s="272"/>
      <c r="Q569" s="272"/>
      <c r="R569" s="272"/>
      <c r="S569" s="272"/>
      <c r="T569" s="272"/>
      <c r="U569" s="272"/>
      <c r="V569" s="272"/>
      <c r="W569" s="272"/>
      <c r="X569" s="272"/>
      <c r="Y569" s="282"/>
      <c r="Z569" s="282"/>
      <c r="AA569" s="282"/>
      <c r="AB569" s="282"/>
      <c r="BF569" s="119"/>
    </row>
    <row r="570" spans="1:58" ht="37" customHeight="1" x14ac:dyDescent="0.55000000000000004">
      <c r="A570" s="118"/>
      <c r="B570" s="303"/>
      <c r="C570" s="272"/>
      <c r="D570" s="272"/>
      <c r="E570" s="272"/>
      <c r="F570" s="272"/>
      <c r="G570" s="272"/>
      <c r="H570" s="272"/>
      <c r="I570" s="272"/>
      <c r="J570" s="272"/>
      <c r="K570" s="272"/>
      <c r="L570" s="272"/>
      <c r="M570" s="272"/>
      <c r="N570" s="272"/>
      <c r="O570" s="272"/>
      <c r="P570" s="272"/>
      <c r="Q570" s="272"/>
      <c r="R570" s="272"/>
      <c r="S570" s="272"/>
      <c r="T570" s="272"/>
      <c r="U570" s="272"/>
      <c r="V570" s="272"/>
      <c r="W570" s="272"/>
      <c r="X570" s="272"/>
      <c r="Y570" s="282"/>
      <c r="Z570" s="282"/>
      <c r="AA570" s="282"/>
      <c r="AB570" s="282"/>
      <c r="BF570" s="119"/>
    </row>
    <row r="571" spans="1:58" ht="5.5" customHeight="1" x14ac:dyDescent="0.55000000000000004">
      <c r="A571" s="118"/>
      <c r="B571" s="3"/>
      <c r="C571" s="3"/>
      <c r="D571" s="3"/>
      <c r="E571" s="3"/>
      <c r="F571" s="3"/>
      <c r="G571" s="3"/>
      <c r="H571" s="3"/>
      <c r="I571" s="3"/>
      <c r="J571" s="3"/>
      <c r="K571" s="3"/>
      <c r="L571" s="3"/>
      <c r="M571" s="3"/>
      <c r="N571" s="3"/>
      <c r="O571" s="3"/>
      <c r="P571" s="3"/>
      <c r="Q571" s="3"/>
      <c r="R571" s="3"/>
      <c r="S571" s="3"/>
      <c r="T571" s="3"/>
      <c r="U571" s="3"/>
      <c r="V571" s="3"/>
      <c r="W571" s="3"/>
      <c r="X571" s="3"/>
      <c r="Y571" s="2"/>
      <c r="Z571" s="2"/>
      <c r="AA571" s="2"/>
      <c r="AB571" s="2"/>
      <c r="BF571" s="119"/>
    </row>
    <row r="572" spans="1:58" ht="37" customHeight="1" x14ac:dyDescent="0.55000000000000004">
      <c r="A572" s="118"/>
      <c r="B572" s="300" t="s">
        <v>179</v>
      </c>
      <c r="C572" s="291" t="s">
        <v>374</v>
      </c>
      <c r="D572" s="292"/>
      <c r="E572" s="292"/>
      <c r="F572" s="292"/>
      <c r="G572" s="292"/>
      <c r="H572" s="292"/>
      <c r="I572" s="292"/>
      <c r="J572" s="292"/>
      <c r="K572" s="292"/>
      <c r="L572" s="292"/>
      <c r="M572" s="292"/>
      <c r="N572" s="292"/>
      <c r="O572" s="292"/>
      <c r="P572" s="292"/>
      <c r="Q572" s="292"/>
      <c r="R572" s="292"/>
      <c r="S572" s="292"/>
      <c r="T572" s="292"/>
      <c r="U572" s="292"/>
      <c r="V572" s="292"/>
      <c r="W572" s="292"/>
      <c r="X572" s="293"/>
      <c r="Y572" s="282"/>
      <c r="Z572" s="282"/>
      <c r="AA572" s="282"/>
      <c r="AB572" s="282"/>
      <c r="BF572" s="119"/>
    </row>
    <row r="573" spans="1:58" ht="5.5" customHeight="1" x14ac:dyDescent="0.55000000000000004">
      <c r="A573" s="118"/>
      <c r="B573" s="301"/>
      <c r="C573" s="294"/>
      <c r="D573" s="295"/>
      <c r="E573" s="295"/>
      <c r="F573" s="295"/>
      <c r="G573" s="295"/>
      <c r="H573" s="295"/>
      <c r="I573" s="295"/>
      <c r="J573" s="295"/>
      <c r="K573" s="295"/>
      <c r="L573" s="295"/>
      <c r="M573" s="295"/>
      <c r="N573" s="295"/>
      <c r="O573" s="295"/>
      <c r="P573" s="295"/>
      <c r="Q573" s="295"/>
      <c r="R573" s="295"/>
      <c r="S573" s="295"/>
      <c r="T573" s="295"/>
      <c r="U573" s="295"/>
      <c r="V573" s="295"/>
      <c r="W573" s="295"/>
      <c r="X573" s="296"/>
      <c r="Y573" s="282"/>
      <c r="Z573" s="282"/>
      <c r="AA573" s="282"/>
      <c r="AB573" s="282"/>
      <c r="BF573" s="119"/>
    </row>
    <row r="574" spans="1:58" ht="37" customHeight="1" x14ac:dyDescent="0.55000000000000004">
      <c r="A574" s="118"/>
      <c r="B574" s="301"/>
      <c r="C574" s="294"/>
      <c r="D574" s="295"/>
      <c r="E574" s="295"/>
      <c r="F574" s="295"/>
      <c r="G574" s="295"/>
      <c r="H574" s="295"/>
      <c r="I574" s="295"/>
      <c r="J574" s="295"/>
      <c r="K574" s="295"/>
      <c r="L574" s="295"/>
      <c r="M574" s="295"/>
      <c r="N574" s="295"/>
      <c r="O574" s="295"/>
      <c r="P574" s="295"/>
      <c r="Q574" s="295"/>
      <c r="R574" s="295"/>
      <c r="S574" s="295"/>
      <c r="T574" s="295"/>
      <c r="U574" s="295"/>
      <c r="V574" s="295"/>
      <c r="W574" s="295"/>
      <c r="X574" s="296"/>
      <c r="Y574" s="282"/>
      <c r="Z574" s="282"/>
      <c r="AA574" s="282"/>
      <c r="AB574" s="282"/>
      <c r="BF574" s="119"/>
    </row>
    <row r="575" spans="1:58" ht="5.5" customHeight="1" x14ac:dyDescent="0.55000000000000004">
      <c r="A575" s="118"/>
      <c r="B575" s="301"/>
      <c r="C575" s="294"/>
      <c r="D575" s="295"/>
      <c r="E575" s="295"/>
      <c r="F575" s="295"/>
      <c r="G575" s="295"/>
      <c r="H575" s="295"/>
      <c r="I575" s="295"/>
      <c r="J575" s="295"/>
      <c r="K575" s="295"/>
      <c r="L575" s="295"/>
      <c r="M575" s="295"/>
      <c r="N575" s="295"/>
      <c r="O575" s="295"/>
      <c r="P575" s="295"/>
      <c r="Q575" s="295"/>
      <c r="R575" s="295"/>
      <c r="S575" s="295"/>
      <c r="T575" s="295"/>
      <c r="U575" s="295"/>
      <c r="V575" s="295"/>
      <c r="W575" s="295"/>
      <c r="X575" s="296"/>
      <c r="Y575" s="282"/>
      <c r="Z575" s="282"/>
      <c r="AA575" s="282"/>
      <c r="AB575" s="282"/>
      <c r="BF575" s="119"/>
    </row>
    <row r="576" spans="1:58" ht="37" customHeight="1" x14ac:dyDescent="0.55000000000000004">
      <c r="A576" s="118"/>
      <c r="B576" s="302"/>
      <c r="C576" s="297"/>
      <c r="D576" s="298"/>
      <c r="E576" s="298"/>
      <c r="F576" s="298"/>
      <c r="G576" s="298"/>
      <c r="H576" s="298"/>
      <c r="I576" s="298"/>
      <c r="J576" s="298"/>
      <c r="K576" s="298"/>
      <c r="L576" s="298"/>
      <c r="M576" s="298"/>
      <c r="N576" s="298"/>
      <c r="O576" s="298"/>
      <c r="P576" s="298"/>
      <c r="Q576" s="298"/>
      <c r="R576" s="298"/>
      <c r="S576" s="298"/>
      <c r="T576" s="298"/>
      <c r="U576" s="298"/>
      <c r="V576" s="298"/>
      <c r="W576" s="298"/>
      <c r="X576" s="299"/>
      <c r="Y576" s="282"/>
      <c r="Z576" s="282"/>
      <c r="AA576" s="282"/>
      <c r="AB576" s="282"/>
      <c r="BF576" s="119"/>
    </row>
    <row r="577" spans="1:58" ht="5.5" customHeight="1" x14ac:dyDescent="0.55000000000000004">
      <c r="A577" s="118"/>
      <c r="B577" s="3"/>
      <c r="C577" s="3"/>
      <c r="D577" s="3"/>
      <c r="E577" s="3"/>
      <c r="F577" s="3"/>
      <c r="G577" s="3"/>
      <c r="H577" s="3"/>
      <c r="I577" s="3"/>
      <c r="J577" s="3"/>
      <c r="K577" s="3"/>
      <c r="L577" s="3"/>
      <c r="M577" s="3"/>
      <c r="N577" s="3"/>
      <c r="O577" s="3"/>
      <c r="P577" s="3"/>
      <c r="Q577" s="3"/>
      <c r="R577" s="3"/>
      <c r="S577" s="3"/>
      <c r="T577" s="3"/>
      <c r="U577" s="3"/>
      <c r="V577" s="3"/>
      <c r="W577" s="3"/>
      <c r="X577" s="3"/>
      <c r="Y577" s="2"/>
      <c r="Z577" s="2"/>
      <c r="AA577" s="2"/>
      <c r="AB577" s="2"/>
      <c r="BF577" s="119"/>
    </row>
    <row r="578" spans="1:58" ht="37" customHeight="1" x14ac:dyDescent="0.55000000000000004">
      <c r="A578" s="118"/>
      <c r="B578" s="300" t="s">
        <v>239</v>
      </c>
      <c r="C578" s="291" t="s">
        <v>298</v>
      </c>
      <c r="D578" s="292"/>
      <c r="E578" s="292"/>
      <c r="F578" s="292"/>
      <c r="G578" s="292"/>
      <c r="H578" s="292"/>
      <c r="I578" s="292"/>
      <c r="J578" s="292"/>
      <c r="K578" s="292"/>
      <c r="L578" s="292"/>
      <c r="M578" s="292"/>
      <c r="N578" s="292"/>
      <c r="O578" s="292"/>
      <c r="P578" s="292"/>
      <c r="Q578" s="292"/>
      <c r="R578" s="292"/>
      <c r="S578" s="292"/>
      <c r="T578" s="292"/>
      <c r="U578" s="292"/>
      <c r="V578" s="292"/>
      <c r="W578" s="292"/>
      <c r="X578" s="293"/>
      <c r="Y578" s="282"/>
      <c r="Z578" s="282"/>
      <c r="AA578" s="282"/>
      <c r="AB578" s="282"/>
      <c r="BF578" s="119"/>
    </row>
    <row r="579" spans="1:58" ht="5.5" customHeight="1" x14ac:dyDescent="0.55000000000000004">
      <c r="A579" s="118"/>
      <c r="B579" s="301"/>
      <c r="C579" s="294"/>
      <c r="D579" s="295"/>
      <c r="E579" s="295"/>
      <c r="F579" s="295"/>
      <c r="G579" s="295"/>
      <c r="H579" s="295"/>
      <c r="I579" s="295"/>
      <c r="J579" s="295"/>
      <c r="K579" s="295"/>
      <c r="L579" s="295"/>
      <c r="M579" s="295"/>
      <c r="N579" s="295"/>
      <c r="O579" s="295"/>
      <c r="P579" s="295"/>
      <c r="Q579" s="295"/>
      <c r="R579" s="295"/>
      <c r="S579" s="295"/>
      <c r="T579" s="295"/>
      <c r="U579" s="295"/>
      <c r="V579" s="295"/>
      <c r="W579" s="295"/>
      <c r="X579" s="296"/>
      <c r="Y579" s="282"/>
      <c r="Z579" s="282"/>
      <c r="AA579" s="282"/>
      <c r="AB579" s="282"/>
      <c r="BF579" s="119"/>
    </row>
    <row r="580" spans="1:58" ht="37" customHeight="1" x14ac:dyDescent="0.55000000000000004">
      <c r="A580" s="118"/>
      <c r="B580" s="301"/>
      <c r="C580" s="294"/>
      <c r="D580" s="295"/>
      <c r="E580" s="295"/>
      <c r="F580" s="295"/>
      <c r="G580" s="295"/>
      <c r="H580" s="295"/>
      <c r="I580" s="295"/>
      <c r="J580" s="295"/>
      <c r="K580" s="295"/>
      <c r="L580" s="295"/>
      <c r="M580" s="295"/>
      <c r="N580" s="295"/>
      <c r="O580" s="295"/>
      <c r="P580" s="295"/>
      <c r="Q580" s="295"/>
      <c r="R580" s="295"/>
      <c r="S580" s="295"/>
      <c r="T580" s="295"/>
      <c r="U580" s="295"/>
      <c r="V580" s="295"/>
      <c r="W580" s="295"/>
      <c r="X580" s="296"/>
      <c r="Y580" s="282"/>
      <c r="Z580" s="282"/>
      <c r="AA580" s="282"/>
      <c r="AB580" s="282"/>
      <c r="BF580" s="119"/>
    </row>
    <row r="581" spans="1:58" ht="5.5" customHeight="1" x14ac:dyDescent="0.55000000000000004">
      <c r="A581" s="118"/>
      <c r="B581" s="301"/>
      <c r="C581" s="294"/>
      <c r="D581" s="295"/>
      <c r="E581" s="295"/>
      <c r="F581" s="295"/>
      <c r="G581" s="295"/>
      <c r="H581" s="295"/>
      <c r="I581" s="295"/>
      <c r="J581" s="295"/>
      <c r="K581" s="295"/>
      <c r="L581" s="295"/>
      <c r="M581" s="295"/>
      <c r="N581" s="295"/>
      <c r="O581" s="295"/>
      <c r="P581" s="295"/>
      <c r="Q581" s="295"/>
      <c r="R581" s="295"/>
      <c r="S581" s="295"/>
      <c r="T581" s="295"/>
      <c r="U581" s="295"/>
      <c r="V581" s="295"/>
      <c r="W581" s="295"/>
      <c r="X581" s="296"/>
      <c r="Y581" s="282"/>
      <c r="Z581" s="282"/>
      <c r="AA581" s="282"/>
      <c r="AB581" s="282"/>
      <c r="BF581" s="119"/>
    </row>
    <row r="582" spans="1:58" ht="37" customHeight="1" x14ac:dyDescent="0.55000000000000004">
      <c r="A582" s="118"/>
      <c r="B582" s="302"/>
      <c r="C582" s="297"/>
      <c r="D582" s="298"/>
      <c r="E582" s="298"/>
      <c r="F582" s="298"/>
      <c r="G582" s="298"/>
      <c r="H582" s="298"/>
      <c r="I582" s="298"/>
      <c r="J582" s="298"/>
      <c r="K582" s="298"/>
      <c r="L582" s="298"/>
      <c r="M582" s="298"/>
      <c r="N582" s="298"/>
      <c r="O582" s="298"/>
      <c r="P582" s="298"/>
      <c r="Q582" s="298"/>
      <c r="R582" s="298"/>
      <c r="S582" s="298"/>
      <c r="T582" s="298"/>
      <c r="U582" s="298"/>
      <c r="V582" s="298"/>
      <c r="W582" s="298"/>
      <c r="X582" s="299"/>
      <c r="Y582" s="282"/>
      <c r="Z582" s="282"/>
      <c r="AA582" s="282"/>
      <c r="AB582" s="282"/>
      <c r="BF582" s="119"/>
    </row>
    <row r="583" spans="1:58" ht="5.5" customHeight="1" thickBot="1" x14ac:dyDescent="0.6">
      <c r="A583" s="121"/>
      <c r="B583" s="122"/>
      <c r="C583" s="122"/>
      <c r="D583" s="122"/>
      <c r="E583" s="122"/>
      <c r="F583" s="122"/>
      <c r="G583" s="122"/>
      <c r="H583" s="122"/>
      <c r="I583" s="122"/>
      <c r="J583" s="122"/>
      <c r="K583" s="122"/>
      <c r="L583" s="122"/>
      <c r="M583" s="122"/>
      <c r="N583" s="122"/>
      <c r="O583" s="122"/>
      <c r="P583" s="122"/>
      <c r="Q583" s="122"/>
      <c r="R583" s="122"/>
      <c r="S583" s="122"/>
      <c r="T583" s="122"/>
      <c r="U583" s="122"/>
      <c r="V583" s="122"/>
      <c r="W583" s="122"/>
      <c r="X583" s="122"/>
      <c r="Y583" s="122"/>
      <c r="Z583" s="122"/>
      <c r="AA583" s="122"/>
      <c r="AB583" s="122"/>
      <c r="AC583" s="122"/>
      <c r="AD583" s="122"/>
      <c r="AE583" s="122"/>
      <c r="AF583" s="122"/>
      <c r="AG583" s="122"/>
      <c r="AH583" s="122"/>
      <c r="AI583" s="122"/>
      <c r="AJ583" s="122"/>
      <c r="AK583" s="122"/>
      <c r="AL583" s="122"/>
      <c r="AM583" s="122"/>
      <c r="AN583" s="122"/>
      <c r="AO583" s="122"/>
      <c r="AP583" s="122"/>
      <c r="AQ583" s="122"/>
      <c r="AR583" s="122"/>
      <c r="AS583" s="122"/>
      <c r="AT583" s="122"/>
      <c r="AU583" s="122"/>
      <c r="AV583" s="122"/>
      <c r="AW583" s="122"/>
      <c r="AX583" s="122"/>
      <c r="AY583" s="122"/>
      <c r="AZ583" s="122"/>
      <c r="BA583" s="122"/>
      <c r="BB583" s="122"/>
      <c r="BC583" s="122"/>
      <c r="BD583" s="122"/>
      <c r="BE583" s="122"/>
      <c r="BF583" s="123"/>
    </row>
    <row r="584" spans="1:58" ht="5.5" customHeight="1" thickTop="1" x14ac:dyDescent="0.55000000000000004">
      <c r="A584" s="116"/>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c r="AA584" s="101"/>
      <c r="AB584" s="101"/>
      <c r="AC584" s="101"/>
      <c r="AD584" s="101"/>
      <c r="AE584" s="101"/>
      <c r="AF584" s="101"/>
      <c r="AG584" s="101"/>
      <c r="AH584" s="101"/>
      <c r="AI584" s="101"/>
      <c r="AJ584" s="101"/>
      <c r="AK584" s="101"/>
      <c r="AL584" s="101"/>
      <c r="AM584" s="101"/>
      <c r="AN584" s="101"/>
      <c r="AO584" s="101"/>
      <c r="AP584" s="101"/>
      <c r="AQ584" s="101"/>
      <c r="AR584" s="101"/>
      <c r="AS584" s="101"/>
      <c r="AT584" s="101"/>
      <c r="AU584" s="101"/>
      <c r="AV584" s="101"/>
      <c r="AW584" s="101"/>
      <c r="AX584" s="101"/>
      <c r="AY584" s="101"/>
      <c r="AZ584" s="101"/>
      <c r="BA584" s="101"/>
      <c r="BB584" s="101"/>
      <c r="BC584" s="101"/>
      <c r="BD584" s="101"/>
      <c r="BE584" s="101"/>
      <c r="BF584" s="117"/>
    </row>
    <row r="585" spans="1:58" ht="37.25" customHeight="1" x14ac:dyDescent="0.55000000000000004">
      <c r="A585" s="116"/>
      <c r="B585" s="54" t="s">
        <v>303</v>
      </c>
      <c r="C585" s="279" t="s">
        <v>360</v>
      </c>
      <c r="D585" s="280"/>
      <c r="E585" s="281"/>
      <c r="F585" s="54" t="s">
        <v>0</v>
      </c>
      <c r="G585" s="272" t="s">
        <v>106</v>
      </c>
      <c r="H585" s="272"/>
      <c r="I585" s="272"/>
      <c r="J585" s="272"/>
      <c r="K585" s="202" t="s">
        <v>306</v>
      </c>
      <c r="L585" s="208"/>
      <c r="M585" s="273" t="s">
        <v>114</v>
      </c>
      <c r="N585" s="274"/>
      <c r="O585" s="274"/>
      <c r="P585" s="274"/>
      <c r="Q585" s="274"/>
      <c r="R585" s="274"/>
      <c r="S585" s="274"/>
      <c r="T585" s="274"/>
      <c r="U585" s="274"/>
      <c r="V585" s="275"/>
      <c r="W585" s="202" t="s">
        <v>301</v>
      </c>
      <c r="X585" s="202"/>
      <c r="Y585" s="276" t="s">
        <v>359</v>
      </c>
      <c r="Z585" s="276"/>
      <c r="AA585" s="276"/>
      <c r="AB585" s="276"/>
      <c r="AC585" s="101"/>
      <c r="AD585" s="208" t="s">
        <v>1</v>
      </c>
      <c r="AE585" s="268"/>
      <c r="AF585" s="268"/>
      <c r="AG585" s="277" t="s">
        <v>118</v>
      </c>
      <c r="AH585" s="278"/>
      <c r="AI585" s="278"/>
      <c r="AJ585" s="278"/>
      <c r="AK585" s="278"/>
      <c r="AL585" s="278"/>
      <c r="AM585" s="278"/>
      <c r="AN585" s="278"/>
      <c r="AO585" s="278"/>
      <c r="AP585" s="278"/>
      <c r="AQ585" s="278"/>
      <c r="AR585" s="278"/>
      <c r="AS585" s="278"/>
      <c r="AT585" s="278"/>
      <c r="AU585" s="278"/>
      <c r="AV585" s="278"/>
      <c r="AW585" s="278"/>
      <c r="AX585" s="278"/>
      <c r="AY585" s="278"/>
      <c r="AZ585" s="278"/>
      <c r="BA585" s="278"/>
      <c r="BB585" s="278"/>
      <c r="BC585" s="278"/>
      <c r="BD585" s="278"/>
      <c r="BE585" s="278"/>
      <c r="BF585" s="117"/>
    </row>
    <row r="586" spans="1:58" ht="5.5" customHeight="1" x14ac:dyDescent="0.55000000000000004">
      <c r="A586" s="116"/>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c r="AA586" s="101"/>
      <c r="AB586" s="101"/>
      <c r="AC586" s="101"/>
      <c r="AD586" s="101"/>
      <c r="AE586" s="101"/>
      <c r="AF586" s="101"/>
      <c r="AG586" s="101"/>
      <c r="AH586" s="101"/>
      <c r="AI586" s="101"/>
      <c r="AJ586" s="101"/>
      <c r="AK586" s="101"/>
      <c r="AL586" s="101"/>
      <c r="AM586" s="101"/>
      <c r="AN586" s="101"/>
      <c r="AO586" s="101"/>
      <c r="AP586" s="101"/>
      <c r="AQ586" s="101"/>
      <c r="AR586" s="101"/>
      <c r="AS586" s="101"/>
      <c r="AT586" s="101"/>
      <c r="AU586" s="101"/>
      <c r="AV586" s="101"/>
      <c r="AW586" s="101"/>
      <c r="AX586" s="101"/>
      <c r="AY586" s="101"/>
      <c r="AZ586" s="101"/>
      <c r="BA586" s="101"/>
      <c r="BB586" s="101"/>
      <c r="BC586" s="101"/>
      <c r="BD586" s="101"/>
      <c r="BE586" s="101"/>
      <c r="BF586" s="117"/>
    </row>
    <row r="587" spans="1:58" ht="37.25" customHeight="1" x14ac:dyDescent="0.55000000000000004">
      <c r="A587" s="116"/>
      <c r="B587" s="208" t="s">
        <v>2</v>
      </c>
      <c r="C587" s="268"/>
      <c r="D587" s="269" t="s">
        <v>107</v>
      </c>
      <c r="E587" s="270"/>
      <c r="F587" s="270"/>
      <c r="G587" s="270"/>
      <c r="H587" s="270"/>
      <c r="I587" s="270"/>
      <c r="J587" s="270"/>
      <c r="K587" s="270"/>
      <c r="L587" s="270"/>
      <c r="M587" s="270"/>
      <c r="N587" s="270"/>
      <c r="O587" s="270"/>
      <c r="P587" s="270"/>
      <c r="Q587" s="270"/>
      <c r="R587" s="270"/>
      <c r="S587" s="270"/>
      <c r="T587" s="271"/>
      <c r="U587" s="208" t="s">
        <v>3</v>
      </c>
      <c r="V587" s="208"/>
      <c r="W587" s="208"/>
      <c r="X587" s="310" t="s">
        <v>108</v>
      </c>
      <c r="Y587" s="310"/>
      <c r="Z587" s="310"/>
      <c r="AA587" s="310"/>
      <c r="AB587" s="310"/>
      <c r="AC587" s="101"/>
      <c r="AD587" s="218" t="s">
        <v>465</v>
      </c>
      <c r="AE587" s="219"/>
      <c r="AF587" s="220"/>
      <c r="AG587" s="240" t="s">
        <v>286</v>
      </c>
      <c r="AH587" s="240"/>
      <c r="AI587" s="240"/>
      <c r="AJ587" s="240"/>
      <c r="AK587" s="240"/>
      <c r="AL587" s="240"/>
      <c r="AM587" s="240"/>
      <c r="AN587" s="240"/>
      <c r="AO587" s="240"/>
      <c r="AP587" s="240"/>
      <c r="AQ587" s="240"/>
      <c r="AR587" s="240"/>
      <c r="AS587" s="240"/>
      <c r="AT587" s="240"/>
      <c r="AU587" s="240"/>
      <c r="AV587" s="240"/>
      <c r="AW587" s="240"/>
      <c r="AX587" s="240"/>
      <c r="AY587" s="240"/>
      <c r="AZ587" s="240"/>
      <c r="BA587" s="240"/>
      <c r="BB587" s="240"/>
      <c r="BC587" s="240"/>
      <c r="BD587" s="240"/>
      <c r="BE587" s="240"/>
      <c r="BF587" s="117"/>
    </row>
    <row r="588" spans="1:58" ht="5.5" customHeight="1" x14ac:dyDescent="0.55000000000000004">
      <c r="A588" s="116"/>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c r="AA588" s="101"/>
      <c r="AB588" s="101"/>
      <c r="AC588" s="101"/>
      <c r="AD588" s="257"/>
      <c r="AE588" s="258"/>
      <c r="AF588" s="259"/>
      <c r="AG588" s="241"/>
      <c r="AH588" s="241"/>
      <c r="AI588" s="241"/>
      <c r="AJ588" s="241"/>
      <c r="AK588" s="241"/>
      <c r="AL588" s="241"/>
      <c r="AM588" s="241"/>
      <c r="AN588" s="241"/>
      <c r="AO588" s="241"/>
      <c r="AP588" s="241"/>
      <c r="AQ588" s="241"/>
      <c r="AR588" s="241"/>
      <c r="AS588" s="241"/>
      <c r="AT588" s="241"/>
      <c r="AU588" s="241"/>
      <c r="AV588" s="241"/>
      <c r="AW588" s="241"/>
      <c r="AX588" s="241"/>
      <c r="AY588" s="241"/>
      <c r="AZ588" s="241"/>
      <c r="BA588" s="241"/>
      <c r="BB588" s="241"/>
      <c r="BC588" s="241"/>
      <c r="BD588" s="241"/>
      <c r="BE588" s="241"/>
      <c r="BF588" s="117"/>
    </row>
    <row r="589" spans="1:58" ht="37.25" customHeight="1" x14ac:dyDescent="0.55000000000000004">
      <c r="A589" s="116"/>
      <c r="B589" s="208" t="s">
        <v>5</v>
      </c>
      <c r="C589" s="208"/>
      <c r="D589" s="208"/>
      <c r="E589" s="208"/>
      <c r="F589" s="208"/>
      <c r="G589" s="208"/>
      <c r="H589" s="208"/>
      <c r="I589" s="208"/>
      <c r="J589" s="208"/>
      <c r="K589" s="208"/>
      <c r="L589" s="208"/>
      <c r="M589" s="208"/>
      <c r="N589" s="208"/>
      <c r="O589" s="208"/>
      <c r="P589" s="208"/>
      <c r="Q589" s="208"/>
      <c r="R589" s="208"/>
      <c r="S589" s="208"/>
      <c r="T589" s="208"/>
      <c r="U589" s="208"/>
      <c r="V589" s="208"/>
      <c r="W589" s="208"/>
      <c r="X589" s="208"/>
      <c r="Y589" s="208" t="s">
        <v>4</v>
      </c>
      <c r="Z589" s="208"/>
      <c r="AA589" s="208"/>
      <c r="AB589" s="208"/>
      <c r="AC589" s="101"/>
      <c r="AD589" s="221"/>
      <c r="AE589" s="222"/>
      <c r="AF589" s="223"/>
      <c r="AG589" s="242"/>
      <c r="AH589" s="242"/>
      <c r="AI589" s="242"/>
      <c r="AJ589" s="242"/>
      <c r="AK589" s="242"/>
      <c r="AL589" s="242"/>
      <c r="AM589" s="242"/>
      <c r="AN589" s="242"/>
      <c r="AO589" s="242"/>
      <c r="AP589" s="242"/>
      <c r="AQ589" s="242"/>
      <c r="AR589" s="242"/>
      <c r="AS589" s="242"/>
      <c r="AT589" s="242"/>
      <c r="AU589" s="242"/>
      <c r="AV589" s="242"/>
      <c r="AW589" s="242"/>
      <c r="AX589" s="242"/>
      <c r="AY589" s="242"/>
      <c r="AZ589" s="242"/>
      <c r="BA589" s="242"/>
      <c r="BB589" s="242"/>
      <c r="BC589" s="242"/>
      <c r="BD589" s="242"/>
      <c r="BE589" s="242"/>
      <c r="BF589" s="117"/>
    </row>
    <row r="590" spans="1:58" ht="5.5" customHeight="1" x14ac:dyDescent="0.55000000000000004">
      <c r="A590" s="116"/>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c r="AA590" s="101"/>
      <c r="AB590" s="101"/>
      <c r="AC590" s="101"/>
      <c r="AD590" s="101"/>
      <c r="AE590" s="101"/>
      <c r="AF590" s="101"/>
      <c r="AG590" s="101"/>
      <c r="AH590" s="101"/>
      <c r="AI590" s="101"/>
      <c r="AJ590" s="101"/>
      <c r="AK590" s="101"/>
      <c r="AL590" s="101"/>
      <c r="AM590" s="101"/>
      <c r="AN590" s="101"/>
      <c r="AO590" s="101"/>
      <c r="AP590" s="101"/>
      <c r="AQ590" s="101"/>
      <c r="AR590" s="101"/>
      <c r="AS590" s="101"/>
      <c r="AT590" s="101"/>
      <c r="AU590" s="101"/>
      <c r="AV590" s="101"/>
      <c r="AW590" s="101"/>
      <c r="AX590" s="101"/>
      <c r="AY590" s="101"/>
      <c r="AZ590" s="101"/>
      <c r="BA590" s="101"/>
      <c r="BB590" s="101"/>
      <c r="BC590" s="101"/>
      <c r="BD590" s="101"/>
      <c r="BE590" s="101"/>
      <c r="BF590" s="117"/>
    </row>
    <row r="591" spans="1:58" ht="37.25" customHeight="1" x14ac:dyDescent="0.55000000000000004">
      <c r="A591" s="116"/>
      <c r="B591" s="10" t="s">
        <v>138</v>
      </c>
      <c r="C591" s="273" t="s">
        <v>432</v>
      </c>
      <c r="D591" s="274"/>
      <c r="E591" s="274"/>
      <c r="F591" s="274"/>
      <c r="G591" s="274"/>
      <c r="H591" s="274"/>
      <c r="I591" s="274"/>
      <c r="J591" s="274"/>
      <c r="K591" s="274"/>
      <c r="L591" s="274"/>
      <c r="M591" s="274"/>
      <c r="N591" s="274"/>
      <c r="O591" s="274"/>
      <c r="P591" s="274"/>
      <c r="Q591" s="274"/>
      <c r="R591" s="274"/>
      <c r="S591" s="274"/>
      <c r="T591" s="274"/>
      <c r="U591" s="274"/>
      <c r="V591" s="274"/>
      <c r="W591" s="274"/>
      <c r="X591" s="275"/>
      <c r="Y591" s="320"/>
      <c r="Z591" s="321"/>
      <c r="AA591" s="321"/>
      <c r="AB591" s="322"/>
      <c r="AC591" s="101"/>
      <c r="AD591" s="215" t="s">
        <v>9</v>
      </c>
      <c r="AE591" s="216"/>
      <c r="AF591" s="217"/>
      <c r="AG591" s="286"/>
      <c r="AH591" s="289"/>
      <c r="AI591" s="289"/>
      <c r="AJ591" s="289"/>
      <c r="AK591" s="289"/>
      <c r="AL591" s="289"/>
      <c r="AM591" s="289"/>
      <c r="AN591" s="289"/>
      <c r="AO591" s="289"/>
      <c r="AP591" s="289"/>
      <c r="AQ591" s="289"/>
      <c r="AR591" s="289"/>
      <c r="AS591" s="289"/>
      <c r="AT591" s="289"/>
      <c r="AU591" s="289"/>
      <c r="AV591" s="289"/>
      <c r="AW591" s="289"/>
      <c r="AX591" s="289"/>
      <c r="AY591" s="289"/>
      <c r="AZ591" s="289"/>
      <c r="BA591" s="289"/>
      <c r="BB591" s="289"/>
      <c r="BC591" s="289"/>
      <c r="BD591" s="289"/>
      <c r="BE591" s="290"/>
      <c r="BF591" s="117"/>
    </row>
    <row r="592" spans="1:58" ht="5.5" customHeight="1" x14ac:dyDescent="0.55000000000000004">
      <c r="A592" s="116"/>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c r="AA592" s="101"/>
      <c r="AB592" s="101"/>
      <c r="AC592" s="101"/>
      <c r="AD592" s="101"/>
      <c r="AE592" s="101"/>
      <c r="AF592" s="101"/>
      <c r="AG592" s="101"/>
      <c r="AH592" s="101"/>
      <c r="AI592" s="101"/>
      <c r="AJ592" s="101"/>
      <c r="AK592" s="101"/>
      <c r="AL592" s="101"/>
      <c r="AM592" s="101"/>
      <c r="AN592" s="101"/>
      <c r="AO592" s="101"/>
      <c r="AP592" s="101"/>
      <c r="AQ592" s="101"/>
      <c r="AR592" s="101"/>
      <c r="AS592" s="101"/>
      <c r="AT592" s="101"/>
      <c r="AU592" s="101"/>
      <c r="AV592" s="101"/>
      <c r="AW592" s="101"/>
      <c r="AX592" s="101"/>
      <c r="AY592" s="101"/>
      <c r="AZ592" s="101"/>
      <c r="BA592" s="101"/>
      <c r="BB592" s="101"/>
      <c r="BC592" s="101"/>
      <c r="BD592" s="101"/>
      <c r="BE592" s="101"/>
      <c r="BF592" s="117"/>
    </row>
    <row r="593" spans="1:58" ht="37.25" customHeight="1" x14ac:dyDescent="0.55000000000000004">
      <c r="A593" s="116"/>
      <c r="B593" s="10" t="s">
        <v>141</v>
      </c>
      <c r="C593" s="273" t="s">
        <v>456</v>
      </c>
      <c r="D593" s="274"/>
      <c r="E593" s="274"/>
      <c r="F593" s="274"/>
      <c r="G593" s="274"/>
      <c r="H593" s="274"/>
      <c r="I593" s="274"/>
      <c r="J593" s="274"/>
      <c r="K593" s="274"/>
      <c r="L593" s="274"/>
      <c r="M593" s="274"/>
      <c r="N593" s="274"/>
      <c r="O593" s="274"/>
      <c r="P593" s="274"/>
      <c r="Q593" s="274"/>
      <c r="R593" s="274"/>
      <c r="S593" s="274"/>
      <c r="T593" s="274"/>
      <c r="U593" s="274"/>
      <c r="V593" s="274"/>
      <c r="W593" s="274"/>
      <c r="X593" s="275"/>
      <c r="Y593" s="320"/>
      <c r="Z593" s="321"/>
      <c r="AA593" s="321"/>
      <c r="AB593" s="322"/>
      <c r="AC593" s="101"/>
      <c r="AD593" s="202" t="s">
        <v>195</v>
      </c>
      <c r="AE593" s="202"/>
      <c r="AF593" s="202"/>
      <c r="AG593" s="341"/>
      <c r="AH593" s="341"/>
      <c r="AI593" s="341"/>
      <c r="AJ593" s="341"/>
      <c r="AK593" s="341"/>
      <c r="AL593" s="341"/>
      <c r="AM593" s="341"/>
      <c r="AN593" s="341"/>
      <c r="AO593" s="341"/>
      <c r="AP593" s="341"/>
      <c r="AQ593" s="341"/>
      <c r="AR593" s="341"/>
      <c r="AS593" s="341"/>
      <c r="AT593" s="341"/>
      <c r="AU593" s="341"/>
      <c r="AV593" s="215" t="s">
        <v>7</v>
      </c>
      <c r="AW593" s="216"/>
      <c r="AX593" s="217"/>
      <c r="AY593" s="320"/>
      <c r="AZ593" s="321"/>
      <c r="BA593" s="321"/>
      <c r="BB593" s="321"/>
      <c r="BC593" s="321"/>
      <c r="BD593" s="321"/>
      <c r="BE593" s="322"/>
      <c r="BF593" s="117"/>
    </row>
    <row r="594" spans="1:58" ht="5.5" customHeight="1" x14ac:dyDescent="0.55000000000000004">
      <c r="A594" s="116"/>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c r="AA594" s="101"/>
      <c r="AB594" s="101"/>
      <c r="AC594" s="101"/>
      <c r="AD594" s="101"/>
      <c r="AE594" s="101"/>
      <c r="AF594" s="101"/>
      <c r="AG594" s="101"/>
      <c r="AH594" s="101"/>
      <c r="AI594" s="101"/>
      <c r="AJ594" s="101"/>
      <c r="AK594" s="101"/>
      <c r="AL594" s="101"/>
      <c r="AM594" s="101"/>
      <c r="AN594" s="101"/>
      <c r="AO594" s="101"/>
      <c r="AP594" s="101"/>
      <c r="AQ594" s="101"/>
      <c r="AR594" s="101"/>
      <c r="AS594" s="101"/>
      <c r="AT594" s="101"/>
      <c r="AU594" s="101"/>
      <c r="AV594" s="101"/>
      <c r="AW594" s="101"/>
      <c r="AX594" s="101"/>
      <c r="AY594" s="101"/>
      <c r="AZ594" s="101"/>
      <c r="BA594" s="101"/>
      <c r="BB594" s="101"/>
      <c r="BC594" s="101"/>
      <c r="BD594" s="101"/>
      <c r="BE594" s="101"/>
      <c r="BF594" s="117"/>
    </row>
    <row r="595" spans="1:58" ht="37.25" customHeight="1" x14ac:dyDescent="0.55000000000000004">
      <c r="A595" s="116"/>
      <c r="B595" s="55"/>
      <c r="C595" s="337" t="s">
        <v>457</v>
      </c>
      <c r="D595" s="337"/>
      <c r="E595" s="337"/>
      <c r="F595" s="337"/>
      <c r="G595" s="337"/>
      <c r="H595" s="337"/>
      <c r="I595" s="337"/>
      <c r="J595" s="337"/>
      <c r="K595" s="337"/>
      <c r="L595" s="337"/>
      <c r="M595" s="337"/>
      <c r="N595" s="337"/>
      <c r="O595" s="337"/>
      <c r="P595" s="337"/>
      <c r="Q595" s="337"/>
      <c r="R595" s="337"/>
      <c r="S595" s="337"/>
      <c r="T595" s="337"/>
      <c r="U595" s="337"/>
      <c r="V595" s="337"/>
      <c r="W595" s="337"/>
      <c r="X595" s="337"/>
      <c r="Y595" s="102"/>
      <c r="Z595" s="55"/>
      <c r="AA595" s="55"/>
      <c r="AB595" s="55"/>
      <c r="AC595" s="101"/>
      <c r="AD595" s="231" t="s">
        <v>6</v>
      </c>
      <c r="AE595" s="232"/>
      <c r="AF595" s="233"/>
      <c r="AG595" s="243"/>
      <c r="AH595" s="244"/>
      <c r="AI595" s="244"/>
      <c r="AJ595" s="244"/>
      <c r="AK595" s="244"/>
      <c r="AL595" s="244"/>
      <c r="AM595" s="244"/>
      <c r="AN595" s="244"/>
      <c r="AO595" s="244"/>
      <c r="AP595" s="244"/>
      <c r="AQ595" s="245"/>
      <c r="AR595" s="231" t="s">
        <v>194</v>
      </c>
      <c r="AS595" s="232"/>
      <c r="AT595" s="233"/>
      <c r="AU595" s="252"/>
      <c r="AV595" s="253"/>
      <c r="AW595" s="253"/>
      <c r="AX595" s="253"/>
      <c r="AY595" s="253"/>
      <c r="AZ595" s="253"/>
      <c r="BA595" s="253"/>
      <c r="BB595" s="253"/>
      <c r="BC595" s="253"/>
      <c r="BD595" s="253"/>
      <c r="BE595" s="253"/>
      <c r="BF595" s="117"/>
    </row>
    <row r="596" spans="1:58" ht="5.5" customHeight="1" x14ac:dyDescent="0.55000000000000004">
      <c r="A596" s="116"/>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c r="AA596" s="101"/>
      <c r="AB596" s="101"/>
      <c r="AC596" s="101"/>
      <c r="AD596" s="234"/>
      <c r="AE596" s="235"/>
      <c r="AF596" s="236"/>
      <c r="AG596" s="246"/>
      <c r="AH596" s="247"/>
      <c r="AI596" s="247"/>
      <c r="AJ596" s="247"/>
      <c r="AK596" s="247"/>
      <c r="AL596" s="247"/>
      <c r="AM596" s="247"/>
      <c r="AN596" s="247"/>
      <c r="AO596" s="247"/>
      <c r="AP596" s="247"/>
      <c r="AQ596" s="248"/>
      <c r="AR596" s="234"/>
      <c r="AS596" s="235"/>
      <c r="AT596" s="236"/>
      <c r="AU596" s="253"/>
      <c r="AV596" s="253"/>
      <c r="AW596" s="253"/>
      <c r="AX596" s="253"/>
      <c r="AY596" s="253"/>
      <c r="AZ596" s="253"/>
      <c r="BA596" s="253"/>
      <c r="BB596" s="253"/>
      <c r="BC596" s="253"/>
      <c r="BD596" s="253"/>
      <c r="BE596" s="253"/>
      <c r="BF596" s="117"/>
    </row>
    <row r="597" spans="1:58" ht="37.25" customHeight="1" x14ac:dyDescent="0.55000000000000004">
      <c r="A597" s="116"/>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c r="AA597" s="101"/>
      <c r="AB597" s="101"/>
      <c r="AC597" s="101"/>
      <c r="AD597" s="234"/>
      <c r="AE597" s="235"/>
      <c r="AF597" s="236"/>
      <c r="AG597" s="246"/>
      <c r="AH597" s="247"/>
      <c r="AI597" s="247"/>
      <c r="AJ597" s="247"/>
      <c r="AK597" s="247"/>
      <c r="AL597" s="247"/>
      <c r="AM597" s="247"/>
      <c r="AN597" s="247"/>
      <c r="AO597" s="247"/>
      <c r="AP597" s="247"/>
      <c r="AQ597" s="248"/>
      <c r="AR597" s="234"/>
      <c r="AS597" s="235"/>
      <c r="AT597" s="236"/>
      <c r="AU597" s="253"/>
      <c r="AV597" s="253"/>
      <c r="AW597" s="253"/>
      <c r="AX597" s="253"/>
      <c r="AY597" s="253"/>
      <c r="AZ597" s="253"/>
      <c r="BA597" s="253"/>
      <c r="BB597" s="253"/>
      <c r="BC597" s="253"/>
      <c r="BD597" s="253"/>
      <c r="BE597" s="253"/>
      <c r="BF597" s="117"/>
    </row>
    <row r="598" spans="1:58" ht="5.5" customHeight="1" x14ac:dyDescent="0.55000000000000004">
      <c r="A598" s="116"/>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102"/>
      <c r="Z598" s="55"/>
      <c r="AA598" s="55"/>
      <c r="AB598" s="55"/>
      <c r="AC598" s="101"/>
      <c r="AD598" s="234"/>
      <c r="AE598" s="235"/>
      <c r="AF598" s="236"/>
      <c r="AG598" s="246"/>
      <c r="AH598" s="247"/>
      <c r="AI598" s="247"/>
      <c r="AJ598" s="247"/>
      <c r="AK598" s="247"/>
      <c r="AL598" s="247"/>
      <c r="AM598" s="247"/>
      <c r="AN598" s="247"/>
      <c r="AO598" s="247"/>
      <c r="AP598" s="247"/>
      <c r="AQ598" s="248"/>
      <c r="AR598" s="237"/>
      <c r="AS598" s="238"/>
      <c r="AT598" s="239"/>
      <c r="AU598" s="253"/>
      <c r="AV598" s="253"/>
      <c r="AW598" s="253"/>
      <c r="AX598" s="253"/>
      <c r="AY598" s="253"/>
      <c r="AZ598" s="253"/>
      <c r="BA598" s="253"/>
      <c r="BB598" s="253"/>
      <c r="BC598" s="253"/>
      <c r="BD598" s="253"/>
      <c r="BE598" s="253"/>
      <c r="BF598" s="117"/>
    </row>
    <row r="599" spans="1:58" ht="37.25" customHeight="1" x14ac:dyDescent="0.55000000000000004">
      <c r="A599" s="116"/>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102"/>
      <c r="Z599" s="55"/>
      <c r="AA599" s="55"/>
      <c r="AB599" s="55"/>
      <c r="AC599" s="101"/>
      <c r="AD599" s="237"/>
      <c r="AE599" s="238"/>
      <c r="AF599" s="239"/>
      <c r="AG599" s="249"/>
      <c r="AH599" s="250"/>
      <c r="AI599" s="250"/>
      <c r="AJ599" s="250"/>
      <c r="AK599" s="250"/>
      <c r="AL599" s="250"/>
      <c r="AM599" s="250"/>
      <c r="AN599" s="250"/>
      <c r="AO599" s="250"/>
      <c r="AP599" s="250"/>
      <c r="AQ599" s="251"/>
      <c r="AR599" s="254" t="s">
        <v>244</v>
      </c>
      <c r="AS599" s="255"/>
      <c r="AT599" s="256"/>
      <c r="AU599" s="252"/>
      <c r="AV599" s="253"/>
      <c r="AW599" s="253"/>
      <c r="AX599" s="253"/>
      <c r="AY599" s="253"/>
      <c r="AZ599" s="253"/>
      <c r="BA599" s="253"/>
      <c r="BB599" s="253"/>
      <c r="BC599" s="253"/>
      <c r="BD599" s="253"/>
      <c r="BE599" s="253"/>
      <c r="BF599" s="117"/>
    </row>
    <row r="600" spans="1:58" ht="5.5" customHeight="1" x14ac:dyDescent="0.55000000000000004">
      <c r="A600" s="116"/>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c r="AA600" s="101"/>
      <c r="AB600" s="101"/>
      <c r="AC600" s="101"/>
      <c r="AD600" s="101"/>
      <c r="AE600" s="101"/>
      <c r="AF600" s="101"/>
      <c r="AG600" s="101"/>
      <c r="AH600" s="101"/>
      <c r="AI600" s="101"/>
      <c r="AJ600" s="101"/>
      <c r="AK600" s="101"/>
      <c r="AL600" s="101"/>
      <c r="AM600" s="101"/>
      <c r="AN600" s="101"/>
      <c r="AO600" s="101"/>
      <c r="AP600" s="101"/>
      <c r="AQ600" s="101"/>
      <c r="AR600" s="101"/>
      <c r="AS600" s="101"/>
      <c r="AT600" s="101"/>
      <c r="AU600" s="101"/>
      <c r="AV600" s="101"/>
      <c r="AW600" s="101"/>
      <c r="AX600" s="101"/>
      <c r="AY600" s="101"/>
      <c r="AZ600" s="101"/>
      <c r="BA600" s="101"/>
      <c r="BB600" s="101"/>
      <c r="BC600" s="101"/>
      <c r="BD600" s="101"/>
      <c r="BE600" s="101"/>
      <c r="BF600" s="117"/>
    </row>
    <row r="601" spans="1:58" ht="37.25" customHeight="1" x14ac:dyDescent="0.55000000000000004">
      <c r="A601" s="116"/>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102"/>
      <c r="Z601" s="55"/>
      <c r="AA601" s="55"/>
      <c r="AB601" s="55"/>
      <c r="AC601" s="101"/>
      <c r="AD601" s="254" t="s">
        <v>8</v>
      </c>
      <c r="AE601" s="255"/>
      <c r="AF601" s="255"/>
      <c r="AG601" s="256"/>
      <c r="AH601" s="286"/>
      <c r="AI601" s="287"/>
      <c r="AJ601" s="287"/>
      <c r="AK601" s="287"/>
      <c r="AL601" s="287"/>
      <c r="AM601" s="287"/>
      <c r="AN601" s="287"/>
      <c r="AO601" s="287"/>
      <c r="AP601" s="287"/>
      <c r="AQ601" s="287"/>
      <c r="AR601" s="287"/>
      <c r="AS601" s="287"/>
      <c r="AT601" s="287"/>
      <c r="AU601" s="287"/>
      <c r="AV601" s="287"/>
      <c r="AW601" s="287"/>
      <c r="AX601" s="287"/>
      <c r="AY601" s="287"/>
      <c r="AZ601" s="287"/>
      <c r="BA601" s="287"/>
      <c r="BB601" s="287"/>
      <c r="BC601" s="287"/>
      <c r="BD601" s="287"/>
      <c r="BE601" s="288"/>
      <c r="BF601" s="117"/>
    </row>
    <row r="602" spans="1:58" ht="5.5" customHeight="1" thickBot="1" x14ac:dyDescent="0.6">
      <c r="A602" s="121"/>
      <c r="B602" s="128"/>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c r="AA602" s="128"/>
      <c r="AB602" s="128"/>
      <c r="AC602" s="128"/>
      <c r="AD602" s="128"/>
      <c r="AE602" s="128"/>
      <c r="AF602" s="128"/>
      <c r="AG602" s="128"/>
      <c r="AH602" s="128"/>
      <c r="AI602" s="128"/>
      <c r="AJ602" s="128"/>
      <c r="AK602" s="128"/>
      <c r="AL602" s="128"/>
      <c r="AM602" s="128"/>
      <c r="AN602" s="128"/>
      <c r="AO602" s="128"/>
      <c r="AP602" s="128"/>
      <c r="AQ602" s="128"/>
      <c r="AR602" s="128"/>
      <c r="AS602" s="128"/>
      <c r="AT602" s="128"/>
      <c r="AU602" s="128"/>
      <c r="AV602" s="128"/>
      <c r="AW602" s="128"/>
      <c r="AX602" s="128"/>
      <c r="AY602" s="128"/>
      <c r="AZ602" s="128"/>
      <c r="BA602" s="128"/>
      <c r="BB602" s="128"/>
      <c r="BC602" s="128"/>
      <c r="BD602" s="128"/>
      <c r="BE602" s="128"/>
      <c r="BF602" s="130"/>
    </row>
    <row r="603" spans="1:58" ht="5.5" customHeight="1" thickTop="1" x14ac:dyDescent="0.55000000000000004">
      <c r="A603" s="118"/>
      <c r="BF603" s="119"/>
    </row>
    <row r="604" spans="1:58" ht="37.25" customHeight="1" x14ac:dyDescent="0.55000000000000004">
      <c r="A604" s="118"/>
      <c r="B604" s="54" t="s">
        <v>303</v>
      </c>
      <c r="C604" s="279" t="s">
        <v>362</v>
      </c>
      <c r="D604" s="280"/>
      <c r="E604" s="281"/>
      <c r="F604" s="54" t="s">
        <v>0</v>
      </c>
      <c r="G604" s="272" t="s">
        <v>106</v>
      </c>
      <c r="H604" s="272"/>
      <c r="I604" s="272"/>
      <c r="J604" s="272"/>
      <c r="K604" s="202" t="s">
        <v>306</v>
      </c>
      <c r="L604" s="208"/>
      <c r="M604" s="273" t="s">
        <v>115</v>
      </c>
      <c r="N604" s="274"/>
      <c r="O604" s="274"/>
      <c r="P604" s="274"/>
      <c r="Q604" s="274"/>
      <c r="R604" s="274"/>
      <c r="S604" s="274"/>
      <c r="T604" s="274"/>
      <c r="U604" s="274"/>
      <c r="V604" s="275"/>
      <c r="W604" s="202" t="s">
        <v>301</v>
      </c>
      <c r="X604" s="202"/>
      <c r="Y604" s="276" t="s">
        <v>359</v>
      </c>
      <c r="Z604" s="276"/>
      <c r="AA604" s="276"/>
      <c r="AB604" s="276"/>
      <c r="AD604" s="208" t="s">
        <v>1</v>
      </c>
      <c r="AE604" s="268"/>
      <c r="AF604" s="268"/>
      <c r="AG604" s="277" t="s">
        <v>119</v>
      </c>
      <c r="AH604" s="278"/>
      <c r="AI604" s="278"/>
      <c r="AJ604" s="278"/>
      <c r="AK604" s="278"/>
      <c r="AL604" s="278"/>
      <c r="AM604" s="278"/>
      <c r="AN604" s="278"/>
      <c r="AO604" s="278"/>
      <c r="AP604" s="278"/>
      <c r="AQ604" s="278"/>
      <c r="AR604" s="278"/>
      <c r="AS604" s="278"/>
      <c r="AT604" s="278"/>
      <c r="AU604" s="278"/>
      <c r="AV604" s="278"/>
      <c r="AW604" s="278"/>
      <c r="AX604" s="278"/>
      <c r="AY604" s="278"/>
      <c r="AZ604" s="278"/>
      <c r="BA604" s="278"/>
      <c r="BB604" s="278"/>
      <c r="BC604" s="278"/>
      <c r="BD604" s="278"/>
      <c r="BE604" s="278"/>
      <c r="BF604" s="119"/>
    </row>
    <row r="605" spans="1:58" ht="5.5" customHeight="1" x14ac:dyDescent="0.55000000000000004">
      <c r="A605" s="118"/>
      <c r="BF605" s="119"/>
    </row>
    <row r="606" spans="1:58" ht="37.25" customHeight="1" x14ac:dyDescent="0.55000000000000004">
      <c r="A606" s="118"/>
      <c r="B606" s="208" t="s">
        <v>2</v>
      </c>
      <c r="C606" s="319"/>
      <c r="D606" s="269" t="s">
        <v>107</v>
      </c>
      <c r="E606" s="270"/>
      <c r="F606" s="270"/>
      <c r="G606" s="270"/>
      <c r="H606" s="270"/>
      <c r="I606" s="270"/>
      <c r="J606" s="270"/>
      <c r="K606" s="270"/>
      <c r="L606" s="270"/>
      <c r="M606" s="270"/>
      <c r="N606" s="270"/>
      <c r="O606" s="270"/>
      <c r="P606" s="270"/>
      <c r="Q606" s="270"/>
      <c r="R606" s="270"/>
      <c r="S606" s="270"/>
      <c r="T606" s="271"/>
      <c r="U606" s="208" t="s">
        <v>3</v>
      </c>
      <c r="V606" s="208"/>
      <c r="W606" s="208"/>
      <c r="X606" s="310" t="s">
        <v>109</v>
      </c>
      <c r="Y606" s="310"/>
      <c r="Z606" s="310"/>
      <c r="AA606" s="310"/>
      <c r="AB606" s="310"/>
      <c r="AD606" s="218" t="s">
        <v>465</v>
      </c>
      <c r="AE606" s="219"/>
      <c r="AF606" s="220"/>
      <c r="AG606" s="240" t="s">
        <v>120</v>
      </c>
      <c r="AH606" s="240"/>
      <c r="AI606" s="240"/>
      <c r="AJ606" s="240"/>
      <c r="AK606" s="240"/>
      <c r="AL606" s="240"/>
      <c r="AM606" s="240"/>
      <c r="AN606" s="240"/>
      <c r="AO606" s="240"/>
      <c r="AP606" s="240"/>
      <c r="AQ606" s="240"/>
      <c r="AR606" s="240"/>
      <c r="AS606" s="240"/>
      <c r="AT606" s="240"/>
      <c r="AU606" s="240"/>
      <c r="AV606" s="240"/>
      <c r="AW606" s="240"/>
      <c r="AX606" s="240"/>
      <c r="AY606" s="240"/>
      <c r="AZ606" s="240"/>
      <c r="BA606" s="240"/>
      <c r="BB606" s="240"/>
      <c r="BC606" s="240"/>
      <c r="BD606" s="240"/>
      <c r="BE606" s="240"/>
      <c r="BF606" s="119"/>
    </row>
    <row r="607" spans="1:58" ht="5.5" customHeight="1" x14ac:dyDescent="0.55000000000000004">
      <c r="A607" s="118"/>
      <c r="AD607" s="257"/>
      <c r="AE607" s="258"/>
      <c r="AF607" s="259"/>
      <c r="AG607" s="241"/>
      <c r="AH607" s="241"/>
      <c r="AI607" s="241"/>
      <c r="AJ607" s="241"/>
      <c r="AK607" s="241"/>
      <c r="AL607" s="241"/>
      <c r="AM607" s="241"/>
      <c r="AN607" s="241"/>
      <c r="AO607" s="241"/>
      <c r="AP607" s="241"/>
      <c r="AQ607" s="241"/>
      <c r="AR607" s="241"/>
      <c r="AS607" s="241"/>
      <c r="AT607" s="241"/>
      <c r="AU607" s="241"/>
      <c r="AV607" s="241"/>
      <c r="AW607" s="241"/>
      <c r="AX607" s="241"/>
      <c r="AY607" s="241"/>
      <c r="AZ607" s="241"/>
      <c r="BA607" s="241"/>
      <c r="BB607" s="241"/>
      <c r="BC607" s="241"/>
      <c r="BD607" s="241"/>
      <c r="BE607" s="241"/>
      <c r="BF607" s="119"/>
    </row>
    <row r="608" spans="1:58" ht="37.25" customHeight="1" x14ac:dyDescent="0.55000000000000004">
      <c r="A608" s="118"/>
      <c r="B608" s="208" t="s">
        <v>5</v>
      </c>
      <c r="C608" s="208"/>
      <c r="D608" s="208"/>
      <c r="E608" s="208"/>
      <c r="F608" s="208"/>
      <c r="G608" s="208"/>
      <c r="H608" s="208"/>
      <c r="I608" s="208"/>
      <c r="J608" s="208"/>
      <c r="K608" s="208"/>
      <c r="L608" s="208"/>
      <c r="M608" s="208"/>
      <c r="N608" s="208"/>
      <c r="O608" s="208"/>
      <c r="P608" s="208"/>
      <c r="Q608" s="208"/>
      <c r="R608" s="208"/>
      <c r="S608" s="208"/>
      <c r="T608" s="208"/>
      <c r="U608" s="208"/>
      <c r="V608" s="208"/>
      <c r="W608" s="208"/>
      <c r="X608" s="208"/>
      <c r="Y608" s="208" t="s">
        <v>4</v>
      </c>
      <c r="Z608" s="208"/>
      <c r="AA608" s="208"/>
      <c r="AB608" s="208"/>
      <c r="AD608" s="221"/>
      <c r="AE608" s="222"/>
      <c r="AF608" s="223"/>
      <c r="AG608" s="242"/>
      <c r="AH608" s="242"/>
      <c r="AI608" s="242"/>
      <c r="AJ608" s="242"/>
      <c r="AK608" s="242"/>
      <c r="AL608" s="242"/>
      <c r="AM608" s="242"/>
      <c r="AN608" s="242"/>
      <c r="AO608" s="242"/>
      <c r="AP608" s="242"/>
      <c r="AQ608" s="242"/>
      <c r="AR608" s="242"/>
      <c r="AS608" s="242"/>
      <c r="AT608" s="242"/>
      <c r="AU608" s="242"/>
      <c r="AV608" s="242"/>
      <c r="AW608" s="242"/>
      <c r="AX608" s="242"/>
      <c r="AY608" s="242"/>
      <c r="AZ608" s="242"/>
      <c r="BA608" s="242"/>
      <c r="BB608" s="242"/>
      <c r="BC608" s="242"/>
      <c r="BD608" s="242"/>
      <c r="BE608" s="242"/>
      <c r="BF608" s="119"/>
    </row>
    <row r="609" spans="1:58" ht="5.5" customHeight="1" x14ac:dyDescent="0.55000000000000004">
      <c r="A609" s="118"/>
      <c r="BF609" s="119"/>
    </row>
    <row r="610" spans="1:58" ht="37.25" customHeight="1" x14ac:dyDescent="0.55000000000000004">
      <c r="A610" s="118"/>
      <c r="B610" s="300" t="s">
        <v>138</v>
      </c>
      <c r="C610" s="291" t="s">
        <v>372</v>
      </c>
      <c r="D610" s="311"/>
      <c r="E610" s="311"/>
      <c r="F610" s="311"/>
      <c r="G610" s="311"/>
      <c r="H610" s="311"/>
      <c r="I610" s="311"/>
      <c r="J610" s="311"/>
      <c r="K610" s="311"/>
      <c r="L610" s="311"/>
      <c r="M610" s="311"/>
      <c r="N610" s="311"/>
      <c r="O610" s="311"/>
      <c r="P610" s="311"/>
      <c r="Q610" s="311"/>
      <c r="R610" s="311"/>
      <c r="S610" s="311"/>
      <c r="T610" s="311"/>
      <c r="U610" s="311"/>
      <c r="V610" s="311"/>
      <c r="W610" s="311"/>
      <c r="X610" s="312"/>
      <c r="Y610" s="343"/>
      <c r="Z610" s="343"/>
      <c r="AA610" s="343"/>
      <c r="AB610" s="343"/>
      <c r="AD610" s="215" t="s">
        <v>9</v>
      </c>
      <c r="AE610" s="216"/>
      <c r="AF610" s="217"/>
      <c r="AG610" s="286"/>
      <c r="AH610" s="289"/>
      <c r="AI610" s="289"/>
      <c r="AJ610" s="289"/>
      <c r="AK610" s="289"/>
      <c r="AL610" s="289"/>
      <c r="AM610" s="289"/>
      <c r="AN610" s="289"/>
      <c r="AO610" s="289"/>
      <c r="AP610" s="289"/>
      <c r="AQ610" s="289"/>
      <c r="AR610" s="289"/>
      <c r="AS610" s="289"/>
      <c r="AT610" s="289"/>
      <c r="AU610" s="289"/>
      <c r="AV610" s="289"/>
      <c r="AW610" s="289"/>
      <c r="AX610" s="289"/>
      <c r="AY610" s="289"/>
      <c r="AZ610" s="289"/>
      <c r="BA610" s="289"/>
      <c r="BB610" s="289"/>
      <c r="BC610" s="289"/>
      <c r="BD610" s="289"/>
      <c r="BE610" s="290"/>
      <c r="BF610" s="119"/>
    </row>
    <row r="611" spans="1:58" ht="5.5" customHeight="1" x14ac:dyDescent="0.55000000000000004">
      <c r="A611" s="118"/>
      <c r="B611" s="301"/>
      <c r="C611" s="313"/>
      <c r="D611" s="314"/>
      <c r="E611" s="314"/>
      <c r="F611" s="314"/>
      <c r="G611" s="314"/>
      <c r="H611" s="314"/>
      <c r="I611" s="314"/>
      <c r="J611" s="314"/>
      <c r="K611" s="314"/>
      <c r="L611" s="314"/>
      <c r="M611" s="314"/>
      <c r="N611" s="314"/>
      <c r="O611" s="314"/>
      <c r="P611" s="314"/>
      <c r="Q611" s="314"/>
      <c r="R611" s="314"/>
      <c r="S611" s="314"/>
      <c r="T611" s="314"/>
      <c r="U611" s="314"/>
      <c r="V611" s="314"/>
      <c r="W611" s="314"/>
      <c r="X611" s="315"/>
      <c r="Y611" s="344"/>
      <c r="Z611" s="344"/>
      <c r="AA611" s="344"/>
      <c r="AB611" s="344"/>
      <c r="BF611" s="119"/>
    </row>
    <row r="612" spans="1:58" ht="37" customHeight="1" x14ac:dyDescent="0.55000000000000004">
      <c r="A612" s="118"/>
      <c r="B612" s="301"/>
      <c r="C612" s="313"/>
      <c r="D612" s="314"/>
      <c r="E612" s="314"/>
      <c r="F612" s="314"/>
      <c r="G612" s="314"/>
      <c r="H612" s="314"/>
      <c r="I612" s="314"/>
      <c r="J612" s="314"/>
      <c r="K612" s="314"/>
      <c r="L612" s="314"/>
      <c r="M612" s="314"/>
      <c r="N612" s="314"/>
      <c r="O612" s="314"/>
      <c r="P612" s="314"/>
      <c r="Q612" s="314"/>
      <c r="R612" s="314"/>
      <c r="S612" s="314"/>
      <c r="T612" s="314"/>
      <c r="U612" s="314"/>
      <c r="V612" s="314"/>
      <c r="W612" s="314"/>
      <c r="X612" s="315"/>
      <c r="Y612" s="344"/>
      <c r="Z612" s="344"/>
      <c r="AA612" s="344"/>
      <c r="AB612" s="344"/>
      <c r="AD612" s="202" t="s">
        <v>195</v>
      </c>
      <c r="AE612" s="202"/>
      <c r="AF612" s="202"/>
      <c r="AG612" s="341"/>
      <c r="AH612" s="341"/>
      <c r="AI612" s="341"/>
      <c r="AJ612" s="341"/>
      <c r="AK612" s="341"/>
      <c r="AL612" s="341"/>
      <c r="AM612" s="341"/>
      <c r="AN612" s="341"/>
      <c r="AO612" s="341"/>
      <c r="AP612" s="341"/>
      <c r="AQ612" s="341"/>
      <c r="AR612" s="341"/>
      <c r="AS612" s="341"/>
      <c r="AT612" s="341"/>
      <c r="AU612" s="341"/>
      <c r="AV612" s="215" t="s">
        <v>7</v>
      </c>
      <c r="AW612" s="216"/>
      <c r="AX612" s="217"/>
      <c r="AY612" s="320"/>
      <c r="AZ612" s="321"/>
      <c r="BA612" s="321"/>
      <c r="BB612" s="321"/>
      <c r="BC612" s="321"/>
      <c r="BD612" s="321"/>
      <c r="BE612" s="322"/>
      <c r="BF612" s="119"/>
    </row>
    <row r="613" spans="1:58" ht="5.5" customHeight="1" x14ac:dyDescent="0.55000000000000004">
      <c r="A613" s="118"/>
      <c r="B613" s="301"/>
      <c r="C613" s="313"/>
      <c r="D613" s="314"/>
      <c r="E613" s="314"/>
      <c r="F613" s="314"/>
      <c r="G613" s="314"/>
      <c r="H613" s="314"/>
      <c r="I613" s="314"/>
      <c r="J613" s="314"/>
      <c r="K613" s="314"/>
      <c r="L613" s="314"/>
      <c r="M613" s="314"/>
      <c r="N613" s="314"/>
      <c r="O613" s="314"/>
      <c r="P613" s="314"/>
      <c r="Q613" s="314"/>
      <c r="R613" s="314"/>
      <c r="S613" s="314"/>
      <c r="T613" s="314"/>
      <c r="U613" s="314"/>
      <c r="V613" s="314"/>
      <c r="W613" s="314"/>
      <c r="X613" s="315"/>
      <c r="Y613" s="344"/>
      <c r="Z613" s="344"/>
      <c r="AA613" s="344"/>
      <c r="AB613" s="344"/>
      <c r="AD613"/>
      <c r="AE613"/>
      <c r="AF613"/>
      <c r="AG613"/>
      <c r="AH613"/>
      <c r="AI613"/>
      <c r="AJ613"/>
      <c r="AK613"/>
      <c r="AL613"/>
      <c r="AM613"/>
      <c r="AN613"/>
      <c r="AO613"/>
      <c r="AP613"/>
      <c r="AQ613"/>
      <c r="AR613"/>
      <c r="AS613"/>
      <c r="AT613"/>
      <c r="AU613"/>
      <c r="AV613"/>
      <c r="AW613"/>
      <c r="AX613"/>
      <c r="AY613"/>
      <c r="AZ613"/>
      <c r="BA613"/>
      <c r="BB613"/>
      <c r="BC613"/>
      <c r="BD613"/>
      <c r="BE613"/>
      <c r="BF613" s="119"/>
    </row>
    <row r="614" spans="1:58" ht="37" customHeight="1" x14ac:dyDescent="0.55000000000000004">
      <c r="A614" s="118"/>
      <c r="B614" s="301"/>
      <c r="C614" s="313"/>
      <c r="D614" s="314"/>
      <c r="E614" s="314"/>
      <c r="F614" s="314"/>
      <c r="G614" s="314"/>
      <c r="H614" s="314"/>
      <c r="I614" s="314"/>
      <c r="J614" s="314"/>
      <c r="K614" s="314"/>
      <c r="L614" s="314"/>
      <c r="M614" s="314"/>
      <c r="N614" s="314"/>
      <c r="O614" s="314"/>
      <c r="P614" s="314"/>
      <c r="Q614" s="314"/>
      <c r="R614" s="314"/>
      <c r="S614" s="314"/>
      <c r="T614" s="314"/>
      <c r="U614" s="314"/>
      <c r="V614" s="314"/>
      <c r="W614" s="314"/>
      <c r="X614" s="315"/>
      <c r="Y614" s="344"/>
      <c r="Z614" s="344"/>
      <c r="AA614" s="344"/>
      <c r="AB614" s="344"/>
      <c r="AD614" s="231" t="s">
        <v>6</v>
      </c>
      <c r="AE614" s="232"/>
      <c r="AF614" s="233"/>
      <c r="AG614" s="243"/>
      <c r="AH614" s="244"/>
      <c r="AI614" s="244"/>
      <c r="AJ614" s="244"/>
      <c r="AK614" s="244"/>
      <c r="AL614" s="244"/>
      <c r="AM614" s="244"/>
      <c r="AN614" s="244"/>
      <c r="AO614" s="244"/>
      <c r="AP614" s="244"/>
      <c r="AQ614" s="245"/>
      <c r="AR614" s="231" t="s">
        <v>194</v>
      </c>
      <c r="AS614" s="232"/>
      <c r="AT614" s="233"/>
      <c r="AU614" s="252"/>
      <c r="AV614" s="253"/>
      <c r="AW614" s="253"/>
      <c r="AX614" s="253"/>
      <c r="AY614" s="253"/>
      <c r="AZ614" s="253"/>
      <c r="BA614" s="253"/>
      <c r="BB614" s="253"/>
      <c r="BC614" s="253"/>
      <c r="BD614" s="253"/>
      <c r="BE614" s="253"/>
      <c r="BF614" s="119"/>
    </row>
    <row r="615" spans="1:58" ht="5.5" customHeight="1" x14ac:dyDescent="0.55000000000000004">
      <c r="A615" s="118"/>
      <c r="B615" s="301"/>
      <c r="C615" s="313"/>
      <c r="D615" s="314"/>
      <c r="E615" s="314"/>
      <c r="F615" s="314"/>
      <c r="G615" s="314"/>
      <c r="H615" s="314"/>
      <c r="I615" s="314"/>
      <c r="J615" s="314"/>
      <c r="K615" s="314"/>
      <c r="L615" s="314"/>
      <c r="M615" s="314"/>
      <c r="N615" s="314"/>
      <c r="O615" s="314"/>
      <c r="P615" s="314"/>
      <c r="Q615" s="314"/>
      <c r="R615" s="314"/>
      <c r="S615" s="314"/>
      <c r="T615" s="314"/>
      <c r="U615" s="314"/>
      <c r="V615" s="314"/>
      <c r="W615" s="314"/>
      <c r="X615" s="315"/>
      <c r="Y615" s="344"/>
      <c r="Z615" s="344"/>
      <c r="AA615" s="344"/>
      <c r="AB615" s="344"/>
      <c r="AD615" s="234"/>
      <c r="AE615" s="235"/>
      <c r="AF615" s="236"/>
      <c r="AG615" s="246"/>
      <c r="AH615" s="247"/>
      <c r="AI615" s="247"/>
      <c r="AJ615" s="247"/>
      <c r="AK615" s="247"/>
      <c r="AL615" s="247"/>
      <c r="AM615" s="247"/>
      <c r="AN615" s="247"/>
      <c r="AO615" s="247"/>
      <c r="AP615" s="247"/>
      <c r="AQ615" s="248"/>
      <c r="AR615" s="234"/>
      <c r="AS615" s="235"/>
      <c r="AT615" s="236"/>
      <c r="AU615" s="253"/>
      <c r="AV615" s="253"/>
      <c r="AW615" s="253"/>
      <c r="AX615" s="253"/>
      <c r="AY615" s="253"/>
      <c r="AZ615" s="253"/>
      <c r="BA615" s="253"/>
      <c r="BB615" s="253"/>
      <c r="BC615" s="253"/>
      <c r="BD615" s="253"/>
      <c r="BE615" s="253"/>
      <c r="BF615" s="119"/>
    </row>
    <row r="616" spans="1:58" ht="37.25" customHeight="1" x14ac:dyDescent="0.55000000000000004">
      <c r="A616" s="118"/>
      <c r="B616" s="301"/>
      <c r="C616" s="313"/>
      <c r="D616" s="314"/>
      <c r="E616" s="314"/>
      <c r="F616" s="314"/>
      <c r="G616" s="314"/>
      <c r="H616" s="314"/>
      <c r="I616" s="314"/>
      <c r="J616" s="314"/>
      <c r="K616" s="314"/>
      <c r="L616" s="314"/>
      <c r="M616" s="314"/>
      <c r="N616" s="314"/>
      <c r="O616" s="314"/>
      <c r="P616" s="314"/>
      <c r="Q616" s="314"/>
      <c r="R616" s="314"/>
      <c r="S616" s="314"/>
      <c r="T616" s="314"/>
      <c r="U616" s="314"/>
      <c r="V616" s="314"/>
      <c r="W616" s="314"/>
      <c r="X616" s="315"/>
      <c r="Y616" s="344"/>
      <c r="Z616" s="344"/>
      <c r="AA616" s="344"/>
      <c r="AB616" s="344"/>
      <c r="AD616" s="234"/>
      <c r="AE616" s="235"/>
      <c r="AF616" s="236"/>
      <c r="AG616" s="246"/>
      <c r="AH616" s="247"/>
      <c r="AI616" s="247"/>
      <c r="AJ616" s="247"/>
      <c r="AK616" s="247"/>
      <c r="AL616" s="247"/>
      <c r="AM616" s="247"/>
      <c r="AN616" s="247"/>
      <c r="AO616" s="247"/>
      <c r="AP616" s="247"/>
      <c r="AQ616" s="248"/>
      <c r="AR616" s="234"/>
      <c r="AS616" s="235"/>
      <c r="AT616" s="236"/>
      <c r="AU616" s="253"/>
      <c r="AV616" s="253"/>
      <c r="AW616" s="253"/>
      <c r="AX616" s="253"/>
      <c r="AY616" s="253"/>
      <c r="AZ616" s="253"/>
      <c r="BA616" s="253"/>
      <c r="BB616" s="253"/>
      <c r="BC616" s="253"/>
      <c r="BD616" s="253"/>
      <c r="BE616" s="253"/>
      <c r="BF616" s="119"/>
    </row>
    <row r="617" spans="1:58" ht="5.5" customHeight="1" x14ac:dyDescent="0.55000000000000004">
      <c r="A617" s="118"/>
      <c r="B617" s="301"/>
      <c r="C617" s="313"/>
      <c r="D617" s="314"/>
      <c r="E617" s="314"/>
      <c r="F617" s="314"/>
      <c r="G617" s="314"/>
      <c r="H617" s="314"/>
      <c r="I617" s="314"/>
      <c r="J617" s="314"/>
      <c r="K617" s="314"/>
      <c r="L617" s="314"/>
      <c r="M617" s="314"/>
      <c r="N617" s="314"/>
      <c r="O617" s="314"/>
      <c r="P617" s="314"/>
      <c r="Q617" s="314"/>
      <c r="R617" s="314"/>
      <c r="S617" s="314"/>
      <c r="T617" s="314"/>
      <c r="U617" s="314"/>
      <c r="V617" s="314"/>
      <c r="W617" s="314"/>
      <c r="X617" s="315"/>
      <c r="Y617" s="344"/>
      <c r="Z617" s="344"/>
      <c r="AA617" s="344"/>
      <c r="AB617" s="344"/>
      <c r="AD617" s="234"/>
      <c r="AE617" s="235"/>
      <c r="AF617" s="236"/>
      <c r="AG617" s="246"/>
      <c r="AH617" s="247"/>
      <c r="AI617" s="247"/>
      <c r="AJ617" s="247"/>
      <c r="AK617" s="247"/>
      <c r="AL617" s="247"/>
      <c r="AM617" s="247"/>
      <c r="AN617" s="247"/>
      <c r="AO617" s="247"/>
      <c r="AP617" s="247"/>
      <c r="AQ617" s="248"/>
      <c r="AR617" s="237"/>
      <c r="AS617" s="238"/>
      <c r="AT617" s="239"/>
      <c r="AU617" s="253"/>
      <c r="AV617" s="253"/>
      <c r="AW617" s="253"/>
      <c r="AX617" s="253"/>
      <c r="AY617" s="253"/>
      <c r="AZ617" s="253"/>
      <c r="BA617" s="253"/>
      <c r="BB617" s="253"/>
      <c r="BC617" s="253"/>
      <c r="BD617" s="253"/>
      <c r="BE617" s="253"/>
      <c r="BF617" s="119"/>
    </row>
    <row r="618" spans="1:58" ht="37.25" customHeight="1" x14ac:dyDescent="0.55000000000000004">
      <c r="A618" s="118"/>
      <c r="B618" s="302"/>
      <c r="C618" s="316"/>
      <c r="D618" s="317"/>
      <c r="E618" s="317"/>
      <c r="F618" s="317"/>
      <c r="G618" s="317"/>
      <c r="H618" s="317"/>
      <c r="I618" s="317"/>
      <c r="J618" s="317"/>
      <c r="K618" s="317"/>
      <c r="L618" s="317"/>
      <c r="M618" s="317"/>
      <c r="N618" s="317"/>
      <c r="O618" s="317"/>
      <c r="P618" s="317"/>
      <c r="Q618" s="317"/>
      <c r="R618" s="317"/>
      <c r="S618" s="317"/>
      <c r="T618" s="317"/>
      <c r="U618" s="317"/>
      <c r="V618" s="317"/>
      <c r="W618" s="317"/>
      <c r="X618" s="318"/>
      <c r="Y618" s="345"/>
      <c r="Z618" s="345"/>
      <c r="AA618" s="345"/>
      <c r="AB618" s="345"/>
      <c r="AD618" s="237"/>
      <c r="AE618" s="238"/>
      <c r="AF618" s="239"/>
      <c r="AG618" s="249"/>
      <c r="AH618" s="250"/>
      <c r="AI618" s="250"/>
      <c r="AJ618" s="250"/>
      <c r="AK618" s="250"/>
      <c r="AL618" s="250"/>
      <c r="AM618" s="250"/>
      <c r="AN618" s="250"/>
      <c r="AO618" s="250"/>
      <c r="AP618" s="250"/>
      <c r="AQ618" s="251"/>
      <c r="AR618" s="254" t="s">
        <v>244</v>
      </c>
      <c r="AS618" s="255"/>
      <c r="AT618" s="256"/>
      <c r="AU618" s="252"/>
      <c r="AV618" s="253"/>
      <c r="AW618" s="253"/>
      <c r="AX618" s="253"/>
      <c r="AY618" s="253"/>
      <c r="AZ618" s="253"/>
      <c r="BA618" s="253"/>
      <c r="BB618" s="253"/>
      <c r="BC618" s="253"/>
      <c r="BD618" s="253"/>
      <c r="BE618" s="253"/>
      <c r="BF618" s="119"/>
    </row>
    <row r="619" spans="1:58" ht="5.5" customHeight="1" x14ac:dyDescent="0.55000000000000004">
      <c r="A619" s="118"/>
      <c r="BF619" s="119"/>
    </row>
    <row r="620" spans="1:58" ht="37.25" customHeight="1" x14ac:dyDescent="0.55000000000000004">
      <c r="A620" s="118"/>
      <c r="B620" s="10" t="s">
        <v>141</v>
      </c>
      <c r="C620" s="273" t="s">
        <v>180</v>
      </c>
      <c r="D620" s="274"/>
      <c r="E620" s="274"/>
      <c r="F620" s="274"/>
      <c r="G620" s="274"/>
      <c r="H620" s="274"/>
      <c r="I620" s="274"/>
      <c r="J620" s="274"/>
      <c r="K620" s="274"/>
      <c r="L620" s="274"/>
      <c r="M620" s="274"/>
      <c r="N620" s="274"/>
      <c r="O620" s="274"/>
      <c r="P620" s="274"/>
      <c r="Q620" s="274"/>
      <c r="R620" s="274"/>
      <c r="S620" s="274"/>
      <c r="T620" s="274"/>
      <c r="U620" s="274"/>
      <c r="V620" s="274"/>
      <c r="W620" s="274"/>
      <c r="X620" s="275"/>
      <c r="Y620" s="282"/>
      <c r="Z620" s="282"/>
      <c r="AA620" s="282"/>
      <c r="AB620" s="282"/>
      <c r="AD620" s="254" t="s">
        <v>8</v>
      </c>
      <c r="AE620" s="255"/>
      <c r="AF620" s="255"/>
      <c r="AG620" s="256"/>
      <c r="AH620" s="286"/>
      <c r="AI620" s="289"/>
      <c r="AJ620" s="289"/>
      <c r="AK620" s="289"/>
      <c r="AL620" s="289"/>
      <c r="AM620" s="289"/>
      <c r="AN620" s="289"/>
      <c r="AO620" s="289"/>
      <c r="AP620" s="289"/>
      <c r="AQ620" s="289"/>
      <c r="AR620" s="289"/>
      <c r="AS620" s="289"/>
      <c r="AT620" s="289"/>
      <c r="AU620" s="289"/>
      <c r="AV620" s="289"/>
      <c r="AW620" s="289"/>
      <c r="AX620" s="289"/>
      <c r="AY620" s="289"/>
      <c r="AZ620" s="289"/>
      <c r="BA620" s="289"/>
      <c r="BB620" s="289"/>
      <c r="BC620" s="289"/>
      <c r="BD620" s="289"/>
      <c r="BE620" s="290"/>
      <c r="BF620" s="119"/>
    </row>
    <row r="621" spans="1:58" ht="5.5" customHeight="1" x14ac:dyDescent="0.55000000000000004">
      <c r="A621" s="118"/>
      <c r="BF621" s="119"/>
    </row>
    <row r="622" spans="1:58" ht="37" customHeight="1" x14ac:dyDescent="0.55000000000000004">
      <c r="A622" s="118"/>
      <c r="B622"/>
      <c r="C622"/>
      <c r="D622"/>
      <c r="E622"/>
      <c r="F622"/>
      <c r="G622"/>
      <c r="H622"/>
      <c r="I622"/>
      <c r="J622"/>
      <c r="K622"/>
      <c r="L622"/>
      <c r="M622"/>
      <c r="N622"/>
      <c r="O622"/>
      <c r="P622"/>
      <c r="Q622"/>
      <c r="R622"/>
      <c r="S622"/>
      <c r="T622"/>
      <c r="U622"/>
      <c r="V622"/>
      <c r="W622"/>
      <c r="X622"/>
      <c r="Y622"/>
      <c r="Z622"/>
      <c r="AA622"/>
      <c r="AB622"/>
      <c r="AD622"/>
      <c r="AE622"/>
      <c r="AF622"/>
      <c r="AG622"/>
      <c r="AH622"/>
      <c r="AI622"/>
      <c r="AJ622"/>
      <c r="AK622"/>
      <c r="AL622"/>
      <c r="AM622"/>
      <c r="AN622"/>
      <c r="AO622"/>
      <c r="AP622"/>
      <c r="AQ622"/>
      <c r="AR622"/>
      <c r="AS622"/>
      <c r="AT622"/>
      <c r="AU622"/>
      <c r="AV622"/>
      <c r="AW622"/>
      <c r="AX622"/>
      <c r="AY622"/>
      <c r="AZ622"/>
      <c r="BA622"/>
      <c r="BB622"/>
      <c r="BC622"/>
      <c r="BD622"/>
      <c r="BE622"/>
      <c r="BF622" s="119"/>
    </row>
    <row r="623" spans="1:58" ht="5.5" customHeight="1" thickBot="1" x14ac:dyDescent="0.6">
      <c r="A623" s="121"/>
      <c r="B623" s="122"/>
      <c r="C623" s="122"/>
      <c r="D623" s="122"/>
      <c r="E623" s="122"/>
      <c r="F623" s="122"/>
      <c r="G623" s="122"/>
      <c r="H623" s="122"/>
      <c r="I623" s="122"/>
      <c r="J623" s="122"/>
      <c r="K623" s="122"/>
      <c r="L623" s="122"/>
      <c r="M623" s="122"/>
      <c r="N623" s="122"/>
      <c r="O623" s="122"/>
      <c r="P623" s="122"/>
      <c r="Q623" s="122"/>
      <c r="R623" s="122"/>
      <c r="S623" s="122"/>
      <c r="T623" s="122"/>
      <c r="U623" s="122"/>
      <c r="V623" s="122"/>
      <c r="W623" s="122"/>
      <c r="X623" s="122"/>
      <c r="Y623" s="122"/>
      <c r="Z623" s="122"/>
      <c r="AA623" s="122"/>
      <c r="AB623" s="122"/>
      <c r="AC623" s="122"/>
      <c r="AD623" s="122"/>
      <c r="AE623" s="122"/>
      <c r="AF623" s="122"/>
      <c r="AG623" s="122"/>
      <c r="AH623" s="122"/>
      <c r="AI623" s="122"/>
      <c r="AJ623" s="122"/>
      <c r="AK623" s="122"/>
      <c r="AL623" s="122"/>
      <c r="AM623" s="122"/>
      <c r="AN623" s="122"/>
      <c r="AO623" s="122"/>
      <c r="AP623" s="122"/>
      <c r="AQ623" s="122"/>
      <c r="AR623" s="122"/>
      <c r="AS623" s="122"/>
      <c r="AT623" s="122"/>
      <c r="AU623" s="122"/>
      <c r="AV623" s="122"/>
      <c r="AW623" s="122"/>
      <c r="AX623" s="122"/>
      <c r="AY623" s="122"/>
      <c r="AZ623" s="122"/>
      <c r="BA623" s="122"/>
      <c r="BB623" s="122"/>
      <c r="BC623" s="122"/>
      <c r="BD623" s="122"/>
      <c r="BE623" s="122"/>
      <c r="BF623" s="123"/>
    </row>
    <row r="624" spans="1:58" ht="5.5" customHeight="1" thickTop="1" x14ac:dyDescent="0.55000000000000004">
      <c r="A624" s="116"/>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c r="AA624" s="101"/>
      <c r="AB624" s="101"/>
      <c r="AC624" s="101"/>
      <c r="AD624" s="101"/>
      <c r="AE624" s="101"/>
      <c r="AF624" s="101"/>
      <c r="AG624" s="101"/>
      <c r="AH624" s="101"/>
      <c r="AI624" s="101"/>
      <c r="AJ624" s="101"/>
      <c r="AK624" s="101"/>
      <c r="AL624" s="101"/>
      <c r="AM624" s="101"/>
      <c r="AN624" s="101"/>
      <c r="AO624" s="101"/>
      <c r="AP624" s="101"/>
      <c r="AQ624" s="101"/>
      <c r="AR624" s="101"/>
      <c r="AS624" s="101"/>
      <c r="AT624" s="101"/>
      <c r="AU624" s="101"/>
      <c r="AV624" s="101"/>
      <c r="AW624" s="101"/>
      <c r="AX624" s="101"/>
      <c r="AY624" s="101"/>
      <c r="AZ624" s="101"/>
      <c r="BA624" s="101"/>
      <c r="BB624" s="101"/>
      <c r="BC624" s="101"/>
      <c r="BD624" s="101"/>
      <c r="BE624" s="101"/>
      <c r="BF624" s="117"/>
    </row>
    <row r="625" spans="1:58" ht="37.25" customHeight="1" x14ac:dyDescent="0.55000000000000004">
      <c r="A625" s="116"/>
      <c r="B625" s="54" t="s">
        <v>303</v>
      </c>
      <c r="C625" s="279" t="s">
        <v>364</v>
      </c>
      <c r="D625" s="280"/>
      <c r="E625" s="281"/>
      <c r="F625" s="54" t="s">
        <v>0</v>
      </c>
      <c r="G625" s="272" t="s">
        <v>106</v>
      </c>
      <c r="H625" s="272"/>
      <c r="I625" s="272"/>
      <c r="J625" s="272"/>
      <c r="K625" s="202" t="s">
        <v>306</v>
      </c>
      <c r="L625" s="208"/>
      <c r="M625" s="273" t="s">
        <v>116</v>
      </c>
      <c r="N625" s="274"/>
      <c r="O625" s="274"/>
      <c r="P625" s="274"/>
      <c r="Q625" s="274"/>
      <c r="R625" s="274"/>
      <c r="S625" s="274"/>
      <c r="T625" s="274"/>
      <c r="U625" s="274"/>
      <c r="V625" s="275"/>
      <c r="W625" s="202" t="s">
        <v>301</v>
      </c>
      <c r="X625" s="202"/>
      <c r="Y625" s="276" t="s">
        <v>359</v>
      </c>
      <c r="Z625" s="276"/>
      <c r="AA625" s="276"/>
      <c r="AB625" s="276"/>
      <c r="AC625" s="101"/>
      <c r="AD625" s="208" t="s">
        <v>1</v>
      </c>
      <c r="AE625" s="268"/>
      <c r="AF625" s="268"/>
      <c r="AG625" s="277" t="s">
        <v>121</v>
      </c>
      <c r="AH625" s="278"/>
      <c r="AI625" s="278"/>
      <c r="AJ625" s="278"/>
      <c r="AK625" s="278"/>
      <c r="AL625" s="278"/>
      <c r="AM625" s="278"/>
      <c r="AN625" s="278"/>
      <c r="AO625" s="278"/>
      <c r="AP625" s="278"/>
      <c r="AQ625" s="278"/>
      <c r="AR625" s="278"/>
      <c r="AS625" s="278"/>
      <c r="AT625" s="278"/>
      <c r="AU625" s="278"/>
      <c r="AV625" s="278"/>
      <c r="AW625" s="278"/>
      <c r="AX625" s="278"/>
      <c r="AY625" s="278"/>
      <c r="AZ625" s="278"/>
      <c r="BA625" s="278"/>
      <c r="BB625" s="278"/>
      <c r="BC625" s="278"/>
      <c r="BD625" s="278"/>
      <c r="BE625" s="278"/>
      <c r="BF625" s="117"/>
    </row>
    <row r="626" spans="1:58" ht="5.5" customHeight="1" x14ac:dyDescent="0.55000000000000004">
      <c r="A626" s="116"/>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c r="AA626" s="101"/>
      <c r="AB626" s="101"/>
      <c r="AC626" s="101"/>
      <c r="AD626" s="101"/>
      <c r="AE626" s="101"/>
      <c r="AF626" s="101"/>
      <c r="AG626" s="101"/>
      <c r="AH626" s="101"/>
      <c r="AI626" s="101"/>
      <c r="AJ626" s="101"/>
      <c r="AK626" s="101"/>
      <c r="AL626" s="101"/>
      <c r="AM626" s="101"/>
      <c r="AN626" s="101"/>
      <c r="AO626" s="101"/>
      <c r="AP626" s="101"/>
      <c r="AQ626" s="101"/>
      <c r="AR626" s="101"/>
      <c r="AS626" s="101"/>
      <c r="AT626" s="101"/>
      <c r="AU626" s="101"/>
      <c r="AV626" s="101"/>
      <c r="AW626" s="101"/>
      <c r="AX626" s="101"/>
      <c r="AY626" s="101"/>
      <c r="AZ626" s="101"/>
      <c r="BA626" s="101"/>
      <c r="BB626" s="101"/>
      <c r="BC626" s="101"/>
      <c r="BD626" s="101"/>
      <c r="BE626" s="101"/>
      <c r="BF626" s="117"/>
    </row>
    <row r="627" spans="1:58" ht="37.25" customHeight="1" x14ac:dyDescent="0.55000000000000004">
      <c r="A627" s="116"/>
      <c r="B627" s="208" t="s">
        <v>2</v>
      </c>
      <c r="C627" s="268"/>
      <c r="D627" s="269" t="s">
        <v>107</v>
      </c>
      <c r="E627" s="270"/>
      <c r="F627" s="270"/>
      <c r="G627" s="270"/>
      <c r="H627" s="270"/>
      <c r="I627" s="270"/>
      <c r="J627" s="270"/>
      <c r="K627" s="270"/>
      <c r="L627" s="270"/>
      <c r="M627" s="270"/>
      <c r="N627" s="270"/>
      <c r="O627" s="270"/>
      <c r="P627" s="270"/>
      <c r="Q627" s="270"/>
      <c r="R627" s="270"/>
      <c r="S627" s="270"/>
      <c r="T627" s="271"/>
      <c r="U627" s="208" t="s">
        <v>3</v>
      </c>
      <c r="V627" s="208"/>
      <c r="W627" s="208"/>
      <c r="X627" s="310" t="s">
        <v>110</v>
      </c>
      <c r="Y627" s="310"/>
      <c r="Z627" s="310"/>
      <c r="AA627" s="310"/>
      <c r="AB627" s="310"/>
      <c r="AC627" s="101"/>
      <c r="AD627" s="218" t="s">
        <v>465</v>
      </c>
      <c r="AE627" s="219"/>
      <c r="AF627" s="220"/>
      <c r="AG627" s="240" t="s">
        <v>122</v>
      </c>
      <c r="AH627" s="240"/>
      <c r="AI627" s="240"/>
      <c r="AJ627" s="240"/>
      <c r="AK627" s="240"/>
      <c r="AL627" s="240"/>
      <c r="AM627" s="240"/>
      <c r="AN627" s="240"/>
      <c r="AO627" s="240"/>
      <c r="AP627" s="240"/>
      <c r="AQ627" s="240"/>
      <c r="AR627" s="240"/>
      <c r="AS627" s="240"/>
      <c r="AT627" s="240"/>
      <c r="AU627" s="240"/>
      <c r="AV627" s="240"/>
      <c r="AW627" s="240"/>
      <c r="AX627" s="240"/>
      <c r="AY627" s="240"/>
      <c r="AZ627" s="240"/>
      <c r="BA627" s="240"/>
      <c r="BB627" s="240"/>
      <c r="BC627" s="240"/>
      <c r="BD627" s="240"/>
      <c r="BE627" s="240"/>
      <c r="BF627" s="117"/>
    </row>
    <row r="628" spans="1:58" ht="5.5" customHeight="1" x14ac:dyDescent="0.55000000000000004">
      <c r="A628" s="116"/>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c r="AA628" s="101"/>
      <c r="AB628" s="101"/>
      <c r="AC628" s="101"/>
      <c r="AD628" s="257"/>
      <c r="AE628" s="258"/>
      <c r="AF628" s="259"/>
      <c r="AG628" s="241"/>
      <c r="AH628" s="241"/>
      <c r="AI628" s="241"/>
      <c r="AJ628" s="241"/>
      <c r="AK628" s="241"/>
      <c r="AL628" s="241"/>
      <c r="AM628" s="241"/>
      <c r="AN628" s="241"/>
      <c r="AO628" s="241"/>
      <c r="AP628" s="241"/>
      <c r="AQ628" s="241"/>
      <c r="AR628" s="241"/>
      <c r="AS628" s="241"/>
      <c r="AT628" s="241"/>
      <c r="AU628" s="241"/>
      <c r="AV628" s="241"/>
      <c r="AW628" s="241"/>
      <c r="AX628" s="241"/>
      <c r="AY628" s="241"/>
      <c r="AZ628" s="241"/>
      <c r="BA628" s="241"/>
      <c r="BB628" s="241"/>
      <c r="BC628" s="241"/>
      <c r="BD628" s="241"/>
      <c r="BE628" s="241"/>
      <c r="BF628" s="117"/>
    </row>
    <row r="629" spans="1:58" ht="37.25" customHeight="1" x14ac:dyDescent="0.55000000000000004">
      <c r="A629" s="116"/>
      <c r="B629" s="208" t="s">
        <v>5</v>
      </c>
      <c r="C629" s="208"/>
      <c r="D629" s="208"/>
      <c r="E629" s="208"/>
      <c r="F629" s="208"/>
      <c r="G629" s="208"/>
      <c r="H629" s="208"/>
      <c r="I629" s="208"/>
      <c r="J629" s="208"/>
      <c r="K629" s="208"/>
      <c r="L629" s="208"/>
      <c r="M629" s="208"/>
      <c r="N629" s="208"/>
      <c r="O629" s="208"/>
      <c r="P629" s="208"/>
      <c r="Q629" s="208"/>
      <c r="R629" s="208"/>
      <c r="S629" s="208"/>
      <c r="T629" s="208"/>
      <c r="U629" s="208"/>
      <c r="V629" s="208"/>
      <c r="W629" s="208"/>
      <c r="X629" s="208"/>
      <c r="Y629" s="208" t="s">
        <v>4</v>
      </c>
      <c r="Z629" s="208"/>
      <c r="AA629" s="208"/>
      <c r="AB629" s="208"/>
      <c r="AC629" s="101"/>
      <c r="AD629" s="221"/>
      <c r="AE629" s="222"/>
      <c r="AF629" s="223"/>
      <c r="AG629" s="242"/>
      <c r="AH629" s="242"/>
      <c r="AI629" s="242"/>
      <c r="AJ629" s="242"/>
      <c r="AK629" s="242"/>
      <c r="AL629" s="242"/>
      <c r="AM629" s="242"/>
      <c r="AN629" s="242"/>
      <c r="AO629" s="242"/>
      <c r="AP629" s="242"/>
      <c r="AQ629" s="242"/>
      <c r="AR629" s="242"/>
      <c r="AS629" s="242"/>
      <c r="AT629" s="242"/>
      <c r="AU629" s="242"/>
      <c r="AV629" s="242"/>
      <c r="AW629" s="242"/>
      <c r="AX629" s="242"/>
      <c r="AY629" s="242"/>
      <c r="AZ629" s="242"/>
      <c r="BA629" s="242"/>
      <c r="BB629" s="242"/>
      <c r="BC629" s="242"/>
      <c r="BD629" s="242"/>
      <c r="BE629" s="242"/>
      <c r="BF629" s="117"/>
    </row>
    <row r="630" spans="1:58" ht="5.5" customHeight="1" x14ac:dyDescent="0.55000000000000004">
      <c r="A630" s="116"/>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c r="AA630" s="101"/>
      <c r="AB630" s="101"/>
      <c r="AC630" s="101"/>
      <c r="AD630" s="101"/>
      <c r="AE630" s="101"/>
      <c r="AF630" s="101"/>
      <c r="AG630" s="101"/>
      <c r="AH630" s="101"/>
      <c r="AI630" s="101"/>
      <c r="AJ630" s="101"/>
      <c r="AK630" s="101"/>
      <c r="AL630" s="101"/>
      <c r="AM630" s="101"/>
      <c r="AN630" s="101"/>
      <c r="AO630" s="101"/>
      <c r="AP630" s="101"/>
      <c r="AQ630" s="101"/>
      <c r="AR630" s="101"/>
      <c r="AS630" s="101"/>
      <c r="AT630" s="101"/>
      <c r="AU630" s="101"/>
      <c r="AV630" s="101"/>
      <c r="AW630" s="101"/>
      <c r="AX630" s="101"/>
      <c r="AY630" s="101"/>
      <c r="AZ630" s="101"/>
      <c r="BA630" s="101"/>
      <c r="BB630" s="101"/>
      <c r="BC630" s="101"/>
      <c r="BD630" s="101"/>
      <c r="BE630" s="101"/>
      <c r="BF630" s="117"/>
    </row>
    <row r="631" spans="1:58" ht="37.25" customHeight="1" x14ac:dyDescent="0.55000000000000004">
      <c r="A631" s="116"/>
      <c r="B631" s="300" t="s">
        <v>138</v>
      </c>
      <c r="C631" s="291" t="s">
        <v>434</v>
      </c>
      <c r="D631" s="311"/>
      <c r="E631" s="311"/>
      <c r="F631" s="311"/>
      <c r="G631" s="311"/>
      <c r="H631" s="311"/>
      <c r="I631" s="311"/>
      <c r="J631" s="311"/>
      <c r="K631" s="311"/>
      <c r="L631" s="311"/>
      <c r="M631" s="311"/>
      <c r="N631" s="311"/>
      <c r="O631" s="311"/>
      <c r="P631" s="311"/>
      <c r="Q631" s="311"/>
      <c r="R631" s="311"/>
      <c r="S631" s="311"/>
      <c r="T631" s="311"/>
      <c r="U631" s="311"/>
      <c r="V631" s="311"/>
      <c r="W631" s="311"/>
      <c r="X631" s="312"/>
      <c r="Y631" s="343"/>
      <c r="Z631" s="343"/>
      <c r="AA631" s="343"/>
      <c r="AB631" s="343"/>
      <c r="AC631" s="101"/>
      <c r="AD631" s="215" t="s">
        <v>9</v>
      </c>
      <c r="AE631" s="216"/>
      <c r="AF631" s="217"/>
      <c r="AG631" s="286"/>
      <c r="AH631" s="289"/>
      <c r="AI631" s="289"/>
      <c r="AJ631" s="289"/>
      <c r="AK631" s="289"/>
      <c r="AL631" s="289"/>
      <c r="AM631" s="289"/>
      <c r="AN631" s="289"/>
      <c r="AO631" s="289"/>
      <c r="AP631" s="289"/>
      <c r="AQ631" s="289"/>
      <c r="AR631" s="289"/>
      <c r="AS631" s="289"/>
      <c r="AT631" s="289"/>
      <c r="AU631" s="289"/>
      <c r="AV631" s="289"/>
      <c r="AW631" s="289"/>
      <c r="AX631" s="289"/>
      <c r="AY631" s="289"/>
      <c r="AZ631" s="289"/>
      <c r="BA631" s="289"/>
      <c r="BB631" s="289"/>
      <c r="BC631" s="289"/>
      <c r="BD631" s="289"/>
      <c r="BE631" s="290"/>
      <c r="BF631" s="117"/>
    </row>
    <row r="632" spans="1:58" ht="5.5" customHeight="1" x14ac:dyDescent="0.55000000000000004">
      <c r="A632" s="116"/>
      <c r="B632" s="301"/>
      <c r="C632" s="313"/>
      <c r="D632" s="314"/>
      <c r="E632" s="314"/>
      <c r="F632" s="314"/>
      <c r="G632" s="314"/>
      <c r="H632" s="314"/>
      <c r="I632" s="314"/>
      <c r="J632" s="314"/>
      <c r="K632" s="314"/>
      <c r="L632" s="314"/>
      <c r="M632" s="314"/>
      <c r="N632" s="314"/>
      <c r="O632" s="314"/>
      <c r="P632" s="314"/>
      <c r="Q632" s="314"/>
      <c r="R632" s="314"/>
      <c r="S632" s="314"/>
      <c r="T632" s="314"/>
      <c r="U632" s="314"/>
      <c r="V632" s="314"/>
      <c r="W632" s="314"/>
      <c r="X632" s="315"/>
      <c r="Y632" s="344"/>
      <c r="Z632" s="344"/>
      <c r="AA632" s="344"/>
      <c r="AB632" s="344"/>
      <c r="AC632" s="101"/>
      <c r="AD632" s="101"/>
      <c r="AE632" s="101"/>
      <c r="AF632" s="101"/>
      <c r="AG632" s="101"/>
      <c r="AH632" s="101"/>
      <c r="AI632" s="101"/>
      <c r="AJ632" s="101"/>
      <c r="AK632" s="101"/>
      <c r="AL632" s="101"/>
      <c r="AM632" s="101"/>
      <c r="AN632" s="101"/>
      <c r="AO632" s="101"/>
      <c r="AP632" s="101"/>
      <c r="AQ632" s="101"/>
      <c r="AR632" s="101"/>
      <c r="AS632" s="101"/>
      <c r="AT632" s="101"/>
      <c r="AU632" s="101"/>
      <c r="AV632" s="101"/>
      <c r="AW632" s="101"/>
      <c r="AX632" s="101"/>
      <c r="AY632" s="101"/>
      <c r="AZ632" s="101"/>
      <c r="BA632" s="101"/>
      <c r="BB632" s="101"/>
      <c r="BC632" s="101"/>
      <c r="BD632" s="101"/>
      <c r="BE632" s="101"/>
      <c r="BF632" s="117"/>
    </row>
    <row r="633" spans="1:58" ht="36.5" customHeight="1" x14ac:dyDescent="0.55000000000000004">
      <c r="A633" s="116"/>
      <c r="B633" s="302"/>
      <c r="C633" s="316"/>
      <c r="D633" s="317"/>
      <c r="E633" s="317"/>
      <c r="F633" s="317"/>
      <c r="G633" s="317"/>
      <c r="H633" s="317"/>
      <c r="I633" s="317"/>
      <c r="J633" s="317"/>
      <c r="K633" s="317"/>
      <c r="L633" s="317"/>
      <c r="M633" s="317"/>
      <c r="N633" s="317"/>
      <c r="O633" s="317"/>
      <c r="P633" s="317"/>
      <c r="Q633" s="317"/>
      <c r="R633" s="317"/>
      <c r="S633" s="317"/>
      <c r="T633" s="317"/>
      <c r="U633" s="317"/>
      <c r="V633" s="317"/>
      <c r="W633" s="317"/>
      <c r="X633" s="318"/>
      <c r="Y633" s="345"/>
      <c r="Z633" s="345"/>
      <c r="AA633" s="345"/>
      <c r="AB633" s="345"/>
      <c r="AC633" s="101"/>
      <c r="AD633" s="202" t="s">
        <v>195</v>
      </c>
      <c r="AE633" s="202"/>
      <c r="AF633" s="202"/>
      <c r="AG633" s="341"/>
      <c r="AH633" s="341"/>
      <c r="AI633" s="341"/>
      <c r="AJ633" s="341"/>
      <c r="AK633" s="341"/>
      <c r="AL633" s="341"/>
      <c r="AM633" s="341"/>
      <c r="AN633" s="341"/>
      <c r="AO633" s="341"/>
      <c r="AP633" s="341"/>
      <c r="AQ633" s="341"/>
      <c r="AR633" s="341"/>
      <c r="AS633" s="341"/>
      <c r="AT633" s="341"/>
      <c r="AU633" s="341"/>
      <c r="AV633" s="215" t="s">
        <v>7</v>
      </c>
      <c r="AW633" s="216"/>
      <c r="AX633" s="217"/>
      <c r="AY633" s="320"/>
      <c r="AZ633" s="321"/>
      <c r="BA633" s="321"/>
      <c r="BB633" s="321"/>
      <c r="BC633" s="321"/>
      <c r="BD633" s="321"/>
      <c r="BE633" s="322"/>
      <c r="BF633" s="117"/>
    </row>
    <row r="634" spans="1:58" ht="5.5" customHeight="1" x14ac:dyDescent="0.55000000000000004">
      <c r="A634" s="116"/>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c r="AA634" s="101"/>
      <c r="AB634" s="101"/>
      <c r="AC634" s="101"/>
      <c r="AD634" s="101"/>
      <c r="AE634" s="101"/>
      <c r="AF634" s="101"/>
      <c r="AG634" s="101"/>
      <c r="AH634" s="101"/>
      <c r="AI634" s="101"/>
      <c r="AJ634" s="101"/>
      <c r="AK634" s="101"/>
      <c r="AL634" s="101"/>
      <c r="AM634" s="101"/>
      <c r="AN634" s="101"/>
      <c r="AO634" s="101"/>
      <c r="AP634" s="101"/>
      <c r="AQ634" s="101"/>
      <c r="AR634" s="101"/>
      <c r="AS634" s="101"/>
      <c r="AT634" s="101"/>
      <c r="AU634" s="101"/>
      <c r="AV634" s="101"/>
      <c r="AW634" s="101"/>
      <c r="AX634" s="101"/>
      <c r="AY634" s="101"/>
      <c r="AZ634" s="101"/>
      <c r="BA634" s="101"/>
      <c r="BB634" s="101"/>
      <c r="BC634" s="101"/>
      <c r="BD634" s="101"/>
      <c r="BE634" s="101"/>
      <c r="BF634" s="117"/>
    </row>
    <row r="635" spans="1:58" ht="37.25" customHeight="1" x14ac:dyDescent="0.55000000000000004">
      <c r="A635" s="116"/>
      <c r="B635" s="10" t="s">
        <v>141</v>
      </c>
      <c r="C635" s="273" t="s">
        <v>181</v>
      </c>
      <c r="D635" s="346"/>
      <c r="E635" s="346"/>
      <c r="F635" s="346"/>
      <c r="G635" s="346"/>
      <c r="H635" s="346"/>
      <c r="I635" s="346"/>
      <c r="J635" s="346"/>
      <c r="K635" s="346"/>
      <c r="L635" s="346"/>
      <c r="M635" s="346"/>
      <c r="N635" s="346"/>
      <c r="O635" s="346"/>
      <c r="P635" s="346"/>
      <c r="Q635" s="346"/>
      <c r="R635" s="346"/>
      <c r="S635" s="346"/>
      <c r="T635" s="346"/>
      <c r="U635" s="346"/>
      <c r="V635" s="346"/>
      <c r="W635" s="346"/>
      <c r="X635" s="347"/>
      <c r="Y635" s="282"/>
      <c r="Z635" s="282"/>
      <c r="AA635" s="282"/>
      <c r="AB635" s="282"/>
      <c r="AC635" s="101"/>
      <c r="AD635" s="231" t="s">
        <v>6</v>
      </c>
      <c r="AE635" s="232"/>
      <c r="AF635" s="233"/>
      <c r="AG635" s="243"/>
      <c r="AH635" s="244"/>
      <c r="AI635" s="244"/>
      <c r="AJ635" s="244"/>
      <c r="AK635" s="244"/>
      <c r="AL635" s="244"/>
      <c r="AM635" s="244"/>
      <c r="AN635" s="244"/>
      <c r="AO635" s="244"/>
      <c r="AP635" s="244"/>
      <c r="AQ635" s="245"/>
      <c r="AR635" s="231" t="s">
        <v>194</v>
      </c>
      <c r="AS635" s="232"/>
      <c r="AT635" s="233"/>
      <c r="AU635" s="252"/>
      <c r="AV635" s="253"/>
      <c r="AW635" s="253"/>
      <c r="AX635" s="253"/>
      <c r="AY635" s="253"/>
      <c r="AZ635" s="253"/>
      <c r="BA635" s="253"/>
      <c r="BB635" s="253"/>
      <c r="BC635" s="253"/>
      <c r="BD635" s="253"/>
      <c r="BE635" s="253"/>
      <c r="BF635" s="117"/>
    </row>
    <row r="636" spans="1:58" ht="5.5" customHeight="1" x14ac:dyDescent="0.55000000000000004">
      <c r="A636" s="11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60"/>
      <c r="Z636" s="60"/>
      <c r="AA636" s="60"/>
      <c r="AB636" s="60"/>
      <c r="AC636" s="101"/>
      <c r="AD636" s="234"/>
      <c r="AE636" s="235"/>
      <c r="AF636" s="236"/>
      <c r="AG636" s="246"/>
      <c r="AH636" s="247"/>
      <c r="AI636" s="247"/>
      <c r="AJ636" s="247"/>
      <c r="AK636" s="247"/>
      <c r="AL636" s="247"/>
      <c r="AM636" s="247"/>
      <c r="AN636" s="247"/>
      <c r="AO636" s="247"/>
      <c r="AP636" s="247"/>
      <c r="AQ636" s="248"/>
      <c r="AR636" s="234"/>
      <c r="AS636" s="235"/>
      <c r="AT636" s="236"/>
      <c r="AU636" s="253"/>
      <c r="AV636" s="253"/>
      <c r="AW636" s="253"/>
      <c r="AX636" s="253"/>
      <c r="AY636" s="253"/>
      <c r="AZ636" s="253"/>
      <c r="BA636" s="253"/>
      <c r="BB636" s="253"/>
      <c r="BC636" s="253"/>
      <c r="BD636" s="253"/>
      <c r="BE636" s="253"/>
      <c r="BF636" s="117"/>
    </row>
    <row r="637" spans="1:58" ht="37.25" customHeight="1" x14ac:dyDescent="0.55000000000000004">
      <c r="A637" s="116"/>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102"/>
      <c r="Z637" s="55"/>
      <c r="AA637" s="55"/>
      <c r="AB637" s="55"/>
      <c r="AC637" s="101"/>
      <c r="AD637" s="234"/>
      <c r="AE637" s="235"/>
      <c r="AF637" s="236"/>
      <c r="AG637" s="246"/>
      <c r="AH637" s="247"/>
      <c r="AI637" s="247"/>
      <c r="AJ637" s="247"/>
      <c r="AK637" s="247"/>
      <c r="AL637" s="247"/>
      <c r="AM637" s="247"/>
      <c r="AN637" s="247"/>
      <c r="AO637" s="247"/>
      <c r="AP637" s="247"/>
      <c r="AQ637" s="248"/>
      <c r="AR637" s="234"/>
      <c r="AS637" s="235"/>
      <c r="AT637" s="236"/>
      <c r="AU637" s="253"/>
      <c r="AV637" s="253"/>
      <c r="AW637" s="253"/>
      <c r="AX637" s="253"/>
      <c r="AY637" s="253"/>
      <c r="AZ637" s="253"/>
      <c r="BA637" s="253"/>
      <c r="BB637" s="253"/>
      <c r="BC637" s="253"/>
      <c r="BD637" s="253"/>
      <c r="BE637" s="253"/>
      <c r="BF637" s="117"/>
    </row>
    <row r="638" spans="1:58" ht="5.5" customHeight="1" x14ac:dyDescent="0.55000000000000004">
      <c r="A638" s="116"/>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102"/>
      <c r="Z638" s="55"/>
      <c r="AA638" s="55"/>
      <c r="AB638" s="55"/>
      <c r="AC638" s="101"/>
      <c r="AD638" s="234"/>
      <c r="AE638" s="235"/>
      <c r="AF638" s="236"/>
      <c r="AG638" s="246"/>
      <c r="AH638" s="247"/>
      <c r="AI638" s="247"/>
      <c r="AJ638" s="247"/>
      <c r="AK638" s="247"/>
      <c r="AL638" s="247"/>
      <c r="AM638" s="247"/>
      <c r="AN638" s="247"/>
      <c r="AO638" s="247"/>
      <c r="AP638" s="247"/>
      <c r="AQ638" s="248"/>
      <c r="AR638" s="237"/>
      <c r="AS638" s="238"/>
      <c r="AT638" s="239"/>
      <c r="AU638" s="253"/>
      <c r="AV638" s="253"/>
      <c r="AW638" s="253"/>
      <c r="AX638" s="253"/>
      <c r="AY638" s="253"/>
      <c r="AZ638" s="253"/>
      <c r="BA638" s="253"/>
      <c r="BB638" s="253"/>
      <c r="BC638" s="253"/>
      <c r="BD638" s="253"/>
      <c r="BE638" s="253"/>
      <c r="BF638" s="117"/>
    </row>
    <row r="639" spans="1:58" ht="37.25" customHeight="1" x14ac:dyDescent="0.55000000000000004">
      <c r="A639" s="116"/>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102"/>
      <c r="Z639" s="55"/>
      <c r="AA639" s="55"/>
      <c r="AB639" s="55"/>
      <c r="AC639" s="101"/>
      <c r="AD639" s="237"/>
      <c r="AE639" s="238"/>
      <c r="AF639" s="239"/>
      <c r="AG639" s="249"/>
      <c r="AH639" s="250"/>
      <c r="AI639" s="250"/>
      <c r="AJ639" s="250"/>
      <c r="AK639" s="250"/>
      <c r="AL639" s="250"/>
      <c r="AM639" s="250"/>
      <c r="AN639" s="250"/>
      <c r="AO639" s="250"/>
      <c r="AP639" s="250"/>
      <c r="AQ639" s="251"/>
      <c r="AR639" s="254" t="s">
        <v>244</v>
      </c>
      <c r="AS639" s="255"/>
      <c r="AT639" s="256"/>
      <c r="AU639" s="252"/>
      <c r="AV639" s="253"/>
      <c r="AW639" s="253"/>
      <c r="AX639" s="253"/>
      <c r="AY639" s="253"/>
      <c r="AZ639" s="253"/>
      <c r="BA639" s="253"/>
      <c r="BB639" s="253"/>
      <c r="BC639" s="253"/>
      <c r="BD639" s="253"/>
      <c r="BE639" s="253"/>
      <c r="BF639" s="117"/>
    </row>
    <row r="640" spans="1:58" ht="5.5" customHeight="1" x14ac:dyDescent="0.55000000000000004">
      <c r="A640" s="116"/>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102"/>
      <c r="Z640" s="55"/>
      <c r="AA640" s="55"/>
      <c r="AB640" s="55"/>
      <c r="AC640" s="101"/>
      <c r="AD640" s="101"/>
      <c r="AE640" s="101"/>
      <c r="AF640" s="101"/>
      <c r="AG640" s="101"/>
      <c r="AH640" s="101"/>
      <c r="AI640" s="101"/>
      <c r="AJ640" s="101"/>
      <c r="AK640" s="101"/>
      <c r="AL640" s="101"/>
      <c r="AM640" s="101"/>
      <c r="AN640" s="101"/>
      <c r="AO640" s="101"/>
      <c r="AP640" s="101"/>
      <c r="AQ640" s="101"/>
      <c r="AR640" s="101"/>
      <c r="AS640" s="101"/>
      <c r="AT640" s="101"/>
      <c r="AU640" s="101"/>
      <c r="AV640" s="101"/>
      <c r="AW640" s="101"/>
      <c r="AX640" s="101"/>
      <c r="AY640" s="101"/>
      <c r="AZ640" s="101"/>
      <c r="BA640" s="101"/>
      <c r="BB640" s="101"/>
      <c r="BC640" s="101"/>
      <c r="BD640" s="101"/>
      <c r="BE640" s="101"/>
      <c r="BF640" s="117"/>
    </row>
    <row r="641" spans="1:58" ht="37.25" customHeight="1" x14ac:dyDescent="0.55000000000000004">
      <c r="A641" s="116"/>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102"/>
      <c r="Z641" s="55"/>
      <c r="AA641" s="55"/>
      <c r="AB641" s="55"/>
      <c r="AC641" s="101"/>
      <c r="AD641" s="231" t="s">
        <v>8</v>
      </c>
      <c r="AE641" s="232"/>
      <c r="AF641" s="232"/>
      <c r="AG641" s="233"/>
      <c r="AH641" s="243"/>
      <c r="AI641" s="244"/>
      <c r="AJ641" s="244"/>
      <c r="AK641" s="244"/>
      <c r="AL641" s="244"/>
      <c r="AM641" s="244"/>
      <c r="AN641" s="244"/>
      <c r="AO641" s="244"/>
      <c r="AP641" s="244"/>
      <c r="AQ641" s="244"/>
      <c r="AR641" s="244"/>
      <c r="AS641" s="244"/>
      <c r="AT641" s="244"/>
      <c r="AU641" s="244"/>
      <c r="AV641" s="244"/>
      <c r="AW641" s="244"/>
      <c r="AX641" s="244"/>
      <c r="AY641" s="244"/>
      <c r="AZ641" s="244"/>
      <c r="BA641" s="244"/>
      <c r="BB641" s="244"/>
      <c r="BC641" s="244"/>
      <c r="BD641" s="244"/>
      <c r="BE641" s="245"/>
      <c r="BF641" s="117"/>
    </row>
    <row r="642" spans="1:58" ht="5.5" customHeight="1" thickBot="1" x14ac:dyDescent="0.6">
      <c r="A642" s="131"/>
      <c r="B642" s="128"/>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c r="AA642" s="128"/>
      <c r="AB642" s="128"/>
      <c r="AC642" s="128"/>
      <c r="AD642" s="128"/>
      <c r="AE642" s="128"/>
      <c r="AF642" s="128"/>
      <c r="AG642" s="128"/>
      <c r="AH642" s="128"/>
      <c r="AI642" s="128"/>
      <c r="AJ642" s="128"/>
      <c r="AK642" s="128"/>
      <c r="AL642" s="128"/>
      <c r="AM642" s="128"/>
      <c r="AN642" s="128"/>
      <c r="AO642" s="128"/>
      <c r="AP642" s="128"/>
      <c r="AQ642" s="128"/>
      <c r="AR642" s="128"/>
      <c r="AS642" s="128"/>
      <c r="AT642" s="128"/>
      <c r="AU642" s="128"/>
      <c r="AV642" s="128"/>
      <c r="AW642" s="128"/>
      <c r="AX642" s="128"/>
      <c r="AY642" s="128"/>
      <c r="AZ642" s="128"/>
      <c r="BA642" s="128"/>
      <c r="BB642" s="128"/>
      <c r="BC642" s="128"/>
      <c r="BD642" s="128"/>
      <c r="BE642" s="128"/>
      <c r="BF642" s="130"/>
    </row>
    <row r="643" spans="1:58" ht="5.5" customHeight="1" thickTop="1" x14ac:dyDescent="0.55000000000000004">
      <c r="A643" s="118"/>
      <c r="BF643" s="119"/>
    </row>
    <row r="644" spans="1:58" ht="37.25" customHeight="1" x14ac:dyDescent="0.55000000000000004">
      <c r="A644" s="118"/>
      <c r="B644" s="54" t="s">
        <v>303</v>
      </c>
      <c r="C644" s="279" t="s">
        <v>365</v>
      </c>
      <c r="D644" s="280"/>
      <c r="E644" s="281"/>
      <c r="F644" s="54" t="s">
        <v>0</v>
      </c>
      <c r="G644" s="272" t="s">
        <v>106</v>
      </c>
      <c r="H644" s="272"/>
      <c r="I644" s="272"/>
      <c r="J644" s="272"/>
      <c r="K644" s="202" t="s">
        <v>306</v>
      </c>
      <c r="L644" s="208"/>
      <c r="M644" s="273" t="s">
        <v>117</v>
      </c>
      <c r="N644" s="274"/>
      <c r="O644" s="274"/>
      <c r="P644" s="274"/>
      <c r="Q644" s="274"/>
      <c r="R644" s="274"/>
      <c r="S644" s="274"/>
      <c r="T644" s="274"/>
      <c r="U644" s="274"/>
      <c r="V644" s="275"/>
      <c r="W644" s="202" t="s">
        <v>301</v>
      </c>
      <c r="X644" s="202"/>
      <c r="Y644" s="276" t="s">
        <v>359</v>
      </c>
      <c r="Z644" s="276"/>
      <c r="AA644" s="276"/>
      <c r="AB644" s="276"/>
      <c r="AD644" s="208" t="s">
        <v>1</v>
      </c>
      <c r="AE644" s="268"/>
      <c r="AF644" s="268"/>
      <c r="AG644" s="277" t="s">
        <v>123</v>
      </c>
      <c r="AH644" s="278"/>
      <c r="AI644" s="278"/>
      <c r="AJ644" s="278"/>
      <c r="AK644" s="278"/>
      <c r="AL644" s="278"/>
      <c r="AM644" s="278"/>
      <c r="AN644" s="278"/>
      <c r="AO644" s="278"/>
      <c r="AP644" s="278"/>
      <c r="AQ644" s="278"/>
      <c r="AR644" s="278"/>
      <c r="AS644" s="278"/>
      <c r="AT644" s="278"/>
      <c r="AU644" s="278"/>
      <c r="AV644" s="278"/>
      <c r="AW644" s="278"/>
      <c r="AX644" s="278"/>
      <c r="AY644" s="278"/>
      <c r="AZ644" s="278"/>
      <c r="BA644" s="278"/>
      <c r="BB644" s="278"/>
      <c r="BC644" s="278"/>
      <c r="BD644" s="278"/>
      <c r="BE644" s="278"/>
      <c r="BF644" s="119"/>
    </row>
    <row r="645" spans="1:58" ht="5.5" customHeight="1" x14ac:dyDescent="0.55000000000000004">
      <c r="A645" s="118"/>
      <c r="BF645" s="119"/>
    </row>
    <row r="646" spans="1:58" ht="37.25" customHeight="1" x14ac:dyDescent="0.55000000000000004">
      <c r="A646" s="118"/>
      <c r="B646" s="208" t="s">
        <v>2</v>
      </c>
      <c r="C646" s="319"/>
      <c r="D646" s="269" t="s">
        <v>107</v>
      </c>
      <c r="E646" s="270"/>
      <c r="F646" s="270"/>
      <c r="G646" s="270"/>
      <c r="H646" s="270"/>
      <c r="I646" s="270"/>
      <c r="J646" s="270"/>
      <c r="K646" s="270"/>
      <c r="L646" s="270"/>
      <c r="M646" s="270"/>
      <c r="N646" s="270"/>
      <c r="O646" s="270"/>
      <c r="P646" s="270"/>
      <c r="Q646" s="270"/>
      <c r="R646" s="270"/>
      <c r="S646" s="270"/>
      <c r="T646" s="271"/>
      <c r="U646" s="208" t="s">
        <v>3</v>
      </c>
      <c r="V646" s="208"/>
      <c r="W646" s="208"/>
      <c r="X646" s="310" t="s">
        <v>111</v>
      </c>
      <c r="Y646" s="310"/>
      <c r="Z646" s="310"/>
      <c r="AA646" s="310"/>
      <c r="AB646" s="310"/>
      <c r="AD646" s="218" t="s">
        <v>465</v>
      </c>
      <c r="AE646" s="219"/>
      <c r="AF646" s="220"/>
      <c r="AG646" s="240" t="s">
        <v>124</v>
      </c>
      <c r="AH646" s="240"/>
      <c r="AI646" s="240"/>
      <c r="AJ646" s="240"/>
      <c r="AK646" s="240"/>
      <c r="AL646" s="240"/>
      <c r="AM646" s="240"/>
      <c r="AN646" s="240"/>
      <c r="AO646" s="240"/>
      <c r="AP646" s="240"/>
      <c r="AQ646" s="240"/>
      <c r="AR646" s="240"/>
      <c r="AS646" s="240"/>
      <c r="AT646" s="240"/>
      <c r="AU646" s="240"/>
      <c r="AV646" s="240"/>
      <c r="AW646" s="240"/>
      <c r="AX646" s="240"/>
      <c r="AY646" s="240"/>
      <c r="AZ646" s="240"/>
      <c r="BA646" s="240"/>
      <c r="BB646" s="240"/>
      <c r="BC646" s="240"/>
      <c r="BD646" s="240"/>
      <c r="BE646" s="240"/>
      <c r="BF646" s="119"/>
    </row>
    <row r="647" spans="1:58" ht="5.5" customHeight="1" x14ac:dyDescent="0.55000000000000004">
      <c r="A647" s="118"/>
      <c r="AD647" s="257"/>
      <c r="AE647" s="258"/>
      <c r="AF647" s="259"/>
      <c r="AG647" s="241"/>
      <c r="AH647" s="241"/>
      <c r="AI647" s="241"/>
      <c r="AJ647" s="241"/>
      <c r="AK647" s="241"/>
      <c r="AL647" s="241"/>
      <c r="AM647" s="241"/>
      <c r="AN647" s="241"/>
      <c r="AO647" s="241"/>
      <c r="AP647" s="241"/>
      <c r="AQ647" s="241"/>
      <c r="AR647" s="241"/>
      <c r="AS647" s="241"/>
      <c r="AT647" s="241"/>
      <c r="AU647" s="241"/>
      <c r="AV647" s="241"/>
      <c r="AW647" s="241"/>
      <c r="AX647" s="241"/>
      <c r="AY647" s="241"/>
      <c r="AZ647" s="241"/>
      <c r="BA647" s="241"/>
      <c r="BB647" s="241"/>
      <c r="BC647" s="241"/>
      <c r="BD647" s="241"/>
      <c r="BE647" s="241"/>
      <c r="BF647" s="119"/>
    </row>
    <row r="648" spans="1:58" ht="37.25" customHeight="1" x14ac:dyDescent="0.55000000000000004">
      <c r="A648" s="118"/>
      <c r="B648" s="208" t="s">
        <v>5</v>
      </c>
      <c r="C648" s="208"/>
      <c r="D648" s="208"/>
      <c r="E648" s="208"/>
      <c r="F648" s="208"/>
      <c r="G648" s="208"/>
      <c r="H648" s="208"/>
      <c r="I648" s="208"/>
      <c r="J648" s="208"/>
      <c r="K648" s="208"/>
      <c r="L648" s="208"/>
      <c r="M648" s="208"/>
      <c r="N648" s="208"/>
      <c r="O648" s="208"/>
      <c r="P648" s="208"/>
      <c r="Q648" s="208"/>
      <c r="R648" s="208"/>
      <c r="S648" s="208"/>
      <c r="T648" s="208"/>
      <c r="U648" s="208"/>
      <c r="V648" s="208"/>
      <c r="W648" s="208"/>
      <c r="X648" s="208"/>
      <c r="Y648" s="208" t="s">
        <v>4</v>
      </c>
      <c r="Z648" s="208"/>
      <c r="AA648" s="208"/>
      <c r="AB648" s="208"/>
      <c r="AD648" s="221"/>
      <c r="AE648" s="222"/>
      <c r="AF648" s="223"/>
      <c r="AG648" s="242"/>
      <c r="AH648" s="242"/>
      <c r="AI648" s="242"/>
      <c r="AJ648" s="242"/>
      <c r="AK648" s="242"/>
      <c r="AL648" s="242"/>
      <c r="AM648" s="242"/>
      <c r="AN648" s="242"/>
      <c r="AO648" s="242"/>
      <c r="AP648" s="242"/>
      <c r="AQ648" s="242"/>
      <c r="AR648" s="242"/>
      <c r="AS648" s="242"/>
      <c r="AT648" s="242"/>
      <c r="AU648" s="242"/>
      <c r="AV648" s="242"/>
      <c r="AW648" s="242"/>
      <c r="AX648" s="242"/>
      <c r="AY648" s="242"/>
      <c r="AZ648" s="242"/>
      <c r="BA648" s="242"/>
      <c r="BB648" s="242"/>
      <c r="BC648" s="242"/>
      <c r="BD648" s="242"/>
      <c r="BE648" s="242"/>
      <c r="BF648" s="119"/>
    </row>
    <row r="649" spans="1:58" ht="5.5" customHeight="1" x14ac:dyDescent="0.55000000000000004">
      <c r="A649" s="118"/>
      <c r="BF649" s="119"/>
    </row>
    <row r="650" spans="1:58" ht="37.25" customHeight="1" x14ac:dyDescent="0.55000000000000004">
      <c r="A650" s="118"/>
      <c r="B650" s="300" t="s">
        <v>138</v>
      </c>
      <c r="C650" s="291" t="s">
        <v>435</v>
      </c>
      <c r="D650" s="311"/>
      <c r="E650" s="311"/>
      <c r="F650" s="311"/>
      <c r="G650" s="311"/>
      <c r="H650" s="311"/>
      <c r="I650" s="311"/>
      <c r="J650" s="311"/>
      <c r="K650" s="311"/>
      <c r="L650" s="311"/>
      <c r="M650" s="311"/>
      <c r="N650" s="311"/>
      <c r="O650" s="311"/>
      <c r="P650" s="311"/>
      <c r="Q650" s="311"/>
      <c r="R650" s="311"/>
      <c r="S650" s="311"/>
      <c r="T650" s="311"/>
      <c r="U650" s="311"/>
      <c r="V650" s="311"/>
      <c r="W650" s="311"/>
      <c r="X650" s="312"/>
      <c r="Y650" s="343"/>
      <c r="Z650" s="343"/>
      <c r="AA650" s="343"/>
      <c r="AB650" s="343"/>
      <c r="AD650" s="215" t="s">
        <v>9</v>
      </c>
      <c r="AE650" s="216"/>
      <c r="AF650" s="217"/>
      <c r="AG650" s="286"/>
      <c r="AH650" s="289"/>
      <c r="AI650" s="289"/>
      <c r="AJ650" s="289"/>
      <c r="AK650" s="289"/>
      <c r="AL650" s="289"/>
      <c r="AM650" s="289"/>
      <c r="AN650" s="289"/>
      <c r="AO650" s="289"/>
      <c r="AP650" s="289"/>
      <c r="AQ650" s="289"/>
      <c r="AR650" s="289"/>
      <c r="AS650" s="289"/>
      <c r="AT650" s="289"/>
      <c r="AU650" s="289"/>
      <c r="AV650" s="289"/>
      <c r="AW650" s="289"/>
      <c r="AX650" s="289"/>
      <c r="AY650" s="289"/>
      <c r="AZ650" s="289"/>
      <c r="BA650" s="289"/>
      <c r="BB650" s="289"/>
      <c r="BC650" s="289"/>
      <c r="BD650" s="289"/>
      <c r="BE650" s="290"/>
      <c r="BF650" s="119"/>
    </row>
    <row r="651" spans="1:58" ht="5.5" customHeight="1" x14ac:dyDescent="0.55000000000000004">
      <c r="A651" s="118"/>
      <c r="B651" s="301"/>
      <c r="C651" s="313"/>
      <c r="D651" s="314"/>
      <c r="E651" s="314"/>
      <c r="F651" s="314"/>
      <c r="G651" s="314"/>
      <c r="H651" s="314"/>
      <c r="I651" s="314"/>
      <c r="J651" s="314"/>
      <c r="K651" s="314"/>
      <c r="L651" s="314"/>
      <c r="M651" s="314"/>
      <c r="N651" s="314"/>
      <c r="O651" s="314"/>
      <c r="P651" s="314"/>
      <c r="Q651" s="314"/>
      <c r="R651" s="314"/>
      <c r="S651" s="314"/>
      <c r="T651" s="314"/>
      <c r="U651" s="314"/>
      <c r="V651" s="314"/>
      <c r="W651" s="314"/>
      <c r="X651" s="315"/>
      <c r="Y651" s="344"/>
      <c r="Z651" s="344"/>
      <c r="AA651" s="344"/>
      <c r="AB651" s="344"/>
      <c r="BF651" s="119"/>
    </row>
    <row r="652" spans="1:58" ht="37.25" customHeight="1" x14ac:dyDescent="0.55000000000000004">
      <c r="A652" s="118"/>
      <c r="B652" s="301"/>
      <c r="C652" s="313"/>
      <c r="D652" s="314"/>
      <c r="E652" s="314"/>
      <c r="F652" s="314"/>
      <c r="G652" s="314"/>
      <c r="H652" s="314"/>
      <c r="I652" s="314"/>
      <c r="J652" s="314"/>
      <c r="K652" s="314"/>
      <c r="L652" s="314"/>
      <c r="M652" s="314"/>
      <c r="N652" s="314"/>
      <c r="O652" s="314"/>
      <c r="P652" s="314"/>
      <c r="Q652" s="314"/>
      <c r="R652" s="314"/>
      <c r="S652" s="314"/>
      <c r="T652" s="314"/>
      <c r="U652" s="314"/>
      <c r="V652" s="314"/>
      <c r="W652" s="314"/>
      <c r="X652" s="315"/>
      <c r="Y652" s="344"/>
      <c r="Z652" s="344"/>
      <c r="AA652" s="344"/>
      <c r="AB652" s="344"/>
      <c r="AD652" s="202" t="s">
        <v>195</v>
      </c>
      <c r="AE652" s="202"/>
      <c r="AF652" s="202"/>
      <c r="AG652" s="341"/>
      <c r="AH652" s="341"/>
      <c r="AI652" s="341"/>
      <c r="AJ652" s="341"/>
      <c r="AK652" s="341"/>
      <c r="AL652" s="341"/>
      <c r="AM652" s="341"/>
      <c r="AN652" s="341"/>
      <c r="AO652" s="341"/>
      <c r="AP652" s="341"/>
      <c r="AQ652" s="341"/>
      <c r="AR652" s="341"/>
      <c r="AS652" s="341"/>
      <c r="AT652" s="341"/>
      <c r="AU652" s="341"/>
      <c r="AV652" s="215" t="s">
        <v>7</v>
      </c>
      <c r="AW652" s="216"/>
      <c r="AX652" s="217"/>
      <c r="AY652" s="320"/>
      <c r="AZ652" s="321"/>
      <c r="BA652" s="321"/>
      <c r="BB652" s="321"/>
      <c r="BC652" s="321"/>
      <c r="BD652" s="321"/>
      <c r="BE652" s="322"/>
      <c r="BF652" s="119"/>
    </row>
    <row r="653" spans="1:58" ht="5.5" customHeight="1" x14ac:dyDescent="0.55000000000000004">
      <c r="A653" s="118"/>
      <c r="B653" s="301"/>
      <c r="C653" s="313"/>
      <c r="D653" s="314"/>
      <c r="E653" s="314"/>
      <c r="F653" s="314"/>
      <c r="G653" s="314"/>
      <c r="H653" s="314"/>
      <c r="I653" s="314"/>
      <c r="J653" s="314"/>
      <c r="K653" s="314"/>
      <c r="L653" s="314"/>
      <c r="M653" s="314"/>
      <c r="N653" s="314"/>
      <c r="O653" s="314"/>
      <c r="P653" s="314"/>
      <c r="Q653" s="314"/>
      <c r="R653" s="314"/>
      <c r="S653" s="314"/>
      <c r="T653" s="314"/>
      <c r="U653" s="314"/>
      <c r="V653" s="314"/>
      <c r="W653" s="314"/>
      <c r="X653" s="315"/>
      <c r="Y653" s="344"/>
      <c r="Z653" s="344"/>
      <c r="AA653" s="344"/>
      <c r="AB653" s="344"/>
      <c r="BF653" s="119"/>
    </row>
    <row r="654" spans="1:58" ht="37.25" customHeight="1" x14ac:dyDescent="0.55000000000000004">
      <c r="A654" s="118"/>
      <c r="B654" s="301"/>
      <c r="C654" s="313"/>
      <c r="D654" s="314"/>
      <c r="E654" s="314"/>
      <c r="F654" s="314"/>
      <c r="G654" s="314"/>
      <c r="H654" s="314"/>
      <c r="I654" s="314"/>
      <c r="J654" s="314"/>
      <c r="K654" s="314"/>
      <c r="L654" s="314"/>
      <c r="M654" s="314"/>
      <c r="N654" s="314"/>
      <c r="O654" s="314"/>
      <c r="P654" s="314"/>
      <c r="Q654" s="314"/>
      <c r="R654" s="314"/>
      <c r="S654" s="314"/>
      <c r="T654" s="314"/>
      <c r="U654" s="314"/>
      <c r="V654" s="314"/>
      <c r="W654" s="314"/>
      <c r="X654" s="315"/>
      <c r="Y654" s="344"/>
      <c r="Z654" s="344"/>
      <c r="AA654" s="344"/>
      <c r="AB654" s="344"/>
      <c r="AD654" s="231" t="s">
        <v>6</v>
      </c>
      <c r="AE654" s="232"/>
      <c r="AF654" s="233"/>
      <c r="AG654" s="243"/>
      <c r="AH654" s="244"/>
      <c r="AI654" s="244"/>
      <c r="AJ654" s="244"/>
      <c r="AK654" s="244"/>
      <c r="AL654" s="244"/>
      <c r="AM654" s="244"/>
      <c r="AN654" s="244"/>
      <c r="AO654" s="244"/>
      <c r="AP654" s="244"/>
      <c r="AQ654" s="245"/>
      <c r="AR654" s="231" t="s">
        <v>194</v>
      </c>
      <c r="AS654" s="232"/>
      <c r="AT654" s="233"/>
      <c r="AU654" s="252"/>
      <c r="AV654" s="253"/>
      <c r="AW654" s="253"/>
      <c r="AX654" s="253"/>
      <c r="AY654" s="253"/>
      <c r="AZ654" s="253"/>
      <c r="BA654" s="253"/>
      <c r="BB654" s="253"/>
      <c r="BC654" s="253"/>
      <c r="BD654" s="253"/>
      <c r="BE654" s="253"/>
      <c r="BF654" s="119"/>
    </row>
    <row r="655" spans="1:58" ht="5.5" customHeight="1" x14ac:dyDescent="0.55000000000000004">
      <c r="A655" s="118"/>
      <c r="B655" s="301"/>
      <c r="C655" s="313"/>
      <c r="D655" s="314"/>
      <c r="E655" s="314"/>
      <c r="F655" s="314"/>
      <c r="G655" s="314"/>
      <c r="H655" s="314"/>
      <c r="I655" s="314"/>
      <c r="J655" s="314"/>
      <c r="K655" s="314"/>
      <c r="L655" s="314"/>
      <c r="M655" s="314"/>
      <c r="N655" s="314"/>
      <c r="O655" s="314"/>
      <c r="P655" s="314"/>
      <c r="Q655" s="314"/>
      <c r="R655" s="314"/>
      <c r="S655" s="314"/>
      <c r="T655" s="314"/>
      <c r="U655" s="314"/>
      <c r="V655" s="314"/>
      <c r="W655" s="314"/>
      <c r="X655" s="315"/>
      <c r="Y655" s="344"/>
      <c r="Z655" s="344"/>
      <c r="AA655" s="344"/>
      <c r="AB655" s="344"/>
      <c r="AD655" s="234"/>
      <c r="AE655" s="235"/>
      <c r="AF655" s="236"/>
      <c r="AG655" s="246"/>
      <c r="AH655" s="247"/>
      <c r="AI655" s="247"/>
      <c r="AJ655" s="247"/>
      <c r="AK655" s="247"/>
      <c r="AL655" s="247"/>
      <c r="AM655" s="247"/>
      <c r="AN655" s="247"/>
      <c r="AO655" s="247"/>
      <c r="AP655" s="247"/>
      <c r="AQ655" s="248"/>
      <c r="AR655" s="234"/>
      <c r="AS655" s="235"/>
      <c r="AT655" s="236"/>
      <c r="AU655" s="253"/>
      <c r="AV655" s="253"/>
      <c r="AW655" s="253"/>
      <c r="AX655" s="253"/>
      <c r="AY655" s="253"/>
      <c r="AZ655" s="253"/>
      <c r="BA655" s="253"/>
      <c r="BB655" s="253"/>
      <c r="BC655" s="253"/>
      <c r="BD655" s="253"/>
      <c r="BE655" s="253"/>
      <c r="BF655" s="119"/>
    </row>
    <row r="656" spans="1:58" ht="37.25" customHeight="1" x14ac:dyDescent="0.55000000000000004">
      <c r="A656" s="118"/>
      <c r="B656" s="302"/>
      <c r="C656" s="316"/>
      <c r="D656" s="317"/>
      <c r="E656" s="317"/>
      <c r="F656" s="317"/>
      <c r="G656" s="317"/>
      <c r="H656" s="317"/>
      <c r="I656" s="317"/>
      <c r="J656" s="317"/>
      <c r="K656" s="317"/>
      <c r="L656" s="317"/>
      <c r="M656" s="317"/>
      <c r="N656" s="317"/>
      <c r="O656" s="317"/>
      <c r="P656" s="317"/>
      <c r="Q656" s="317"/>
      <c r="R656" s="317"/>
      <c r="S656" s="317"/>
      <c r="T656" s="317"/>
      <c r="U656" s="317"/>
      <c r="V656" s="317"/>
      <c r="W656" s="317"/>
      <c r="X656" s="318"/>
      <c r="Y656" s="345"/>
      <c r="Z656" s="345"/>
      <c r="AA656" s="345"/>
      <c r="AB656" s="345"/>
      <c r="AD656" s="234"/>
      <c r="AE656" s="235"/>
      <c r="AF656" s="236"/>
      <c r="AG656" s="246"/>
      <c r="AH656" s="247"/>
      <c r="AI656" s="247"/>
      <c r="AJ656" s="247"/>
      <c r="AK656" s="247"/>
      <c r="AL656" s="247"/>
      <c r="AM656" s="247"/>
      <c r="AN656" s="247"/>
      <c r="AO656" s="247"/>
      <c r="AP656" s="247"/>
      <c r="AQ656" s="248"/>
      <c r="AR656" s="234"/>
      <c r="AS656" s="235"/>
      <c r="AT656" s="236"/>
      <c r="AU656" s="253"/>
      <c r="AV656" s="253"/>
      <c r="AW656" s="253"/>
      <c r="AX656" s="253"/>
      <c r="AY656" s="253"/>
      <c r="AZ656" s="253"/>
      <c r="BA656" s="253"/>
      <c r="BB656" s="253"/>
      <c r="BC656" s="253"/>
      <c r="BD656" s="253"/>
      <c r="BE656" s="253"/>
      <c r="BF656" s="119"/>
    </row>
    <row r="657" spans="1:58" ht="5.5" customHeight="1" x14ac:dyDescent="0.55000000000000004">
      <c r="A657" s="118"/>
      <c r="B657"/>
      <c r="C657"/>
      <c r="D657"/>
      <c r="E657"/>
      <c r="F657"/>
      <c r="G657"/>
      <c r="H657"/>
      <c r="I657"/>
      <c r="J657"/>
      <c r="K657"/>
      <c r="L657"/>
      <c r="M657"/>
      <c r="N657"/>
      <c r="O657"/>
      <c r="P657"/>
      <c r="Q657"/>
      <c r="R657"/>
      <c r="S657"/>
      <c r="T657"/>
      <c r="U657"/>
      <c r="V657"/>
      <c r="W657"/>
      <c r="X657"/>
      <c r="Y657" s="7"/>
      <c r="Z657"/>
      <c r="AA657"/>
      <c r="AB657"/>
      <c r="AD657" s="234"/>
      <c r="AE657" s="235"/>
      <c r="AF657" s="236"/>
      <c r="AG657" s="246"/>
      <c r="AH657" s="247"/>
      <c r="AI657" s="247"/>
      <c r="AJ657" s="247"/>
      <c r="AK657" s="247"/>
      <c r="AL657" s="247"/>
      <c r="AM657" s="247"/>
      <c r="AN657" s="247"/>
      <c r="AO657" s="247"/>
      <c r="AP657" s="247"/>
      <c r="AQ657" s="248"/>
      <c r="AR657" s="237"/>
      <c r="AS657" s="238"/>
      <c r="AT657" s="239"/>
      <c r="AU657" s="253"/>
      <c r="AV657" s="253"/>
      <c r="AW657" s="253"/>
      <c r="AX657" s="253"/>
      <c r="AY657" s="253"/>
      <c r="AZ657" s="253"/>
      <c r="BA657" s="253"/>
      <c r="BB657" s="253"/>
      <c r="BC657" s="253"/>
      <c r="BD657" s="253"/>
      <c r="BE657" s="253"/>
      <c r="BF657" s="119"/>
    </row>
    <row r="658" spans="1:58" ht="37.25" customHeight="1" x14ac:dyDescent="0.55000000000000004">
      <c r="A658" s="118"/>
      <c r="B658"/>
      <c r="C658"/>
      <c r="D658"/>
      <c r="E658"/>
      <c r="F658"/>
      <c r="G658"/>
      <c r="H658"/>
      <c r="I658"/>
      <c r="J658"/>
      <c r="K658"/>
      <c r="L658"/>
      <c r="M658"/>
      <c r="N658"/>
      <c r="O658"/>
      <c r="P658"/>
      <c r="Q658"/>
      <c r="R658"/>
      <c r="S658"/>
      <c r="T658"/>
      <c r="U658"/>
      <c r="V658"/>
      <c r="W658"/>
      <c r="X658"/>
      <c r="Y658" s="7"/>
      <c r="Z658"/>
      <c r="AA658"/>
      <c r="AB658"/>
      <c r="AD658" s="237"/>
      <c r="AE658" s="238"/>
      <c r="AF658" s="239"/>
      <c r="AG658" s="249"/>
      <c r="AH658" s="250"/>
      <c r="AI658" s="250"/>
      <c r="AJ658" s="250"/>
      <c r="AK658" s="250"/>
      <c r="AL658" s="250"/>
      <c r="AM658" s="250"/>
      <c r="AN658" s="250"/>
      <c r="AO658" s="250"/>
      <c r="AP658" s="250"/>
      <c r="AQ658" s="251"/>
      <c r="AR658" s="254" t="s">
        <v>244</v>
      </c>
      <c r="AS658" s="255"/>
      <c r="AT658" s="256"/>
      <c r="AU658" s="252"/>
      <c r="AV658" s="253"/>
      <c r="AW658" s="253"/>
      <c r="AX658" s="253"/>
      <c r="AY658" s="253"/>
      <c r="AZ658" s="253"/>
      <c r="BA658" s="253"/>
      <c r="BB658" s="253"/>
      <c r="BC658" s="253"/>
      <c r="BD658" s="253"/>
      <c r="BE658" s="253"/>
      <c r="BF658" s="119"/>
    </row>
    <row r="659" spans="1:58" ht="5.5" customHeight="1" x14ac:dyDescent="0.55000000000000004">
      <c r="A659" s="118"/>
      <c r="B659"/>
      <c r="C659"/>
      <c r="D659"/>
      <c r="E659"/>
      <c r="F659"/>
      <c r="G659"/>
      <c r="H659"/>
      <c r="I659"/>
      <c r="J659"/>
      <c r="K659"/>
      <c r="L659"/>
      <c r="M659"/>
      <c r="N659"/>
      <c r="O659"/>
      <c r="P659"/>
      <c r="Q659"/>
      <c r="R659"/>
      <c r="S659"/>
      <c r="T659"/>
      <c r="U659"/>
      <c r="V659"/>
      <c r="W659"/>
      <c r="X659"/>
      <c r="Y659" s="7"/>
      <c r="Z659"/>
      <c r="AA659"/>
      <c r="AB659"/>
      <c r="BF659" s="119"/>
    </row>
    <row r="660" spans="1:58" ht="37" customHeight="1" x14ac:dyDescent="0.55000000000000004">
      <c r="A660" s="118"/>
      <c r="B660"/>
      <c r="C660"/>
      <c r="D660"/>
      <c r="E660"/>
      <c r="F660"/>
      <c r="G660"/>
      <c r="H660"/>
      <c r="I660"/>
      <c r="J660"/>
      <c r="K660"/>
      <c r="L660"/>
      <c r="M660"/>
      <c r="N660"/>
      <c r="O660"/>
      <c r="P660"/>
      <c r="Q660"/>
      <c r="R660"/>
      <c r="S660"/>
      <c r="T660"/>
      <c r="U660"/>
      <c r="V660"/>
      <c r="W660"/>
      <c r="X660"/>
      <c r="Y660" s="7"/>
      <c r="Z660"/>
      <c r="AA660"/>
      <c r="AB660"/>
      <c r="AD660" s="231" t="s">
        <v>8</v>
      </c>
      <c r="AE660" s="232"/>
      <c r="AF660" s="232"/>
      <c r="AG660" s="233"/>
      <c r="AH660" s="243"/>
      <c r="AI660" s="244"/>
      <c r="AJ660" s="244"/>
      <c r="AK660" s="244"/>
      <c r="AL660" s="244"/>
      <c r="AM660" s="244"/>
      <c r="AN660" s="244"/>
      <c r="AO660" s="244"/>
      <c r="AP660" s="244"/>
      <c r="AQ660" s="244"/>
      <c r="AR660" s="244"/>
      <c r="AS660" s="244"/>
      <c r="AT660" s="244"/>
      <c r="AU660" s="244"/>
      <c r="AV660" s="244"/>
      <c r="AW660" s="244"/>
      <c r="AX660" s="244"/>
      <c r="AY660" s="244"/>
      <c r="AZ660" s="244"/>
      <c r="BA660" s="244"/>
      <c r="BB660" s="244"/>
      <c r="BC660" s="244"/>
      <c r="BD660" s="244"/>
      <c r="BE660" s="245"/>
      <c r="BF660" s="119"/>
    </row>
    <row r="661" spans="1:58" ht="5.5" customHeight="1" thickBot="1" x14ac:dyDescent="0.6">
      <c r="A661" s="134"/>
      <c r="B661" s="122"/>
      <c r="C661" s="122"/>
      <c r="D661" s="122"/>
      <c r="E661" s="122"/>
      <c r="F661" s="122"/>
      <c r="G661" s="122"/>
      <c r="H661" s="122"/>
      <c r="I661" s="122"/>
      <c r="J661" s="122"/>
      <c r="K661" s="122"/>
      <c r="L661" s="122"/>
      <c r="M661" s="122"/>
      <c r="N661" s="122"/>
      <c r="O661" s="122"/>
      <c r="P661" s="122"/>
      <c r="Q661" s="122"/>
      <c r="R661" s="122"/>
      <c r="S661" s="122"/>
      <c r="T661" s="122"/>
      <c r="U661" s="122"/>
      <c r="V661" s="122"/>
      <c r="W661" s="122"/>
      <c r="X661" s="122"/>
      <c r="Y661" s="122"/>
      <c r="Z661" s="122"/>
      <c r="AA661" s="122"/>
      <c r="AB661" s="122"/>
      <c r="AC661" s="122"/>
      <c r="AD661" s="122"/>
      <c r="AE661" s="122"/>
      <c r="AF661" s="122"/>
      <c r="AG661" s="122"/>
      <c r="AH661" s="122"/>
      <c r="AI661" s="122"/>
      <c r="AJ661" s="122"/>
      <c r="AK661" s="122"/>
      <c r="AL661" s="122"/>
      <c r="AM661" s="122"/>
      <c r="AN661" s="122"/>
      <c r="AO661" s="122"/>
      <c r="AP661" s="122"/>
      <c r="AQ661" s="122"/>
      <c r="AR661" s="122"/>
      <c r="AS661" s="122"/>
      <c r="AT661" s="122"/>
      <c r="AU661" s="122"/>
      <c r="AV661" s="122"/>
      <c r="AW661" s="122"/>
      <c r="AX661" s="122"/>
      <c r="AY661" s="122"/>
      <c r="AZ661" s="122"/>
      <c r="BA661" s="122"/>
      <c r="BB661" s="122"/>
      <c r="BC661" s="122"/>
      <c r="BD661" s="122"/>
      <c r="BE661" s="122"/>
      <c r="BF661" s="123"/>
    </row>
    <row r="662" spans="1:58" ht="5.5" customHeight="1" thickTop="1" x14ac:dyDescent="0.55000000000000004">
      <c r="A662" s="120"/>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c r="AA662" s="101"/>
      <c r="AB662" s="101"/>
      <c r="AC662" s="101"/>
      <c r="AD662" s="101"/>
      <c r="AE662" s="101"/>
      <c r="AF662" s="101"/>
      <c r="AG662" s="101"/>
      <c r="AH662" s="101"/>
      <c r="AI662" s="101"/>
      <c r="AJ662" s="101"/>
      <c r="AK662" s="101"/>
      <c r="AL662" s="101"/>
      <c r="AM662" s="101"/>
      <c r="AN662" s="101"/>
      <c r="AO662" s="101"/>
      <c r="AP662" s="101"/>
      <c r="AQ662" s="101"/>
      <c r="AR662" s="101"/>
      <c r="AS662" s="101"/>
      <c r="AT662" s="101"/>
      <c r="AU662" s="101"/>
      <c r="AV662" s="101"/>
      <c r="AW662" s="101"/>
      <c r="AX662" s="101"/>
      <c r="AY662" s="101"/>
      <c r="AZ662" s="101"/>
      <c r="BA662" s="101"/>
      <c r="BB662" s="101"/>
      <c r="BC662" s="101"/>
      <c r="BD662" s="101"/>
      <c r="BE662" s="101"/>
      <c r="BF662" s="117"/>
    </row>
    <row r="663" spans="1:58" ht="37.25" customHeight="1" x14ac:dyDescent="0.55000000000000004">
      <c r="A663" s="120"/>
      <c r="B663" s="54" t="s">
        <v>303</v>
      </c>
      <c r="C663" s="279" t="s">
        <v>366</v>
      </c>
      <c r="D663" s="280"/>
      <c r="E663" s="281"/>
      <c r="F663" s="54" t="s">
        <v>0</v>
      </c>
      <c r="G663" s="273" t="s">
        <v>106</v>
      </c>
      <c r="H663" s="274"/>
      <c r="I663" s="274"/>
      <c r="J663" s="275"/>
      <c r="K663" s="254" t="s">
        <v>306</v>
      </c>
      <c r="L663" s="256"/>
      <c r="M663" s="273" t="s">
        <v>125</v>
      </c>
      <c r="N663" s="274"/>
      <c r="O663" s="274"/>
      <c r="P663" s="274"/>
      <c r="Q663" s="274"/>
      <c r="R663" s="274"/>
      <c r="S663" s="274"/>
      <c r="T663" s="274"/>
      <c r="U663" s="274"/>
      <c r="V663" s="275"/>
      <c r="W663" s="254" t="s">
        <v>301</v>
      </c>
      <c r="X663" s="256"/>
      <c r="Y663" s="338" t="s">
        <v>11</v>
      </c>
      <c r="Z663" s="339"/>
      <c r="AA663" s="339"/>
      <c r="AB663" s="340"/>
      <c r="AC663" s="101"/>
      <c r="AD663" s="215" t="s">
        <v>1</v>
      </c>
      <c r="AE663" s="216"/>
      <c r="AF663" s="217"/>
      <c r="AG663" s="304" t="s">
        <v>139</v>
      </c>
      <c r="AH663" s="305"/>
      <c r="AI663" s="305"/>
      <c r="AJ663" s="305"/>
      <c r="AK663" s="305"/>
      <c r="AL663" s="305"/>
      <c r="AM663" s="305"/>
      <c r="AN663" s="305"/>
      <c r="AO663" s="305"/>
      <c r="AP663" s="305"/>
      <c r="AQ663" s="305"/>
      <c r="AR663" s="305"/>
      <c r="AS663" s="305"/>
      <c r="AT663" s="305"/>
      <c r="AU663" s="305"/>
      <c r="AV663" s="305"/>
      <c r="AW663" s="305"/>
      <c r="AX663" s="305"/>
      <c r="AY663" s="305"/>
      <c r="AZ663" s="305"/>
      <c r="BA663" s="305"/>
      <c r="BB663" s="305"/>
      <c r="BC663" s="305"/>
      <c r="BD663" s="305"/>
      <c r="BE663" s="306"/>
      <c r="BF663" s="117"/>
    </row>
    <row r="664" spans="1:58" ht="5.5" customHeight="1" x14ac:dyDescent="0.55000000000000004">
      <c r="A664" s="116"/>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c r="AA664" s="101"/>
      <c r="AB664" s="101"/>
      <c r="AC664" s="101"/>
      <c r="AD664" s="101"/>
      <c r="AE664" s="101"/>
      <c r="AF664" s="101"/>
      <c r="AG664" s="101"/>
      <c r="AH664" s="101"/>
      <c r="AI664" s="101"/>
      <c r="AJ664" s="101"/>
      <c r="AK664" s="101"/>
      <c r="AL664" s="101"/>
      <c r="AM664" s="101"/>
      <c r="AN664" s="101"/>
      <c r="AO664" s="101"/>
      <c r="AP664" s="101"/>
      <c r="AQ664" s="101"/>
      <c r="AR664" s="101"/>
      <c r="AS664" s="101"/>
      <c r="AT664" s="101"/>
      <c r="AU664" s="101"/>
      <c r="AV664" s="101"/>
      <c r="AW664" s="101"/>
      <c r="AX664" s="101"/>
      <c r="AY664" s="101"/>
      <c r="AZ664" s="101"/>
      <c r="BA664" s="101"/>
      <c r="BB664" s="101"/>
      <c r="BC664" s="101"/>
      <c r="BD664" s="101"/>
      <c r="BE664" s="101"/>
      <c r="BF664" s="117"/>
    </row>
    <row r="665" spans="1:58" ht="37.25" customHeight="1" x14ac:dyDescent="0.55000000000000004">
      <c r="A665" s="120"/>
      <c r="B665" s="215" t="s">
        <v>2</v>
      </c>
      <c r="C665" s="217"/>
      <c r="D665" s="269" t="s">
        <v>126</v>
      </c>
      <c r="E665" s="270"/>
      <c r="F665" s="270"/>
      <c r="G665" s="270"/>
      <c r="H665" s="270"/>
      <c r="I665" s="270"/>
      <c r="J665" s="270"/>
      <c r="K665" s="270"/>
      <c r="L665" s="270"/>
      <c r="M665" s="270"/>
      <c r="N665" s="270"/>
      <c r="O665" s="270"/>
      <c r="P665" s="270"/>
      <c r="Q665" s="270"/>
      <c r="R665" s="270"/>
      <c r="S665" s="270"/>
      <c r="T665" s="271"/>
      <c r="U665" s="215" t="s">
        <v>3</v>
      </c>
      <c r="V665" s="216"/>
      <c r="W665" s="217"/>
      <c r="X665" s="283" t="s">
        <v>112</v>
      </c>
      <c r="Y665" s="284"/>
      <c r="Z665" s="284"/>
      <c r="AA665" s="284"/>
      <c r="AB665" s="285"/>
      <c r="AC665" s="101"/>
      <c r="AD665" s="218" t="s">
        <v>465</v>
      </c>
      <c r="AE665" s="219"/>
      <c r="AF665" s="220"/>
      <c r="AG665" s="291" t="s">
        <v>140</v>
      </c>
      <c r="AH665" s="311"/>
      <c r="AI665" s="311"/>
      <c r="AJ665" s="311"/>
      <c r="AK665" s="311"/>
      <c r="AL665" s="311"/>
      <c r="AM665" s="311"/>
      <c r="AN665" s="311"/>
      <c r="AO665" s="311"/>
      <c r="AP665" s="311"/>
      <c r="AQ665" s="311"/>
      <c r="AR665" s="311"/>
      <c r="AS665" s="311"/>
      <c r="AT665" s="311"/>
      <c r="AU665" s="311"/>
      <c r="AV665" s="311"/>
      <c r="AW665" s="311"/>
      <c r="AX665" s="311"/>
      <c r="AY665" s="311"/>
      <c r="AZ665" s="311"/>
      <c r="BA665" s="311"/>
      <c r="BB665" s="311"/>
      <c r="BC665" s="311"/>
      <c r="BD665" s="311"/>
      <c r="BE665" s="312"/>
      <c r="BF665" s="117"/>
    </row>
    <row r="666" spans="1:58" ht="5.5" customHeight="1" x14ac:dyDescent="0.55000000000000004">
      <c r="A666" s="120"/>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c r="AA666" s="101"/>
      <c r="AB666" s="101"/>
      <c r="AC666" s="101"/>
      <c r="AD666" s="257"/>
      <c r="AE666" s="258"/>
      <c r="AF666" s="259"/>
      <c r="AG666" s="313"/>
      <c r="AH666" s="314"/>
      <c r="AI666" s="314"/>
      <c r="AJ666" s="314"/>
      <c r="AK666" s="314"/>
      <c r="AL666" s="314"/>
      <c r="AM666" s="314"/>
      <c r="AN666" s="314"/>
      <c r="AO666" s="314"/>
      <c r="AP666" s="314"/>
      <c r="AQ666" s="314"/>
      <c r="AR666" s="314"/>
      <c r="AS666" s="314"/>
      <c r="AT666" s="314"/>
      <c r="AU666" s="314"/>
      <c r="AV666" s="314"/>
      <c r="AW666" s="314"/>
      <c r="AX666" s="314"/>
      <c r="AY666" s="314"/>
      <c r="AZ666" s="314"/>
      <c r="BA666" s="314"/>
      <c r="BB666" s="314"/>
      <c r="BC666" s="314"/>
      <c r="BD666" s="314"/>
      <c r="BE666" s="315"/>
      <c r="BF666" s="117"/>
    </row>
    <row r="667" spans="1:58" ht="37.25" customHeight="1" x14ac:dyDescent="0.55000000000000004">
      <c r="A667" s="120"/>
      <c r="B667" s="215" t="s">
        <v>5</v>
      </c>
      <c r="C667" s="216"/>
      <c r="D667" s="216"/>
      <c r="E667" s="216"/>
      <c r="F667" s="216"/>
      <c r="G667" s="216"/>
      <c r="H667" s="216"/>
      <c r="I667" s="216"/>
      <c r="J667" s="216"/>
      <c r="K667" s="216"/>
      <c r="L667" s="216"/>
      <c r="M667" s="216"/>
      <c r="N667" s="216"/>
      <c r="O667" s="216"/>
      <c r="P667" s="216"/>
      <c r="Q667" s="216"/>
      <c r="R667" s="216"/>
      <c r="S667" s="216"/>
      <c r="T667" s="216"/>
      <c r="U667" s="216"/>
      <c r="V667" s="216"/>
      <c r="W667" s="216"/>
      <c r="X667" s="217"/>
      <c r="Y667" s="215" t="s">
        <v>4</v>
      </c>
      <c r="Z667" s="216"/>
      <c r="AA667" s="216"/>
      <c r="AB667" s="217"/>
      <c r="AC667" s="101"/>
      <c r="AD667" s="221"/>
      <c r="AE667" s="222"/>
      <c r="AF667" s="223"/>
      <c r="AG667" s="316"/>
      <c r="AH667" s="317"/>
      <c r="AI667" s="317"/>
      <c r="AJ667" s="317"/>
      <c r="AK667" s="317"/>
      <c r="AL667" s="317"/>
      <c r="AM667" s="317"/>
      <c r="AN667" s="317"/>
      <c r="AO667" s="317"/>
      <c r="AP667" s="317"/>
      <c r="AQ667" s="317"/>
      <c r="AR667" s="317"/>
      <c r="AS667" s="317"/>
      <c r="AT667" s="317"/>
      <c r="AU667" s="317"/>
      <c r="AV667" s="317"/>
      <c r="AW667" s="317"/>
      <c r="AX667" s="317"/>
      <c r="AY667" s="317"/>
      <c r="AZ667" s="317"/>
      <c r="BA667" s="317"/>
      <c r="BB667" s="317"/>
      <c r="BC667" s="317"/>
      <c r="BD667" s="317"/>
      <c r="BE667" s="318"/>
      <c r="BF667" s="117"/>
    </row>
    <row r="668" spans="1:58" ht="5.5" customHeight="1" x14ac:dyDescent="0.55000000000000004">
      <c r="A668" s="116"/>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c r="AA668" s="101"/>
      <c r="AB668" s="101"/>
      <c r="AC668" s="101"/>
      <c r="AD668" s="101"/>
      <c r="AE668" s="101"/>
      <c r="AF668" s="101"/>
      <c r="AG668" s="101"/>
      <c r="AH668" s="101"/>
      <c r="AI668" s="101"/>
      <c r="AJ668" s="101"/>
      <c r="AK668" s="101"/>
      <c r="AL668" s="101"/>
      <c r="AM668" s="101"/>
      <c r="AN668" s="101"/>
      <c r="AO668" s="101"/>
      <c r="AP668" s="101"/>
      <c r="AQ668" s="101"/>
      <c r="AR668" s="101"/>
      <c r="AS668" s="101"/>
      <c r="AT668" s="101"/>
      <c r="AU668" s="101"/>
      <c r="AV668" s="101"/>
      <c r="AW668" s="101"/>
      <c r="AX668" s="101"/>
      <c r="AY668" s="101"/>
      <c r="AZ668" s="101"/>
      <c r="BA668" s="101"/>
      <c r="BB668" s="101"/>
      <c r="BC668" s="101"/>
      <c r="BD668" s="101"/>
      <c r="BE668" s="101"/>
      <c r="BF668" s="117"/>
    </row>
    <row r="669" spans="1:58" ht="37.25" customHeight="1" x14ac:dyDescent="0.55000000000000004">
      <c r="A669" s="120"/>
      <c r="B669" s="10" t="s">
        <v>138</v>
      </c>
      <c r="C669" s="273" t="s">
        <v>433</v>
      </c>
      <c r="D669" s="274"/>
      <c r="E669" s="274"/>
      <c r="F669" s="274"/>
      <c r="G669" s="274"/>
      <c r="H669" s="274"/>
      <c r="I669" s="274"/>
      <c r="J669" s="274"/>
      <c r="K669" s="274"/>
      <c r="L669" s="274"/>
      <c r="M669" s="274"/>
      <c r="N669" s="274"/>
      <c r="O669" s="274"/>
      <c r="P669" s="274"/>
      <c r="Q669" s="274"/>
      <c r="R669" s="274"/>
      <c r="S669" s="274"/>
      <c r="T669" s="274"/>
      <c r="U669" s="274"/>
      <c r="V669" s="274"/>
      <c r="W669" s="274"/>
      <c r="X669" s="275"/>
      <c r="Y669" s="320"/>
      <c r="Z669" s="321"/>
      <c r="AA669" s="321"/>
      <c r="AB669" s="322"/>
      <c r="AC669" s="101"/>
      <c r="AD669" s="215" t="s">
        <v>9</v>
      </c>
      <c r="AE669" s="216"/>
      <c r="AF669" s="217"/>
      <c r="AG669" s="286"/>
      <c r="AH669" s="289"/>
      <c r="AI669" s="289"/>
      <c r="AJ669" s="289"/>
      <c r="AK669" s="289"/>
      <c r="AL669" s="289"/>
      <c r="AM669" s="289"/>
      <c r="AN669" s="289"/>
      <c r="AO669" s="289"/>
      <c r="AP669" s="289"/>
      <c r="AQ669" s="289"/>
      <c r="AR669" s="289"/>
      <c r="AS669" s="289"/>
      <c r="AT669" s="289"/>
      <c r="AU669" s="289"/>
      <c r="AV669" s="289"/>
      <c r="AW669" s="289"/>
      <c r="AX669" s="289"/>
      <c r="AY669" s="289"/>
      <c r="AZ669" s="289"/>
      <c r="BA669" s="289"/>
      <c r="BB669" s="289"/>
      <c r="BC669" s="289"/>
      <c r="BD669" s="289"/>
      <c r="BE669" s="290"/>
      <c r="BF669" s="117"/>
    </row>
    <row r="670" spans="1:58" ht="5.5" customHeight="1" x14ac:dyDescent="0.55000000000000004">
      <c r="A670" s="116"/>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c r="AA670" s="101"/>
      <c r="AB670" s="101"/>
      <c r="AC670" s="101"/>
      <c r="AD670" s="101"/>
      <c r="AE670" s="101"/>
      <c r="AF670" s="101"/>
      <c r="AG670" s="101"/>
      <c r="AH670" s="101"/>
      <c r="AI670" s="101"/>
      <c r="AJ670" s="101"/>
      <c r="AK670" s="101"/>
      <c r="AL670" s="101"/>
      <c r="AM670" s="101"/>
      <c r="AN670" s="101"/>
      <c r="AO670" s="101"/>
      <c r="AP670" s="101"/>
      <c r="AQ670" s="101"/>
      <c r="AR670" s="101"/>
      <c r="AS670" s="101"/>
      <c r="AT670" s="101"/>
      <c r="AU670" s="101"/>
      <c r="AV670" s="101"/>
      <c r="AW670" s="101"/>
      <c r="AX670" s="101"/>
      <c r="AY670" s="101"/>
      <c r="AZ670" s="101"/>
      <c r="BA670" s="101"/>
      <c r="BB670" s="101"/>
      <c r="BC670" s="101"/>
      <c r="BD670" s="101"/>
      <c r="BE670" s="101"/>
      <c r="BF670" s="117"/>
    </row>
    <row r="671" spans="1:58" ht="37.25" customHeight="1" x14ac:dyDescent="0.55000000000000004">
      <c r="A671" s="120"/>
      <c r="B671" s="300" t="s">
        <v>141</v>
      </c>
      <c r="C671" s="291" t="s">
        <v>467</v>
      </c>
      <c r="D671" s="292"/>
      <c r="E671" s="292"/>
      <c r="F671" s="292"/>
      <c r="G671" s="292"/>
      <c r="H671" s="292"/>
      <c r="I671" s="292"/>
      <c r="J671" s="292"/>
      <c r="K671" s="292"/>
      <c r="L671" s="292"/>
      <c r="M671" s="292"/>
      <c r="N671" s="292"/>
      <c r="O671" s="292"/>
      <c r="P671" s="292"/>
      <c r="Q671" s="292"/>
      <c r="R671" s="292"/>
      <c r="S671" s="292"/>
      <c r="T671" s="292"/>
      <c r="U671" s="292"/>
      <c r="V671" s="292"/>
      <c r="W671" s="292"/>
      <c r="X671" s="293"/>
      <c r="Y671" s="307"/>
      <c r="Z671" s="307"/>
      <c r="AA671" s="307"/>
      <c r="AB671" s="307"/>
      <c r="AC671" s="101"/>
      <c r="AD671" s="254" t="s">
        <v>195</v>
      </c>
      <c r="AE671" s="255"/>
      <c r="AF671" s="256"/>
      <c r="AG671" s="407"/>
      <c r="AH671" s="408"/>
      <c r="AI671" s="408"/>
      <c r="AJ671" s="408"/>
      <c r="AK671" s="408"/>
      <c r="AL671" s="408"/>
      <c r="AM671" s="408"/>
      <c r="AN671" s="408"/>
      <c r="AO671" s="408"/>
      <c r="AP671" s="408"/>
      <c r="AQ671" s="408"/>
      <c r="AR671" s="408"/>
      <c r="AS671" s="408"/>
      <c r="AT671" s="408"/>
      <c r="AU671" s="409"/>
      <c r="AV671" s="215" t="s">
        <v>7</v>
      </c>
      <c r="AW671" s="216"/>
      <c r="AX671" s="217"/>
      <c r="AY671" s="320"/>
      <c r="AZ671" s="321"/>
      <c r="BA671" s="321"/>
      <c r="BB671" s="321"/>
      <c r="BC671" s="321"/>
      <c r="BD671" s="321"/>
      <c r="BE671" s="322"/>
      <c r="BF671" s="117"/>
    </row>
    <row r="672" spans="1:58" ht="5.5" customHeight="1" x14ac:dyDescent="0.55000000000000004">
      <c r="A672" s="116"/>
      <c r="B672" s="301"/>
      <c r="C672" s="294"/>
      <c r="D672" s="295"/>
      <c r="E672" s="295"/>
      <c r="F672" s="295"/>
      <c r="G672" s="295"/>
      <c r="H672" s="295"/>
      <c r="I672" s="295"/>
      <c r="J672" s="295"/>
      <c r="K672" s="295"/>
      <c r="L672" s="295"/>
      <c r="M672" s="295"/>
      <c r="N672" s="295"/>
      <c r="O672" s="295"/>
      <c r="P672" s="295"/>
      <c r="Q672" s="295"/>
      <c r="R672" s="295"/>
      <c r="S672" s="295"/>
      <c r="T672" s="295"/>
      <c r="U672" s="295"/>
      <c r="V672" s="295"/>
      <c r="W672" s="295"/>
      <c r="X672" s="296"/>
      <c r="Y672" s="308"/>
      <c r="Z672" s="308"/>
      <c r="AA672" s="308"/>
      <c r="AB672" s="308"/>
      <c r="AC672" s="101"/>
      <c r="AD672" s="101"/>
      <c r="AE672" s="101"/>
      <c r="AF672" s="101"/>
      <c r="AG672" s="101"/>
      <c r="AH672" s="101"/>
      <c r="AI672" s="101"/>
      <c r="AJ672" s="101"/>
      <c r="AK672" s="101"/>
      <c r="AL672" s="101"/>
      <c r="AM672" s="101"/>
      <c r="AN672" s="101"/>
      <c r="AO672" s="101"/>
      <c r="AP672" s="101"/>
      <c r="AQ672" s="101"/>
      <c r="AR672" s="101"/>
      <c r="AS672" s="101"/>
      <c r="AT672" s="101"/>
      <c r="AU672" s="101"/>
      <c r="AV672" s="101"/>
      <c r="AW672" s="101"/>
      <c r="AX672" s="101"/>
      <c r="AY672" s="101"/>
      <c r="AZ672" s="101"/>
      <c r="BA672" s="101"/>
      <c r="BB672" s="101"/>
      <c r="BC672" s="101"/>
      <c r="BD672" s="101"/>
      <c r="BE672" s="101"/>
      <c r="BF672" s="117"/>
    </row>
    <row r="673" spans="1:58" ht="37.25" customHeight="1" x14ac:dyDescent="0.55000000000000004">
      <c r="A673" s="120"/>
      <c r="B673" s="302"/>
      <c r="C673" s="297"/>
      <c r="D673" s="298"/>
      <c r="E673" s="298"/>
      <c r="F673" s="298"/>
      <c r="G673" s="298"/>
      <c r="H673" s="298"/>
      <c r="I673" s="298"/>
      <c r="J673" s="298"/>
      <c r="K673" s="298"/>
      <c r="L673" s="298"/>
      <c r="M673" s="298"/>
      <c r="N673" s="298"/>
      <c r="O673" s="298"/>
      <c r="P673" s="298"/>
      <c r="Q673" s="298"/>
      <c r="R673" s="298"/>
      <c r="S673" s="298"/>
      <c r="T673" s="298"/>
      <c r="U673" s="298"/>
      <c r="V673" s="298"/>
      <c r="W673" s="298"/>
      <c r="X673" s="299"/>
      <c r="Y673" s="309"/>
      <c r="Z673" s="309"/>
      <c r="AA673" s="309"/>
      <c r="AB673" s="309"/>
      <c r="AC673" s="101"/>
      <c r="AD673" s="231" t="s">
        <v>6</v>
      </c>
      <c r="AE673" s="232"/>
      <c r="AF673" s="233"/>
      <c r="AG673" s="243"/>
      <c r="AH673" s="260"/>
      <c r="AI673" s="260"/>
      <c r="AJ673" s="260"/>
      <c r="AK673" s="260"/>
      <c r="AL673" s="260"/>
      <c r="AM673" s="260"/>
      <c r="AN673" s="260"/>
      <c r="AO673" s="260"/>
      <c r="AP673" s="260"/>
      <c r="AQ673" s="261"/>
      <c r="AR673" s="231" t="s">
        <v>194</v>
      </c>
      <c r="AS673" s="232"/>
      <c r="AT673" s="233"/>
      <c r="AU673" s="243"/>
      <c r="AV673" s="260"/>
      <c r="AW673" s="260"/>
      <c r="AX673" s="260"/>
      <c r="AY673" s="260"/>
      <c r="AZ673" s="260"/>
      <c r="BA673" s="260"/>
      <c r="BB673" s="260"/>
      <c r="BC673" s="260"/>
      <c r="BD673" s="260"/>
      <c r="BE673" s="261"/>
      <c r="BF673" s="117"/>
    </row>
    <row r="674" spans="1:58" ht="5.5" customHeight="1" x14ac:dyDescent="0.55000000000000004">
      <c r="A674" s="120"/>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102"/>
      <c r="Z674" s="55"/>
      <c r="AA674" s="55"/>
      <c r="AB674" s="55"/>
      <c r="AC674" s="101"/>
      <c r="AD674" s="234"/>
      <c r="AE674" s="235"/>
      <c r="AF674" s="236"/>
      <c r="AG674" s="262"/>
      <c r="AH674" s="263"/>
      <c r="AI674" s="263"/>
      <c r="AJ674" s="263"/>
      <c r="AK674" s="263"/>
      <c r="AL674" s="263"/>
      <c r="AM674" s="263"/>
      <c r="AN674" s="263"/>
      <c r="AO674" s="263"/>
      <c r="AP674" s="263"/>
      <c r="AQ674" s="264"/>
      <c r="AR674" s="234"/>
      <c r="AS674" s="235"/>
      <c r="AT674" s="236"/>
      <c r="AU674" s="262"/>
      <c r="AV674" s="263"/>
      <c r="AW674" s="263"/>
      <c r="AX674" s="263"/>
      <c r="AY674" s="263"/>
      <c r="AZ674" s="263"/>
      <c r="BA674" s="263"/>
      <c r="BB674" s="263"/>
      <c r="BC674" s="263"/>
      <c r="BD674" s="263"/>
      <c r="BE674" s="264"/>
      <c r="BF674" s="117"/>
    </row>
    <row r="675" spans="1:58" ht="37.25" customHeight="1" x14ac:dyDescent="0.55000000000000004">
      <c r="A675" s="120"/>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102"/>
      <c r="Z675" s="55"/>
      <c r="AA675" s="55"/>
      <c r="AB675" s="55"/>
      <c r="AC675" s="101"/>
      <c r="AD675" s="234"/>
      <c r="AE675" s="235"/>
      <c r="AF675" s="236"/>
      <c r="AG675" s="262"/>
      <c r="AH675" s="263"/>
      <c r="AI675" s="263"/>
      <c r="AJ675" s="263"/>
      <c r="AK675" s="263"/>
      <c r="AL675" s="263"/>
      <c r="AM675" s="263"/>
      <c r="AN675" s="263"/>
      <c r="AO675" s="263"/>
      <c r="AP675" s="263"/>
      <c r="AQ675" s="264"/>
      <c r="AR675" s="234"/>
      <c r="AS675" s="235"/>
      <c r="AT675" s="236"/>
      <c r="AU675" s="262"/>
      <c r="AV675" s="263"/>
      <c r="AW675" s="263"/>
      <c r="AX675" s="263"/>
      <c r="AY675" s="263"/>
      <c r="AZ675" s="263"/>
      <c r="BA675" s="263"/>
      <c r="BB675" s="263"/>
      <c r="BC675" s="263"/>
      <c r="BD675" s="263"/>
      <c r="BE675" s="264"/>
      <c r="BF675" s="117"/>
    </row>
    <row r="676" spans="1:58" ht="5.5" customHeight="1" x14ac:dyDescent="0.55000000000000004">
      <c r="A676" s="120"/>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102"/>
      <c r="Z676" s="55"/>
      <c r="AA676" s="55"/>
      <c r="AB676" s="55"/>
      <c r="AC676" s="101"/>
      <c r="AD676" s="234"/>
      <c r="AE676" s="235"/>
      <c r="AF676" s="236"/>
      <c r="AG676" s="262"/>
      <c r="AH676" s="263"/>
      <c r="AI676" s="263"/>
      <c r="AJ676" s="263"/>
      <c r="AK676" s="263"/>
      <c r="AL676" s="263"/>
      <c r="AM676" s="263"/>
      <c r="AN676" s="263"/>
      <c r="AO676" s="263"/>
      <c r="AP676" s="263"/>
      <c r="AQ676" s="264"/>
      <c r="AR676" s="237"/>
      <c r="AS676" s="238"/>
      <c r="AT676" s="239"/>
      <c r="AU676" s="265"/>
      <c r="AV676" s="266"/>
      <c r="AW676" s="266"/>
      <c r="AX676" s="266"/>
      <c r="AY676" s="266"/>
      <c r="AZ676" s="266"/>
      <c r="BA676" s="266"/>
      <c r="BB676" s="266"/>
      <c r="BC676" s="266"/>
      <c r="BD676" s="266"/>
      <c r="BE676" s="267"/>
      <c r="BF676" s="117"/>
    </row>
    <row r="677" spans="1:58" ht="37.25" customHeight="1" x14ac:dyDescent="0.55000000000000004">
      <c r="A677" s="120"/>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102"/>
      <c r="Z677" s="55"/>
      <c r="AA677" s="55"/>
      <c r="AB677" s="55"/>
      <c r="AC677" s="101"/>
      <c r="AD677" s="237"/>
      <c r="AE677" s="238"/>
      <c r="AF677" s="239"/>
      <c r="AG677" s="265"/>
      <c r="AH677" s="266"/>
      <c r="AI677" s="266"/>
      <c r="AJ677" s="266"/>
      <c r="AK677" s="266"/>
      <c r="AL677" s="266"/>
      <c r="AM677" s="266"/>
      <c r="AN677" s="266"/>
      <c r="AO677" s="266"/>
      <c r="AP677" s="266"/>
      <c r="AQ677" s="267"/>
      <c r="AR677" s="254" t="s">
        <v>244</v>
      </c>
      <c r="AS677" s="255"/>
      <c r="AT677" s="256"/>
      <c r="AU677" s="286"/>
      <c r="AV677" s="289"/>
      <c r="AW677" s="289"/>
      <c r="AX677" s="289"/>
      <c r="AY677" s="289"/>
      <c r="AZ677" s="289"/>
      <c r="BA677" s="289"/>
      <c r="BB677" s="289"/>
      <c r="BC677" s="289"/>
      <c r="BD677" s="289"/>
      <c r="BE677" s="290"/>
      <c r="BF677" s="117"/>
    </row>
    <row r="678" spans="1:58" ht="5.5" customHeight="1" x14ac:dyDescent="0.55000000000000004">
      <c r="A678" s="116"/>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c r="AA678" s="101"/>
      <c r="AB678" s="101"/>
      <c r="AC678" s="101"/>
      <c r="AD678" s="101"/>
      <c r="AE678" s="101"/>
      <c r="AF678" s="101"/>
      <c r="AG678" s="101"/>
      <c r="AH678" s="101"/>
      <c r="AI678" s="101"/>
      <c r="AJ678" s="101"/>
      <c r="AK678" s="101"/>
      <c r="AL678" s="101"/>
      <c r="AM678" s="101"/>
      <c r="AN678" s="101"/>
      <c r="AO678" s="101"/>
      <c r="AP678" s="101"/>
      <c r="AQ678" s="101"/>
      <c r="AR678" s="101"/>
      <c r="AS678" s="101"/>
      <c r="AT678" s="101"/>
      <c r="AU678" s="101"/>
      <c r="AV678" s="101"/>
      <c r="AW678" s="101"/>
      <c r="AX678" s="101"/>
      <c r="AY678" s="101"/>
      <c r="AZ678" s="101"/>
      <c r="BA678" s="101"/>
      <c r="BB678" s="101"/>
      <c r="BC678" s="101"/>
      <c r="BD678" s="101"/>
      <c r="BE678" s="101"/>
      <c r="BF678" s="117"/>
    </row>
    <row r="679" spans="1:58" ht="37" customHeight="1" x14ac:dyDescent="0.55000000000000004">
      <c r="A679" s="120"/>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102"/>
      <c r="Z679" s="55"/>
      <c r="AA679" s="55"/>
      <c r="AB679" s="55"/>
      <c r="AC679" s="101"/>
      <c r="AD679" s="231" t="s">
        <v>8</v>
      </c>
      <c r="AE679" s="232"/>
      <c r="AF679" s="232"/>
      <c r="AG679" s="233"/>
      <c r="AH679" s="243"/>
      <c r="AI679" s="260"/>
      <c r="AJ679" s="260"/>
      <c r="AK679" s="260"/>
      <c r="AL679" s="260"/>
      <c r="AM679" s="260"/>
      <c r="AN679" s="260"/>
      <c r="AO679" s="260"/>
      <c r="AP679" s="260"/>
      <c r="AQ679" s="260"/>
      <c r="AR679" s="260"/>
      <c r="AS679" s="260"/>
      <c r="AT679" s="260"/>
      <c r="AU679" s="260"/>
      <c r="AV679" s="260"/>
      <c r="AW679" s="260"/>
      <c r="AX679" s="260"/>
      <c r="AY679" s="260"/>
      <c r="AZ679" s="260"/>
      <c r="BA679" s="260"/>
      <c r="BB679" s="260"/>
      <c r="BC679" s="260"/>
      <c r="BD679" s="260"/>
      <c r="BE679" s="261"/>
      <c r="BF679" s="117"/>
    </row>
    <row r="680" spans="1:58" ht="5.5" customHeight="1" thickBot="1" x14ac:dyDescent="0.6">
      <c r="A680" s="131"/>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c r="AA680" s="128"/>
      <c r="AB680" s="128"/>
      <c r="AC680" s="128"/>
      <c r="AD680" s="128"/>
      <c r="AE680" s="128"/>
      <c r="AF680" s="128"/>
      <c r="AG680" s="128"/>
      <c r="AH680" s="128"/>
      <c r="AI680" s="128"/>
      <c r="AJ680" s="128"/>
      <c r="AK680" s="128"/>
      <c r="AL680" s="128"/>
      <c r="AM680" s="128"/>
      <c r="AN680" s="128"/>
      <c r="AO680" s="128"/>
      <c r="AP680" s="128"/>
      <c r="AQ680" s="128"/>
      <c r="AR680" s="128"/>
      <c r="AS680" s="128"/>
      <c r="AT680" s="128"/>
      <c r="AU680" s="128"/>
      <c r="AV680" s="128"/>
      <c r="AW680" s="128"/>
      <c r="AX680" s="128"/>
      <c r="AY680" s="128"/>
      <c r="AZ680" s="128"/>
      <c r="BA680" s="128"/>
      <c r="BB680" s="128"/>
      <c r="BC680" s="128"/>
      <c r="BD680" s="128"/>
      <c r="BE680" s="128"/>
      <c r="BF680" s="130"/>
    </row>
    <row r="681" spans="1:58" ht="5.5" customHeight="1" thickTop="1" x14ac:dyDescent="0.55000000000000004">
      <c r="A681" s="118"/>
      <c r="BF681" s="119"/>
    </row>
    <row r="682" spans="1:58" ht="37.25" customHeight="1" x14ac:dyDescent="0.55000000000000004">
      <c r="A682" s="118"/>
      <c r="B682" s="54" t="s">
        <v>303</v>
      </c>
      <c r="C682" s="279" t="s">
        <v>368</v>
      </c>
      <c r="D682" s="280"/>
      <c r="E682" s="281"/>
      <c r="F682" s="54" t="s">
        <v>0</v>
      </c>
      <c r="G682" s="272" t="s">
        <v>106</v>
      </c>
      <c r="H682" s="272"/>
      <c r="I682" s="272"/>
      <c r="J682" s="272"/>
      <c r="K682" s="202" t="s">
        <v>306</v>
      </c>
      <c r="L682" s="208"/>
      <c r="M682" s="273" t="s">
        <v>127</v>
      </c>
      <c r="N682" s="274"/>
      <c r="O682" s="274"/>
      <c r="P682" s="274"/>
      <c r="Q682" s="274"/>
      <c r="R682" s="274"/>
      <c r="S682" s="274"/>
      <c r="T682" s="274"/>
      <c r="U682" s="274"/>
      <c r="V682" s="275"/>
      <c r="W682" s="202" t="s">
        <v>301</v>
      </c>
      <c r="X682" s="202"/>
      <c r="Y682" s="276" t="s">
        <v>11</v>
      </c>
      <c r="Z682" s="276"/>
      <c r="AA682" s="276"/>
      <c r="AB682" s="276"/>
      <c r="AD682" s="208" t="s">
        <v>1</v>
      </c>
      <c r="AE682" s="268"/>
      <c r="AF682" s="268"/>
      <c r="AG682" s="277" t="s">
        <v>129</v>
      </c>
      <c r="AH682" s="278"/>
      <c r="AI682" s="278"/>
      <c r="AJ682" s="278"/>
      <c r="AK682" s="278"/>
      <c r="AL682" s="278"/>
      <c r="AM682" s="278"/>
      <c r="AN682" s="278"/>
      <c r="AO682" s="278"/>
      <c r="AP682" s="278"/>
      <c r="AQ682" s="278"/>
      <c r="AR682" s="278"/>
      <c r="AS682" s="278"/>
      <c r="AT682" s="278"/>
      <c r="AU682" s="278"/>
      <c r="AV682" s="278"/>
      <c r="AW682" s="278"/>
      <c r="AX682" s="278"/>
      <c r="AY682" s="278"/>
      <c r="AZ682" s="278"/>
      <c r="BA682" s="278"/>
      <c r="BB682" s="278"/>
      <c r="BC682" s="278"/>
      <c r="BD682" s="278"/>
      <c r="BE682" s="278"/>
      <c r="BF682" s="119"/>
    </row>
    <row r="683" spans="1:58" ht="5.5" customHeight="1" x14ac:dyDescent="0.55000000000000004">
      <c r="A683" s="118"/>
      <c r="BF683" s="119"/>
    </row>
    <row r="684" spans="1:58" ht="37.25" customHeight="1" x14ac:dyDescent="0.55000000000000004">
      <c r="A684" s="118"/>
      <c r="B684" s="208" t="s">
        <v>2</v>
      </c>
      <c r="C684" s="268"/>
      <c r="D684" s="269" t="s">
        <v>126</v>
      </c>
      <c r="E684" s="270"/>
      <c r="F684" s="270"/>
      <c r="G684" s="270"/>
      <c r="H684" s="270"/>
      <c r="I684" s="270"/>
      <c r="J684" s="270"/>
      <c r="K684" s="270"/>
      <c r="L684" s="270"/>
      <c r="M684" s="270"/>
      <c r="N684" s="270"/>
      <c r="O684" s="270"/>
      <c r="P684" s="270"/>
      <c r="Q684" s="270"/>
      <c r="R684" s="270"/>
      <c r="S684" s="270"/>
      <c r="T684" s="271"/>
      <c r="U684" s="208" t="s">
        <v>3</v>
      </c>
      <c r="V684" s="208"/>
      <c r="W684" s="208"/>
      <c r="X684" s="310" t="s">
        <v>113</v>
      </c>
      <c r="Y684" s="310"/>
      <c r="Z684" s="310"/>
      <c r="AA684" s="310"/>
      <c r="AB684" s="310"/>
      <c r="AD684" s="218" t="s">
        <v>465</v>
      </c>
      <c r="AE684" s="219"/>
      <c r="AF684" s="220"/>
      <c r="AG684" s="240" t="s">
        <v>130</v>
      </c>
      <c r="AH684" s="240"/>
      <c r="AI684" s="240"/>
      <c r="AJ684" s="240"/>
      <c r="AK684" s="240"/>
      <c r="AL684" s="240"/>
      <c r="AM684" s="240"/>
      <c r="AN684" s="240"/>
      <c r="AO684" s="240"/>
      <c r="AP684" s="240"/>
      <c r="AQ684" s="240"/>
      <c r="AR684" s="240"/>
      <c r="AS684" s="240"/>
      <c r="AT684" s="240"/>
      <c r="AU684" s="240"/>
      <c r="AV684" s="240"/>
      <c r="AW684" s="240"/>
      <c r="AX684" s="240"/>
      <c r="AY684" s="240"/>
      <c r="AZ684" s="240"/>
      <c r="BA684" s="240"/>
      <c r="BB684" s="240"/>
      <c r="BC684" s="240"/>
      <c r="BD684" s="240"/>
      <c r="BE684" s="240"/>
      <c r="BF684" s="119"/>
    </row>
    <row r="685" spans="1:58" ht="5.5" customHeight="1" x14ac:dyDescent="0.55000000000000004">
      <c r="A685" s="118"/>
      <c r="AD685" s="257"/>
      <c r="AE685" s="258"/>
      <c r="AF685" s="259"/>
      <c r="AG685" s="241"/>
      <c r="AH685" s="241"/>
      <c r="AI685" s="241"/>
      <c r="AJ685" s="241"/>
      <c r="AK685" s="241"/>
      <c r="AL685" s="241"/>
      <c r="AM685" s="241"/>
      <c r="AN685" s="241"/>
      <c r="AO685" s="241"/>
      <c r="AP685" s="241"/>
      <c r="AQ685" s="241"/>
      <c r="AR685" s="241"/>
      <c r="AS685" s="241"/>
      <c r="AT685" s="241"/>
      <c r="AU685" s="241"/>
      <c r="AV685" s="241"/>
      <c r="AW685" s="241"/>
      <c r="AX685" s="241"/>
      <c r="AY685" s="241"/>
      <c r="AZ685" s="241"/>
      <c r="BA685" s="241"/>
      <c r="BB685" s="241"/>
      <c r="BC685" s="241"/>
      <c r="BD685" s="241"/>
      <c r="BE685" s="241"/>
      <c r="BF685" s="119"/>
    </row>
    <row r="686" spans="1:58" ht="37.25" customHeight="1" x14ac:dyDescent="0.55000000000000004">
      <c r="A686" s="118"/>
      <c r="B686" s="208" t="s">
        <v>5</v>
      </c>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8" t="s">
        <v>4</v>
      </c>
      <c r="Z686" s="208"/>
      <c r="AA686" s="208"/>
      <c r="AB686" s="208"/>
      <c r="AD686" s="221"/>
      <c r="AE686" s="222"/>
      <c r="AF686" s="223"/>
      <c r="AG686" s="242"/>
      <c r="AH686" s="242"/>
      <c r="AI686" s="242"/>
      <c r="AJ686" s="242"/>
      <c r="AK686" s="242"/>
      <c r="AL686" s="242"/>
      <c r="AM686" s="242"/>
      <c r="AN686" s="242"/>
      <c r="AO686" s="242"/>
      <c r="AP686" s="242"/>
      <c r="AQ686" s="242"/>
      <c r="AR686" s="242"/>
      <c r="AS686" s="242"/>
      <c r="AT686" s="242"/>
      <c r="AU686" s="242"/>
      <c r="AV686" s="242"/>
      <c r="AW686" s="242"/>
      <c r="AX686" s="242"/>
      <c r="AY686" s="242"/>
      <c r="AZ686" s="242"/>
      <c r="BA686" s="242"/>
      <c r="BB686" s="242"/>
      <c r="BC686" s="242"/>
      <c r="BD686" s="242"/>
      <c r="BE686" s="242"/>
      <c r="BF686" s="119"/>
    </row>
    <row r="687" spans="1:58" ht="5.5" customHeight="1" x14ac:dyDescent="0.55000000000000004">
      <c r="A687" s="118"/>
      <c r="BF687" s="119"/>
    </row>
    <row r="688" spans="1:58" ht="37.25" customHeight="1" x14ac:dyDescent="0.55000000000000004">
      <c r="A688" s="118"/>
      <c r="B688" s="300" t="s">
        <v>141</v>
      </c>
      <c r="C688" s="291" t="s">
        <v>454</v>
      </c>
      <c r="D688" s="311"/>
      <c r="E688" s="311"/>
      <c r="F688" s="311"/>
      <c r="G688" s="311"/>
      <c r="H688" s="311"/>
      <c r="I688" s="311"/>
      <c r="J688" s="311"/>
      <c r="K688" s="311"/>
      <c r="L688" s="311"/>
      <c r="M688" s="311"/>
      <c r="N688" s="311"/>
      <c r="O688" s="311"/>
      <c r="P688" s="311"/>
      <c r="Q688" s="311"/>
      <c r="R688" s="311"/>
      <c r="S688" s="311"/>
      <c r="T688" s="311"/>
      <c r="U688" s="311"/>
      <c r="V688" s="311"/>
      <c r="W688" s="311"/>
      <c r="X688" s="312"/>
      <c r="Y688" s="398"/>
      <c r="Z688" s="399"/>
      <c r="AA688" s="399"/>
      <c r="AB688" s="400"/>
      <c r="AD688" s="215" t="s">
        <v>9</v>
      </c>
      <c r="AE688" s="216"/>
      <c r="AF688" s="217"/>
      <c r="AG688" s="286"/>
      <c r="AH688" s="289"/>
      <c r="AI688" s="289"/>
      <c r="AJ688" s="289"/>
      <c r="AK688" s="289"/>
      <c r="AL688" s="289"/>
      <c r="AM688" s="289"/>
      <c r="AN688" s="289"/>
      <c r="AO688" s="289"/>
      <c r="AP688" s="289"/>
      <c r="AQ688" s="289"/>
      <c r="AR688" s="289"/>
      <c r="AS688" s="289"/>
      <c r="AT688" s="289"/>
      <c r="AU688" s="289"/>
      <c r="AV688" s="289"/>
      <c r="AW688" s="289"/>
      <c r="AX688" s="289"/>
      <c r="AY688" s="289"/>
      <c r="AZ688" s="289"/>
      <c r="BA688" s="289"/>
      <c r="BB688" s="289"/>
      <c r="BC688" s="289"/>
      <c r="BD688" s="289"/>
      <c r="BE688" s="290"/>
      <c r="BF688" s="119"/>
    </row>
    <row r="689" spans="1:58" ht="5.5" customHeight="1" x14ac:dyDescent="0.55000000000000004">
      <c r="A689" s="118"/>
      <c r="B689" s="301"/>
      <c r="C689" s="313"/>
      <c r="D689" s="314"/>
      <c r="E689" s="314"/>
      <c r="F689" s="314"/>
      <c r="G689" s="314"/>
      <c r="H689" s="314"/>
      <c r="I689" s="314"/>
      <c r="J689" s="314"/>
      <c r="K689" s="314"/>
      <c r="L689" s="314"/>
      <c r="M689" s="314"/>
      <c r="N689" s="314"/>
      <c r="O689" s="314"/>
      <c r="P689" s="314"/>
      <c r="Q689" s="314"/>
      <c r="R689" s="314"/>
      <c r="S689" s="314"/>
      <c r="T689" s="314"/>
      <c r="U689" s="314"/>
      <c r="V689" s="314"/>
      <c r="W689" s="314"/>
      <c r="X689" s="315"/>
      <c r="Y689" s="401"/>
      <c r="Z689" s="402"/>
      <c r="AA689" s="402"/>
      <c r="AB689" s="403"/>
      <c r="BF689" s="119"/>
    </row>
    <row r="690" spans="1:58" ht="37.25" customHeight="1" x14ac:dyDescent="0.55000000000000004">
      <c r="A690" s="118"/>
      <c r="B690" s="301"/>
      <c r="C690" s="313"/>
      <c r="D690" s="314"/>
      <c r="E690" s="314"/>
      <c r="F690" s="314"/>
      <c r="G690" s="314"/>
      <c r="H690" s="314"/>
      <c r="I690" s="314"/>
      <c r="J690" s="314"/>
      <c r="K690" s="314"/>
      <c r="L690" s="314"/>
      <c r="M690" s="314"/>
      <c r="N690" s="314"/>
      <c r="O690" s="314"/>
      <c r="P690" s="314"/>
      <c r="Q690" s="314"/>
      <c r="R690" s="314"/>
      <c r="S690" s="314"/>
      <c r="T690" s="314"/>
      <c r="U690" s="314"/>
      <c r="V690" s="314"/>
      <c r="W690" s="314"/>
      <c r="X690" s="315"/>
      <c r="Y690" s="401"/>
      <c r="Z690" s="402"/>
      <c r="AA690" s="402"/>
      <c r="AB690" s="403"/>
      <c r="AD690" s="202" t="s">
        <v>195</v>
      </c>
      <c r="AE690" s="202"/>
      <c r="AF690" s="202"/>
      <c r="AG690" s="341"/>
      <c r="AH690" s="341"/>
      <c r="AI690" s="341"/>
      <c r="AJ690" s="341"/>
      <c r="AK690" s="341"/>
      <c r="AL690" s="341"/>
      <c r="AM690" s="341"/>
      <c r="AN690" s="341"/>
      <c r="AO690" s="341"/>
      <c r="AP690" s="341"/>
      <c r="AQ690" s="341"/>
      <c r="AR690" s="341"/>
      <c r="AS690" s="341"/>
      <c r="AT690" s="341"/>
      <c r="AU690" s="341"/>
      <c r="AV690" s="215" t="s">
        <v>7</v>
      </c>
      <c r="AW690" s="216"/>
      <c r="AX690" s="217"/>
      <c r="AY690" s="320"/>
      <c r="AZ690" s="321"/>
      <c r="BA690" s="321"/>
      <c r="BB690" s="321"/>
      <c r="BC690" s="321"/>
      <c r="BD690" s="321"/>
      <c r="BE690" s="322"/>
      <c r="BF690" s="119"/>
    </row>
    <row r="691" spans="1:58" ht="5.5" customHeight="1" x14ac:dyDescent="0.55000000000000004">
      <c r="A691" s="118"/>
      <c r="B691" s="301"/>
      <c r="C691" s="313"/>
      <c r="D691" s="314"/>
      <c r="E691" s="314"/>
      <c r="F691" s="314"/>
      <c r="G691" s="314"/>
      <c r="H691" s="314"/>
      <c r="I691" s="314"/>
      <c r="J691" s="314"/>
      <c r="K691" s="314"/>
      <c r="L691" s="314"/>
      <c r="M691" s="314"/>
      <c r="N691" s="314"/>
      <c r="O691" s="314"/>
      <c r="P691" s="314"/>
      <c r="Q691" s="314"/>
      <c r="R691" s="314"/>
      <c r="S691" s="314"/>
      <c r="T691" s="314"/>
      <c r="U691" s="314"/>
      <c r="V691" s="314"/>
      <c r="W691" s="314"/>
      <c r="X691" s="315"/>
      <c r="Y691" s="401"/>
      <c r="Z691" s="402"/>
      <c r="AA691" s="402"/>
      <c r="AB691" s="403"/>
      <c r="AD691"/>
      <c r="AE691"/>
      <c r="AF691"/>
      <c r="AG691"/>
      <c r="AH691"/>
      <c r="AI691"/>
      <c r="AJ691"/>
      <c r="AK691"/>
      <c r="AL691"/>
      <c r="AM691"/>
      <c r="AN691"/>
      <c r="AO691"/>
      <c r="AP691"/>
      <c r="AQ691"/>
      <c r="AR691"/>
      <c r="AS691"/>
      <c r="AT691"/>
      <c r="AU691"/>
      <c r="AV691"/>
      <c r="AW691"/>
      <c r="AX691"/>
      <c r="AY691"/>
      <c r="AZ691"/>
      <c r="BA691"/>
      <c r="BB691"/>
      <c r="BC691"/>
      <c r="BD691"/>
      <c r="BE691"/>
      <c r="BF691" s="119"/>
    </row>
    <row r="692" spans="1:58" ht="37.25" customHeight="1" x14ac:dyDescent="0.55000000000000004">
      <c r="A692" s="118"/>
      <c r="B692" s="301"/>
      <c r="C692" s="313"/>
      <c r="D692" s="314"/>
      <c r="E692" s="314"/>
      <c r="F692" s="314"/>
      <c r="G692" s="314"/>
      <c r="H692" s="314"/>
      <c r="I692" s="314"/>
      <c r="J692" s="314"/>
      <c r="K692" s="314"/>
      <c r="L692" s="314"/>
      <c r="M692" s="314"/>
      <c r="N692" s="314"/>
      <c r="O692" s="314"/>
      <c r="P692" s="314"/>
      <c r="Q692" s="314"/>
      <c r="R692" s="314"/>
      <c r="S692" s="314"/>
      <c r="T692" s="314"/>
      <c r="U692" s="314"/>
      <c r="V692" s="314"/>
      <c r="W692" s="314"/>
      <c r="X692" s="315"/>
      <c r="Y692" s="401"/>
      <c r="Z692" s="402"/>
      <c r="AA692" s="402"/>
      <c r="AB692" s="403"/>
      <c r="AD692" s="231" t="s">
        <v>6</v>
      </c>
      <c r="AE692" s="232"/>
      <c r="AF692" s="233"/>
      <c r="AG692" s="243"/>
      <c r="AH692" s="244"/>
      <c r="AI692" s="244"/>
      <c r="AJ692" s="244"/>
      <c r="AK692" s="244"/>
      <c r="AL692" s="244"/>
      <c r="AM692" s="244"/>
      <c r="AN692" s="244"/>
      <c r="AO692" s="244"/>
      <c r="AP692" s="244"/>
      <c r="AQ692" s="245"/>
      <c r="AR692" s="231" t="s">
        <v>194</v>
      </c>
      <c r="AS692" s="232"/>
      <c r="AT692" s="233"/>
      <c r="AU692" s="252"/>
      <c r="AV692" s="253"/>
      <c r="AW692" s="253"/>
      <c r="AX692" s="253"/>
      <c r="AY692" s="253"/>
      <c r="AZ692" s="253"/>
      <c r="BA692" s="253"/>
      <c r="BB692" s="253"/>
      <c r="BC692" s="253"/>
      <c r="BD692" s="253"/>
      <c r="BE692" s="253"/>
      <c r="BF692" s="119"/>
    </row>
    <row r="693" spans="1:58" ht="5.5" customHeight="1" x14ac:dyDescent="0.55000000000000004">
      <c r="A693" s="118"/>
      <c r="B693" s="301"/>
      <c r="C693" s="313"/>
      <c r="D693" s="314"/>
      <c r="E693" s="314"/>
      <c r="F693" s="314"/>
      <c r="G693" s="314"/>
      <c r="H693" s="314"/>
      <c r="I693" s="314"/>
      <c r="J693" s="314"/>
      <c r="K693" s="314"/>
      <c r="L693" s="314"/>
      <c r="M693" s="314"/>
      <c r="N693" s="314"/>
      <c r="O693" s="314"/>
      <c r="P693" s="314"/>
      <c r="Q693" s="314"/>
      <c r="R693" s="314"/>
      <c r="S693" s="314"/>
      <c r="T693" s="314"/>
      <c r="U693" s="314"/>
      <c r="V693" s="314"/>
      <c r="W693" s="314"/>
      <c r="X693" s="315"/>
      <c r="Y693" s="401"/>
      <c r="Z693" s="402"/>
      <c r="AA693" s="402"/>
      <c r="AB693" s="403"/>
      <c r="AD693" s="234"/>
      <c r="AE693" s="235"/>
      <c r="AF693" s="236"/>
      <c r="AG693" s="246"/>
      <c r="AH693" s="247"/>
      <c r="AI693" s="247"/>
      <c r="AJ693" s="247"/>
      <c r="AK693" s="247"/>
      <c r="AL693" s="247"/>
      <c r="AM693" s="247"/>
      <c r="AN693" s="247"/>
      <c r="AO693" s="247"/>
      <c r="AP693" s="247"/>
      <c r="AQ693" s="248"/>
      <c r="AR693" s="234"/>
      <c r="AS693" s="235"/>
      <c r="AT693" s="236"/>
      <c r="AU693" s="253"/>
      <c r="AV693" s="253"/>
      <c r="AW693" s="253"/>
      <c r="AX693" s="253"/>
      <c r="AY693" s="253"/>
      <c r="AZ693" s="253"/>
      <c r="BA693" s="253"/>
      <c r="BB693" s="253"/>
      <c r="BC693" s="253"/>
      <c r="BD693" s="253"/>
      <c r="BE693" s="253"/>
      <c r="BF693" s="119"/>
    </row>
    <row r="694" spans="1:58" ht="37.25" customHeight="1" x14ac:dyDescent="0.55000000000000004">
      <c r="A694" s="118"/>
      <c r="B694" s="301"/>
      <c r="C694" s="313"/>
      <c r="D694" s="314"/>
      <c r="E694" s="314"/>
      <c r="F694" s="314"/>
      <c r="G694" s="314"/>
      <c r="H694" s="314"/>
      <c r="I694" s="314"/>
      <c r="J694" s="314"/>
      <c r="K694" s="314"/>
      <c r="L694" s="314"/>
      <c r="M694" s="314"/>
      <c r="N694" s="314"/>
      <c r="O694" s="314"/>
      <c r="P694" s="314"/>
      <c r="Q694" s="314"/>
      <c r="R694" s="314"/>
      <c r="S694" s="314"/>
      <c r="T694" s="314"/>
      <c r="U694" s="314"/>
      <c r="V694" s="314"/>
      <c r="W694" s="314"/>
      <c r="X694" s="315"/>
      <c r="Y694" s="401"/>
      <c r="Z694" s="402"/>
      <c r="AA694" s="402"/>
      <c r="AB694" s="403"/>
      <c r="AD694" s="234"/>
      <c r="AE694" s="235"/>
      <c r="AF694" s="236"/>
      <c r="AG694" s="246"/>
      <c r="AH694" s="247"/>
      <c r="AI694" s="247"/>
      <c r="AJ694" s="247"/>
      <c r="AK694" s="247"/>
      <c r="AL694" s="247"/>
      <c r="AM694" s="247"/>
      <c r="AN694" s="247"/>
      <c r="AO694" s="247"/>
      <c r="AP694" s="247"/>
      <c r="AQ694" s="248"/>
      <c r="AR694" s="234"/>
      <c r="AS694" s="235"/>
      <c r="AT694" s="236"/>
      <c r="AU694" s="253"/>
      <c r="AV694" s="253"/>
      <c r="AW694" s="253"/>
      <c r="AX694" s="253"/>
      <c r="AY694" s="253"/>
      <c r="AZ694" s="253"/>
      <c r="BA694" s="253"/>
      <c r="BB694" s="253"/>
      <c r="BC694" s="253"/>
      <c r="BD694" s="253"/>
      <c r="BE694" s="253"/>
      <c r="BF694" s="119"/>
    </row>
    <row r="695" spans="1:58" ht="5.5" customHeight="1" x14ac:dyDescent="0.55000000000000004">
      <c r="A695" s="118"/>
      <c r="B695" s="301"/>
      <c r="C695" s="313"/>
      <c r="D695" s="314"/>
      <c r="E695" s="314"/>
      <c r="F695" s="314"/>
      <c r="G695" s="314"/>
      <c r="H695" s="314"/>
      <c r="I695" s="314"/>
      <c r="J695" s="314"/>
      <c r="K695" s="314"/>
      <c r="L695" s="314"/>
      <c r="M695" s="314"/>
      <c r="N695" s="314"/>
      <c r="O695" s="314"/>
      <c r="P695" s="314"/>
      <c r="Q695" s="314"/>
      <c r="R695" s="314"/>
      <c r="S695" s="314"/>
      <c r="T695" s="314"/>
      <c r="U695" s="314"/>
      <c r="V695" s="314"/>
      <c r="W695" s="314"/>
      <c r="X695" s="315"/>
      <c r="Y695" s="401"/>
      <c r="Z695" s="402"/>
      <c r="AA695" s="402"/>
      <c r="AB695" s="403"/>
      <c r="AD695" s="234"/>
      <c r="AE695" s="235"/>
      <c r="AF695" s="236"/>
      <c r="AG695" s="246"/>
      <c r="AH695" s="247"/>
      <c r="AI695" s="247"/>
      <c r="AJ695" s="247"/>
      <c r="AK695" s="247"/>
      <c r="AL695" s="247"/>
      <c r="AM695" s="247"/>
      <c r="AN695" s="247"/>
      <c r="AO695" s="247"/>
      <c r="AP695" s="247"/>
      <c r="AQ695" s="248"/>
      <c r="AR695" s="237"/>
      <c r="AS695" s="238"/>
      <c r="AT695" s="239"/>
      <c r="AU695" s="253"/>
      <c r="AV695" s="253"/>
      <c r="AW695" s="253"/>
      <c r="AX695" s="253"/>
      <c r="AY695" s="253"/>
      <c r="AZ695" s="253"/>
      <c r="BA695" s="253"/>
      <c r="BB695" s="253"/>
      <c r="BC695" s="253"/>
      <c r="BD695" s="253"/>
      <c r="BE695" s="253"/>
      <c r="BF695" s="119"/>
    </row>
    <row r="696" spans="1:58" ht="37.25" customHeight="1" x14ac:dyDescent="0.55000000000000004">
      <c r="A696" s="118"/>
      <c r="B696" s="302"/>
      <c r="C696" s="316"/>
      <c r="D696" s="317"/>
      <c r="E696" s="317"/>
      <c r="F696" s="317"/>
      <c r="G696" s="317"/>
      <c r="H696" s="317"/>
      <c r="I696" s="317"/>
      <c r="J696" s="317"/>
      <c r="K696" s="317"/>
      <c r="L696" s="317"/>
      <c r="M696" s="317"/>
      <c r="N696" s="317"/>
      <c r="O696" s="317"/>
      <c r="P696" s="317"/>
      <c r="Q696" s="317"/>
      <c r="R696" s="317"/>
      <c r="S696" s="317"/>
      <c r="T696" s="317"/>
      <c r="U696" s="317"/>
      <c r="V696" s="317"/>
      <c r="W696" s="317"/>
      <c r="X696" s="318"/>
      <c r="Y696" s="404"/>
      <c r="Z696" s="405"/>
      <c r="AA696" s="405"/>
      <c r="AB696" s="406"/>
      <c r="AD696" s="237"/>
      <c r="AE696" s="238"/>
      <c r="AF696" s="239"/>
      <c r="AG696" s="249"/>
      <c r="AH696" s="250"/>
      <c r="AI696" s="250"/>
      <c r="AJ696" s="250"/>
      <c r="AK696" s="250"/>
      <c r="AL696" s="250"/>
      <c r="AM696" s="250"/>
      <c r="AN696" s="250"/>
      <c r="AO696" s="250"/>
      <c r="AP696" s="250"/>
      <c r="AQ696" s="251"/>
      <c r="AR696" s="254" t="s">
        <v>244</v>
      </c>
      <c r="AS696" s="255"/>
      <c r="AT696" s="256"/>
      <c r="AU696" s="252"/>
      <c r="AV696" s="253"/>
      <c r="AW696" s="253"/>
      <c r="AX696" s="253"/>
      <c r="AY696" s="253"/>
      <c r="AZ696" s="253"/>
      <c r="BA696" s="253"/>
      <c r="BB696" s="253"/>
      <c r="BC696" s="253"/>
      <c r="BD696" s="253"/>
      <c r="BE696" s="253"/>
      <c r="BF696" s="119"/>
    </row>
    <row r="697" spans="1:58" ht="5.5" customHeight="1" x14ac:dyDescent="0.55000000000000004">
      <c r="A697" s="118"/>
      <c r="B697"/>
      <c r="C697"/>
      <c r="D697"/>
      <c r="E697"/>
      <c r="F697"/>
      <c r="G697"/>
      <c r="H697"/>
      <c r="I697"/>
      <c r="J697"/>
      <c r="K697"/>
      <c r="L697"/>
      <c r="M697"/>
      <c r="N697"/>
      <c r="O697"/>
      <c r="P697"/>
      <c r="Q697"/>
      <c r="R697"/>
      <c r="S697"/>
      <c r="T697"/>
      <c r="U697"/>
      <c r="V697"/>
      <c r="W697"/>
      <c r="X697"/>
      <c r="Y697"/>
      <c r="Z697"/>
      <c r="AA697"/>
      <c r="AB697"/>
      <c r="AD697"/>
      <c r="AE697"/>
      <c r="AF697"/>
      <c r="AG697"/>
      <c r="AH697"/>
      <c r="AI697"/>
      <c r="AJ697"/>
      <c r="AK697"/>
      <c r="AL697"/>
      <c r="AM697"/>
      <c r="AN697"/>
      <c r="AO697"/>
      <c r="AP697"/>
      <c r="AQ697"/>
      <c r="AR697"/>
      <c r="AS697"/>
      <c r="AT697"/>
      <c r="AU697"/>
      <c r="AV697"/>
      <c r="AW697"/>
      <c r="AX697"/>
      <c r="AY697"/>
      <c r="AZ697"/>
      <c r="BA697"/>
      <c r="BB697"/>
      <c r="BC697"/>
      <c r="BD697"/>
      <c r="BE697"/>
      <c r="BF697" s="119"/>
    </row>
    <row r="698" spans="1:58" ht="37.25" customHeight="1" x14ac:dyDescent="0.55000000000000004">
      <c r="A698" s="118"/>
      <c r="B698"/>
      <c r="C698"/>
      <c r="D698"/>
      <c r="E698"/>
      <c r="F698"/>
      <c r="G698"/>
      <c r="H698"/>
      <c r="I698"/>
      <c r="J698"/>
      <c r="K698"/>
      <c r="L698"/>
      <c r="M698"/>
      <c r="N698"/>
      <c r="O698"/>
      <c r="P698"/>
      <c r="Q698"/>
      <c r="R698"/>
      <c r="S698"/>
      <c r="T698"/>
      <c r="U698"/>
      <c r="V698"/>
      <c r="W698"/>
      <c r="X698"/>
      <c r="Y698"/>
      <c r="Z698"/>
      <c r="AA698"/>
      <c r="AB698"/>
      <c r="AD698" s="254" t="s">
        <v>8</v>
      </c>
      <c r="AE698" s="255"/>
      <c r="AF698" s="255"/>
      <c r="AG698" s="256"/>
      <c r="AH698" s="286"/>
      <c r="AI698" s="287"/>
      <c r="AJ698" s="287"/>
      <c r="AK698" s="287"/>
      <c r="AL698" s="287"/>
      <c r="AM698" s="287"/>
      <c r="AN698" s="287"/>
      <c r="AO698" s="287"/>
      <c r="AP698" s="287"/>
      <c r="AQ698" s="287"/>
      <c r="AR698" s="287"/>
      <c r="AS698" s="287"/>
      <c r="AT698" s="287"/>
      <c r="AU698" s="287"/>
      <c r="AV698" s="287"/>
      <c r="AW698" s="287"/>
      <c r="AX698" s="287"/>
      <c r="AY698" s="287"/>
      <c r="AZ698" s="287"/>
      <c r="BA698" s="287"/>
      <c r="BB698" s="287"/>
      <c r="BC698" s="287"/>
      <c r="BD698" s="287"/>
      <c r="BE698" s="288"/>
      <c r="BF698" s="119"/>
    </row>
    <row r="699" spans="1:58" ht="5.5" customHeight="1" thickBot="1" x14ac:dyDescent="0.6">
      <c r="A699" s="121"/>
      <c r="B699" s="122"/>
      <c r="C699" s="122"/>
      <c r="D699" s="122"/>
      <c r="E699" s="122"/>
      <c r="F699" s="122"/>
      <c r="G699" s="122"/>
      <c r="H699" s="122"/>
      <c r="I699" s="122"/>
      <c r="J699" s="122"/>
      <c r="K699" s="122"/>
      <c r="L699" s="122"/>
      <c r="M699" s="122"/>
      <c r="N699" s="122"/>
      <c r="O699" s="122"/>
      <c r="P699" s="122"/>
      <c r="Q699" s="122"/>
      <c r="R699" s="122"/>
      <c r="S699" s="122"/>
      <c r="T699" s="122"/>
      <c r="U699" s="122"/>
      <c r="V699" s="122"/>
      <c r="W699" s="122"/>
      <c r="X699" s="122"/>
      <c r="Y699" s="122"/>
      <c r="Z699" s="122"/>
      <c r="AA699" s="122"/>
      <c r="AB699" s="122"/>
      <c r="AC699" s="122"/>
      <c r="AD699" s="122"/>
      <c r="AE699" s="122"/>
      <c r="AF699" s="122"/>
      <c r="AG699" s="122"/>
      <c r="AH699" s="122"/>
      <c r="AI699" s="122"/>
      <c r="AJ699" s="122"/>
      <c r="AK699" s="122"/>
      <c r="AL699" s="122"/>
      <c r="AM699" s="122"/>
      <c r="AN699" s="122"/>
      <c r="AO699" s="122"/>
      <c r="AP699" s="122"/>
      <c r="AQ699" s="122"/>
      <c r="AR699" s="122"/>
      <c r="AS699" s="122"/>
      <c r="AT699" s="122"/>
      <c r="AU699" s="122"/>
      <c r="AV699" s="122"/>
      <c r="AW699" s="122"/>
      <c r="AX699" s="122"/>
      <c r="AY699" s="122"/>
      <c r="AZ699" s="122"/>
      <c r="BA699" s="122"/>
      <c r="BB699" s="122"/>
      <c r="BC699" s="122"/>
      <c r="BD699" s="122"/>
      <c r="BE699" s="122"/>
      <c r="BF699" s="123"/>
    </row>
    <row r="700" spans="1:58" ht="37.25" customHeight="1" thickTop="1" x14ac:dyDescent="0.55000000000000004">
      <c r="B700"/>
      <c r="C700" s="396" t="s">
        <v>271</v>
      </c>
      <c r="D700" s="397"/>
      <c r="E700" s="397"/>
      <c r="F700" s="397"/>
      <c r="G700" s="397"/>
      <c r="H700"/>
      <c r="I700"/>
      <c r="J700"/>
      <c r="K700"/>
      <c r="L700"/>
      <c r="M700"/>
      <c r="N700"/>
      <c r="O700"/>
      <c r="P700"/>
      <c r="Q700"/>
      <c r="R700"/>
      <c r="S700"/>
      <c r="T700"/>
      <c r="U700"/>
      <c r="V700"/>
      <c r="W700"/>
      <c r="X700"/>
      <c r="Y700" s="7"/>
      <c r="Z700"/>
      <c r="AA700"/>
      <c r="AB700"/>
      <c r="AD700"/>
      <c r="AE700"/>
      <c r="AF700"/>
      <c r="AG700"/>
      <c r="AH700"/>
      <c r="AI700"/>
      <c r="AJ700"/>
      <c r="AK700"/>
      <c r="AL700"/>
      <c r="AM700"/>
      <c r="AN700"/>
      <c r="AO700"/>
      <c r="AP700"/>
      <c r="AQ700"/>
      <c r="AR700"/>
      <c r="AS700"/>
      <c r="AT700"/>
      <c r="AU700"/>
      <c r="AV700"/>
      <c r="AW700"/>
      <c r="AX700"/>
      <c r="AY700"/>
      <c r="AZ700"/>
      <c r="BA700"/>
      <c r="BB700"/>
      <c r="BC700"/>
      <c r="BD700"/>
      <c r="BE700"/>
    </row>
    <row r="701" spans="1:58" ht="5.5" customHeight="1" x14ac:dyDescent="0.55000000000000004">
      <c r="B701" s="4"/>
      <c r="C701" s="4"/>
      <c r="D701" s="4"/>
      <c r="E701" s="4"/>
      <c r="F701" s="4"/>
      <c r="G701" s="4"/>
      <c r="H701" s="4"/>
      <c r="I701" s="4"/>
      <c r="J701" s="4"/>
      <c r="K701" s="4"/>
      <c r="L701" s="4"/>
      <c r="M701" s="4"/>
      <c r="N701" s="4"/>
      <c r="O701" s="4"/>
      <c r="P701" s="4"/>
      <c r="Q701" s="4"/>
      <c r="R701" s="4"/>
      <c r="S701" s="4"/>
      <c r="T701" s="4"/>
      <c r="U701" s="4"/>
      <c r="V701" s="4"/>
      <c r="W701" s="4"/>
      <c r="X701" s="4"/>
    </row>
  </sheetData>
  <sheetProtection algorithmName="SHA-512" hashValue="n5I7xt9J7tBEvrHbpQmhxjuHngIjNw3M2QX9KttwStSEA/aaE9VLFHhMfJKEXpUdpOfSzMWBU/bkCBB8Mby8Iw==" saltValue="2hipdYoMHGqN61+qKG91Cw==" spinCount="100000" sheet="1" objects="1" scenarios="1"/>
  <mergeCells count="1150">
    <mergeCell ref="C671:X673"/>
    <mergeCell ref="Y671:AB673"/>
    <mergeCell ref="C8:E8"/>
    <mergeCell ref="G8:J8"/>
    <mergeCell ref="K8:L8"/>
    <mergeCell ref="AD8:AF8"/>
    <mergeCell ref="AG8:BE8"/>
    <mergeCell ref="AD48:AF48"/>
    <mergeCell ref="AD29:AF29"/>
    <mergeCell ref="AG587:BE589"/>
    <mergeCell ref="W395:X395"/>
    <mergeCell ref="Y395:AB395"/>
    <mergeCell ref="B435:C435"/>
    <mergeCell ref="B671:B673"/>
    <mergeCell ref="AD293:AG293"/>
    <mergeCell ref="AH293:BE293"/>
    <mergeCell ref="AV304:AX304"/>
    <mergeCell ref="AD395:AF395"/>
    <mergeCell ref="AG395:BE395"/>
    <mergeCell ref="Y325:AB325"/>
    <mergeCell ref="AD325:AF325"/>
    <mergeCell ref="Y439:AB439"/>
    <mergeCell ref="AG306:AQ310"/>
    <mergeCell ref="AU306:BE309"/>
    <mergeCell ref="Y424:AB424"/>
    <mergeCell ref="Y426:AB426"/>
    <mergeCell ref="AR443:AT446"/>
    <mergeCell ref="AH373:BE373"/>
    <mergeCell ref="AD403:AF403"/>
    <mergeCell ref="AU677:BE677"/>
    <mergeCell ref="AR639:AT639"/>
    <mergeCell ref="AU639:BE639"/>
    <mergeCell ref="AD601:AG601"/>
    <mergeCell ref="AH601:BE601"/>
    <mergeCell ref="AU500:BE503"/>
    <mergeCell ref="AR504:AT504"/>
    <mergeCell ref="AD633:AF633"/>
    <mergeCell ref="AD511:AF515"/>
    <mergeCell ref="AG511:BE515"/>
    <mergeCell ref="Y521:AB521"/>
    <mergeCell ref="AV671:AX671"/>
    <mergeCell ref="AG669:BE669"/>
    <mergeCell ref="AG498:AU498"/>
    <mergeCell ref="AD430:AG430"/>
    <mergeCell ref="D416:T416"/>
    <mergeCell ref="AH430:BE430"/>
    <mergeCell ref="AG671:AU671"/>
    <mergeCell ref="D435:T435"/>
    <mergeCell ref="AU504:BE504"/>
    <mergeCell ref="AD468:AG468"/>
    <mergeCell ref="AH468:BE468"/>
    <mergeCell ref="AD449:AG449"/>
    <mergeCell ref="AH449:BE449"/>
    <mergeCell ref="AG460:AU460"/>
    <mergeCell ref="Y479:AB479"/>
    <mergeCell ref="Y481:AB481"/>
    <mergeCell ref="AD479:AF479"/>
    <mergeCell ref="AG479:AU479"/>
    <mergeCell ref="AV479:AX479"/>
    <mergeCell ref="AY479:BE479"/>
    <mergeCell ref="Y475:AB475"/>
    <mergeCell ref="AY690:BE690"/>
    <mergeCell ref="AR618:AT618"/>
    <mergeCell ref="AU618:BE618"/>
    <mergeCell ref="AD627:AF629"/>
    <mergeCell ref="C523:X541"/>
    <mergeCell ref="Y523:AB541"/>
    <mergeCell ref="B544:B556"/>
    <mergeCell ref="C544:X556"/>
    <mergeCell ref="Y544:AB556"/>
    <mergeCell ref="B688:B696"/>
    <mergeCell ref="C688:X696"/>
    <mergeCell ref="Y688:AB696"/>
    <mergeCell ref="AE544:BD544"/>
    <mergeCell ref="AE545:BD557"/>
    <mergeCell ref="AE560:BD560"/>
    <mergeCell ref="AE561:BD568"/>
    <mergeCell ref="AD506:AG506"/>
    <mergeCell ref="B558:B570"/>
    <mergeCell ref="Y591:AB591"/>
    <mergeCell ref="B523:B541"/>
    <mergeCell ref="Y517:AB519"/>
    <mergeCell ref="AG519:AU519"/>
    <mergeCell ref="AV519:AX519"/>
    <mergeCell ref="AY519:BE519"/>
    <mergeCell ref="AD517:AF517"/>
    <mergeCell ref="Y667:AB667"/>
    <mergeCell ref="C591:X591"/>
    <mergeCell ref="X587:AB587"/>
    <mergeCell ref="B587:C587"/>
    <mergeCell ref="D587:T587"/>
    <mergeCell ref="AD679:AG679"/>
    <mergeCell ref="AH679:BE679"/>
    <mergeCell ref="AG441:AU441"/>
    <mergeCell ref="B437:X437"/>
    <mergeCell ref="C700:G700"/>
    <mergeCell ref="AD673:AF677"/>
    <mergeCell ref="AG673:AQ677"/>
    <mergeCell ref="AU673:BE676"/>
    <mergeCell ref="B10:C10"/>
    <mergeCell ref="AD614:AF618"/>
    <mergeCell ref="AD698:AG698"/>
    <mergeCell ref="AH698:BE698"/>
    <mergeCell ref="AD631:AF631"/>
    <mergeCell ref="AG631:BE631"/>
    <mergeCell ref="AH641:BE641"/>
    <mergeCell ref="AD650:AF650"/>
    <mergeCell ref="AU635:BE638"/>
    <mergeCell ref="AG665:BE667"/>
    <mergeCell ref="AG635:AQ639"/>
    <mergeCell ref="AR677:AT677"/>
    <mergeCell ref="AD688:AF688"/>
    <mergeCell ref="AG688:BE688"/>
    <mergeCell ref="AR692:AT695"/>
    <mergeCell ref="AG690:AU690"/>
    <mergeCell ref="AG614:AQ618"/>
    <mergeCell ref="AV633:AX633"/>
    <mergeCell ref="AY633:BE633"/>
    <mergeCell ref="AD10:AF10"/>
    <mergeCell ref="AD671:AF671"/>
    <mergeCell ref="AD357:AF357"/>
    <mergeCell ref="AG357:BE357"/>
    <mergeCell ref="C376:E376"/>
    <mergeCell ref="K376:L376"/>
    <mergeCell ref="M376:V376"/>
    <mergeCell ref="AD435:AF437"/>
    <mergeCell ref="AG435:BE437"/>
    <mergeCell ref="AH335:BE335"/>
    <mergeCell ref="AU287:BE290"/>
    <mergeCell ref="AR291:AT291"/>
    <mergeCell ref="AU291:BE291"/>
    <mergeCell ref="AG298:BE300"/>
    <mergeCell ref="AD340:AF342"/>
    <mergeCell ref="AG443:AQ447"/>
    <mergeCell ref="AD302:AF302"/>
    <mergeCell ref="AG319:BE319"/>
    <mergeCell ref="AD397:AF399"/>
    <mergeCell ref="AG397:BE399"/>
    <mergeCell ref="Y420:AB422"/>
    <mergeCell ref="Y418:AB418"/>
    <mergeCell ref="X416:AB416"/>
    <mergeCell ref="AD354:AG354"/>
    <mergeCell ref="AY384:BE384"/>
    <mergeCell ref="AD386:AF390"/>
    <mergeCell ref="AH392:BE392"/>
    <mergeCell ref="AU371:BE371"/>
    <mergeCell ref="AD378:AF380"/>
    <mergeCell ref="AG378:BE380"/>
    <mergeCell ref="AU443:BE446"/>
    <mergeCell ref="Y344:AB344"/>
    <mergeCell ref="AD344:AF344"/>
    <mergeCell ref="AG344:BE344"/>
    <mergeCell ref="AG340:BE342"/>
    <mergeCell ref="Y363:AB365"/>
    <mergeCell ref="AR447:AT447"/>
    <mergeCell ref="AU447:BE447"/>
    <mergeCell ref="AD441:AF441"/>
    <mergeCell ref="AD420:AF420"/>
    <mergeCell ref="X378:AB378"/>
    <mergeCell ref="C367:X367"/>
    <mergeCell ref="AD401:AF401"/>
    <mergeCell ref="K357:L357"/>
    <mergeCell ref="M357:V357"/>
    <mergeCell ref="W357:X357"/>
    <mergeCell ref="B380:X380"/>
    <mergeCell ref="AV384:AX384"/>
    <mergeCell ref="U397:W397"/>
    <mergeCell ref="Y361:AB361"/>
    <mergeCell ref="U359:W359"/>
    <mergeCell ref="X397:AB397"/>
    <mergeCell ref="Y367:AB367"/>
    <mergeCell ref="AU352:BE352"/>
    <mergeCell ref="U416:W416"/>
    <mergeCell ref="B418:X418"/>
    <mergeCell ref="X359:AB359"/>
    <mergeCell ref="C363:X365"/>
    <mergeCell ref="B363:B365"/>
    <mergeCell ref="U378:W378"/>
    <mergeCell ref="AD411:AG411"/>
    <mergeCell ref="AH411:BE411"/>
    <mergeCell ref="AD359:AF361"/>
    <mergeCell ref="AU409:BE409"/>
    <mergeCell ref="AU367:BE370"/>
    <mergeCell ref="AR371:AT371"/>
    <mergeCell ref="AD373:AG373"/>
    <mergeCell ref="C414:E414"/>
    <mergeCell ref="AD405:AF409"/>
    <mergeCell ref="AV365:AX365"/>
    <mergeCell ref="AY365:BE365"/>
    <mergeCell ref="AG363:BE363"/>
    <mergeCell ref="AR409:AT409"/>
    <mergeCell ref="AY304:BE304"/>
    <mergeCell ref="AD274:AG274"/>
    <mergeCell ref="AH274:BE274"/>
    <mergeCell ref="AD268:AF272"/>
    <mergeCell ref="AG155:AQ159"/>
    <mergeCell ref="AU155:BE158"/>
    <mergeCell ref="AR159:AT159"/>
    <mergeCell ref="AU159:BE159"/>
    <mergeCell ref="AD235:AF235"/>
    <mergeCell ref="AG235:AU235"/>
    <mergeCell ref="AD237:AF241"/>
    <mergeCell ref="AG237:AQ241"/>
    <mergeCell ref="AU237:BE240"/>
    <mergeCell ref="AU218:BE221"/>
    <mergeCell ref="AG279:BE281"/>
    <mergeCell ref="AR201:AT201"/>
    <mergeCell ref="AD285:AF285"/>
    <mergeCell ref="AD298:AF300"/>
    <mergeCell ref="AR352:AT352"/>
    <mergeCell ref="AG287:AQ291"/>
    <mergeCell ref="AV403:AX403"/>
    <mergeCell ref="AY403:BE403"/>
    <mergeCell ref="AU405:BE408"/>
    <mergeCell ref="AD392:AG392"/>
    <mergeCell ref="AD384:AF384"/>
    <mergeCell ref="AG401:BE401"/>
    <mergeCell ref="Y193:AB205"/>
    <mergeCell ref="AD195:AF195"/>
    <mergeCell ref="AG195:AU195"/>
    <mergeCell ref="AV195:AX195"/>
    <mergeCell ref="B151:B165"/>
    <mergeCell ref="Y174:AB178"/>
    <mergeCell ref="B189:C189"/>
    <mergeCell ref="D189:T189"/>
    <mergeCell ref="U189:W189"/>
    <mergeCell ref="X189:AB189"/>
    <mergeCell ref="D170:T170"/>
    <mergeCell ref="AD176:AF176"/>
    <mergeCell ref="AG176:AU176"/>
    <mergeCell ref="AU201:BE201"/>
    <mergeCell ref="AU182:BE182"/>
    <mergeCell ref="AD184:AG184"/>
    <mergeCell ref="AR182:AT182"/>
    <mergeCell ref="AY195:BE195"/>
    <mergeCell ref="AD197:AF201"/>
    <mergeCell ref="AG197:AQ201"/>
    <mergeCell ref="AU197:BE200"/>
    <mergeCell ref="AH161:BE161"/>
    <mergeCell ref="AD155:AF159"/>
    <mergeCell ref="AG153:AU153"/>
    <mergeCell ref="AV153:AX153"/>
    <mergeCell ref="AY153:BE153"/>
    <mergeCell ref="AG193:BE193"/>
    <mergeCell ref="AD151:AF151"/>
    <mergeCell ref="AG151:BE151"/>
    <mergeCell ref="C90:X90"/>
    <mergeCell ref="AD120:AF120"/>
    <mergeCell ref="AG120:BE120"/>
    <mergeCell ref="AH113:BE113"/>
    <mergeCell ref="AD128:AF128"/>
    <mergeCell ref="AG128:AU128"/>
    <mergeCell ref="AV128:AX128"/>
    <mergeCell ref="AY128:BE128"/>
    <mergeCell ref="AD130:AF134"/>
    <mergeCell ref="AG130:AQ134"/>
    <mergeCell ref="AU130:BE133"/>
    <mergeCell ref="AR134:AT134"/>
    <mergeCell ref="AH94:BE94"/>
    <mergeCell ref="X99:AB99"/>
    <mergeCell ref="B191:X191"/>
    <mergeCell ref="Y191:AB191"/>
    <mergeCell ref="B170:C170"/>
    <mergeCell ref="AD18:AG18"/>
    <mergeCell ref="AH18:BE18"/>
    <mergeCell ref="AV86:AX86"/>
    <mergeCell ref="AG103:BE103"/>
    <mergeCell ref="C50:X52"/>
    <mergeCell ref="C54:X54"/>
    <mergeCell ref="C65:X71"/>
    <mergeCell ref="U61:W61"/>
    <mergeCell ref="AG80:BE82"/>
    <mergeCell ref="AD84:AF84"/>
    <mergeCell ref="AG99:BE101"/>
    <mergeCell ref="B101:X101"/>
    <mergeCell ref="Y101:AB101"/>
    <mergeCell ref="C103:X105"/>
    <mergeCell ref="B61:C61"/>
    <mergeCell ref="D61:T61"/>
    <mergeCell ref="AG384:AU384"/>
    <mergeCell ref="B63:X63"/>
    <mergeCell ref="Y63:AB63"/>
    <mergeCell ref="Y65:AB71"/>
    <mergeCell ref="AG86:AU86"/>
    <mergeCell ref="Y103:AB105"/>
    <mergeCell ref="AD103:AF103"/>
    <mergeCell ref="B80:C80"/>
    <mergeCell ref="B65:B71"/>
    <mergeCell ref="AD67:AF67"/>
    <mergeCell ref="AG67:AU67"/>
    <mergeCell ref="AV67:AX67"/>
    <mergeCell ref="D80:T80"/>
    <mergeCell ref="AY67:BE67"/>
    <mergeCell ref="AD69:AF73"/>
    <mergeCell ref="B115:B117"/>
    <mergeCell ref="AD363:AF363"/>
    <mergeCell ref="AD304:AF304"/>
    <mergeCell ref="AG304:AU304"/>
    <mergeCell ref="AU329:BE332"/>
    <mergeCell ref="B460:B462"/>
    <mergeCell ref="AD462:AF466"/>
    <mergeCell ref="AR333:AT333"/>
    <mergeCell ref="AU333:BE333"/>
    <mergeCell ref="AG329:AQ333"/>
    <mergeCell ref="C338:E338"/>
    <mergeCell ref="G338:J338"/>
    <mergeCell ref="K338:L338"/>
    <mergeCell ref="M338:V338"/>
    <mergeCell ref="W338:X338"/>
    <mergeCell ref="Y338:AB338"/>
    <mergeCell ref="AD338:AF338"/>
    <mergeCell ref="AG338:BE338"/>
    <mergeCell ref="C357:E357"/>
    <mergeCell ref="G357:J357"/>
    <mergeCell ref="AR428:AT428"/>
    <mergeCell ref="AD365:AF365"/>
    <mergeCell ref="AG365:AU365"/>
    <mergeCell ref="B401:B403"/>
    <mergeCell ref="C344:X344"/>
    <mergeCell ref="AG416:BE418"/>
    <mergeCell ref="AV441:AX441"/>
    <mergeCell ref="AY441:BE441"/>
    <mergeCell ref="AG433:BE433"/>
    <mergeCell ref="AD367:AF371"/>
    <mergeCell ref="AG367:AQ371"/>
    <mergeCell ref="AU390:BE390"/>
    <mergeCell ref="AD376:AF376"/>
    <mergeCell ref="B378:C378"/>
    <mergeCell ref="D378:T378"/>
    <mergeCell ref="B399:X399"/>
    <mergeCell ref="C325:X325"/>
    <mergeCell ref="W227:X227"/>
    <mergeCell ref="Y227:AB227"/>
    <mergeCell ref="U210:W210"/>
    <mergeCell ref="B212:X212"/>
    <mergeCell ref="D279:T279"/>
    <mergeCell ref="C283:X285"/>
    <mergeCell ref="Y264:AB266"/>
    <mergeCell ref="B134:B136"/>
    <mergeCell ref="D258:T260"/>
    <mergeCell ref="G187:J187"/>
    <mergeCell ref="B361:X361"/>
    <mergeCell ref="Y312:AB316"/>
    <mergeCell ref="X340:AB340"/>
    <mergeCell ref="Y327:AB327"/>
    <mergeCell ref="B302:B304"/>
    <mergeCell ref="Y357:AB357"/>
    <mergeCell ref="K395:L395"/>
    <mergeCell ref="M395:V395"/>
    <mergeCell ref="Y380:AB380"/>
    <mergeCell ref="C382:X382"/>
    <mergeCell ref="C384:X384"/>
    <mergeCell ref="Y399:AB399"/>
    <mergeCell ref="B397:C397"/>
    <mergeCell ref="D397:T397"/>
    <mergeCell ref="Y283:AB285"/>
    <mergeCell ref="U340:W340"/>
    <mergeCell ref="Y214:AB216"/>
    <mergeCell ref="B140:B142"/>
    <mergeCell ref="G414:J414"/>
    <mergeCell ref="K414:L414"/>
    <mergeCell ref="M414:V414"/>
    <mergeCell ref="W414:X414"/>
    <mergeCell ref="Y414:AB414"/>
    <mergeCell ref="AD414:AF414"/>
    <mergeCell ref="C452:E452"/>
    <mergeCell ref="AD422:AF422"/>
    <mergeCell ref="AR390:AT390"/>
    <mergeCell ref="AG386:AQ390"/>
    <mergeCell ref="AU386:BE389"/>
    <mergeCell ref="C134:X136"/>
    <mergeCell ref="Y180:AB180"/>
    <mergeCell ref="Y182:AB182"/>
    <mergeCell ref="Y138:AB138"/>
    <mergeCell ref="Y405:AB407"/>
    <mergeCell ref="Y401:AB403"/>
    <mergeCell ref="C395:E395"/>
    <mergeCell ref="G395:J395"/>
    <mergeCell ref="C405:X407"/>
    <mergeCell ref="Y437:AB437"/>
    <mergeCell ref="AU428:BE428"/>
    <mergeCell ref="B416:C416"/>
    <mergeCell ref="AG405:AQ409"/>
    <mergeCell ref="X279:AB279"/>
    <mergeCell ref="Y302:AB304"/>
    <mergeCell ref="Y306:AB310"/>
    <mergeCell ref="B321:C321"/>
    <mergeCell ref="AD264:AF264"/>
    <mergeCell ref="C327:X327"/>
    <mergeCell ref="B342:X342"/>
    <mergeCell ref="Y342:AB342"/>
    <mergeCell ref="W490:X490"/>
    <mergeCell ref="Y490:AB490"/>
    <mergeCell ref="AD490:AF490"/>
    <mergeCell ref="AG490:BE490"/>
    <mergeCell ref="Y477:AB477"/>
    <mergeCell ref="AD477:AF477"/>
    <mergeCell ref="AG500:AQ504"/>
    <mergeCell ref="C496:X496"/>
    <mergeCell ref="C558:X570"/>
    <mergeCell ref="Y558:AB570"/>
    <mergeCell ref="AH527:BE527"/>
    <mergeCell ref="U511:W511"/>
    <mergeCell ref="AD521:AF525"/>
    <mergeCell ref="AG521:AQ525"/>
    <mergeCell ref="C517:X519"/>
    <mergeCell ref="AG517:BE517"/>
    <mergeCell ref="B511:C513"/>
    <mergeCell ref="D511:T513"/>
    <mergeCell ref="AG477:BE477"/>
    <mergeCell ref="AD519:AF519"/>
    <mergeCell ref="Y382:AB382"/>
    <mergeCell ref="AD382:AF382"/>
    <mergeCell ref="AG382:BE382"/>
    <mergeCell ref="AG403:AU403"/>
    <mergeCell ref="AG422:AU422"/>
    <mergeCell ref="AV422:AX422"/>
    <mergeCell ref="AY422:BE422"/>
    <mergeCell ref="AG439:BE439"/>
    <mergeCell ref="AG424:AQ428"/>
    <mergeCell ref="AU424:BE427"/>
    <mergeCell ref="B405:B407"/>
    <mergeCell ref="C401:X403"/>
    <mergeCell ref="AU521:BE524"/>
    <mergeCell ref="B359:C359"/>
    <mergeCell ref="D359:T359"/>
    <mergeCell ref="C593:X593"/>
    <mergeCell ref="Y593:AB593"/>
    <mergeCell ref="D492:T492"/>
    <mergeCell ref="B420:B422"/>
    <mergeCell ref="C420:X422"/>
    <mergeCell ref="G452:J452"/>
    <mergeCell ref="K452:L452"/>
    <mergeCell ref="U492:W492"/>
    <mergeCell ref="X492:AB492"/>
    <mergeCell ref="AD492:AF494"/>
    <mergeCell ref="C460:X462"/>
    <mergeCell ref="Y485:AB485"/>
    <mergeCell ref="AR424:AT427"/>
    <mergeCell ref="B515:X515"/>
    <mergeCell ref="Y515:AB515"/>
    <mergeCell ref="C521:X521"/>
    <mergeCell ref="C585:E585"/>
    <mergeCell ref="AD346:AF346"/>
    <mergeCell ref="AG346:AU346"/>
    <mergeCell ref="AV346:AX346"/>
    <mergeCell ref="AY346:BE346"/>
    <mergeCell ref="AD348:AF352"/>
    <mergeCell ref="AG348:AQ352"/>
    <mergeCell ref="AU348:BE351"/>
    <mergeCell ref="AY327:BE327"/>
    <mergeCell ref="AD329:AF333"/>
    <mergeCell ref="AD327:AF327"/>
    <mergeCell ref="AG327:AU327"/>
    <mergeCell ref="AV327:AX327"/>
    <mergeCell ref="B312:B316"/>
    <mergeCell ref="C302:X304"/>
    <mergeCell ref="C306:X310"/>
    <mergeCell ref="AD335:AG335"/>
    <mergeCell ref="AG325:BE325"/>
    <mergeCell ref="AR310:AT310"/>
    <mergeCell ref="AU310:BE310"/>
    <mergeCell ref="AG302:BE302"/>
    <mergeCell ref="AH312:BE312"/>
    <mergeCell ref="D321:T321"/>
    <mergeCell ref="U321:W321"/>
    <mergeCell ref="AD319:AF319"/>
    <mergeCell ref="C218:X218"/>
    <mergeCell ref="AD224:AG224"/>
    <mergeCell ref="AH224:BE224"/>
    <mergeCell ref="AD216:AF216"/>
    <mergeCell ref="AG216:AU216"/>
    <mergeCell ref="AV216:AX216"/>
    <mergeCell ref="AY216:BE216"/>
    <mergeCell ref="AD210:AF212"/>
    <mergeCell ref="AG210:BE212"/>
    <mergeCell ref="C214:X216"/>
    <mergeCell ref="B229:C229"/>
    <mergeCell ref="AG218:AQ222"/>
    <mergeCell ref="Y212:AB212"/>
    <mergeCell ref="AD218:AF222"/>
    <mergeCell ref="G208:J208"/>
    <mergeCell ref="K208:L208"/>
    <mergeCell ref="M208:V208"/>
    <mergeCell ref="W208:X208"/>
    <mergeCell ref="Y208:AB208"/>
    <mergeCell ref="AD208:AF208"/>
    <mergeCell ref="AG208:BE208"/>
    <mergeCell ref="C227:E227"/>
    <mergeCell ref="AD227:AF227"/>
    <mergeCell ref="X210:AB210"/>
    <mergeCell ref="M227:V227"/>
    <mergeCell ref="C256:E256"/>
    <mergeCell ref="G256:J256"/>
    <mergeCell ref="B281:X281"/>
    <mergeCell ref="Y281:AB281"/>
    <mergeCell ref="AD321:AF323"/>
    <mergeCell ref="AG321:BE323"/>
    <mergeCell ref="B323:X323"/>
    <mergeCell ref="Y323:AB323"/>
    <mergeCell ref="AG285:AU285"/>
    <mergeCell ref="AV285:AX285"/>
    <mergeCell ref="AY285:BE285"/>
    <mergeCell ref="X321:AB321"/>
    <mergeCell ref="B298:C298"/>
    <mergeCell ref="D298:T298"/>
    <mergeCell ref="U298:W298"/>
    <mergeCell ref="X298:AB298"/>
    <mergeCell ref="B300:X300"/>
    <mergeCell ref="Y300:AB300"/>
    <mergeCell ref="AD296:AF296"/>
    <mergeCell ref="AG296:BE296"/>
    <mergeCell ref="C319:E319"/>
    <mergeCell ref="G319:J319"/>
    <mergeCell ref="K319:L319"/>
    <mergeCell ref="M319:V319"/>
    <mergeCell ref="W319:X319"/>
    <mergeCell ref="Y319:AB319"/>
    <mergeCell ref="AD283:AF283"/>
    <mergeCell ref="AD306:AF310"/>
    <mergeCell ref="B279:C279"/>
    <mergeCell ref="AD279:AF281"/>
    <mergeCell ref="AD287:AF291"/>
    <mergeCell ref="AG283:BE283"/>
    <mergeCell ref="U279:W279"/>
    <mergeCell ref="B306:B310"/>
    <mergeCell ref="B283:B285"/>
    <mergeCell ref="Y253:AB253"/>
    <mergeCell ref="Y249:AB251"/>
    <mergeCell ref="AU73:BE73"/>
    <mergeCell ref="AD75:AG75"/>
    <mergeCell ref="AH75:BE75"/>
    <mergeCell ref="AD136:AG136"/>
    <mergeCell ref="AH136:BE136"/>
    <mergeCell ref="AD126:AF126"/>
    <mergeCell ref="AG126:BE126"/>
    <mergeCell ref="U80:W80"/>
    <mergeCell ref="C97:E97"/>
    <mergeCell ref="G97:J97"/>
    <mergeCell ref="K97:L97"/>
    <mergeCell ref="M97:V97"/>
    <mergeCell ref="W97:X97"/>
    <mergeCell ref="Y97:AB97"/>
    <mergeCell ref="AD97:AF97"/>
    <mergeCell ref="AG97:BE97"/>
    <mergeCell ref="AU134:BE134"/>
    <mergeCell ref="AD113:AG113"/>
    <mergeCell ref="Y113:AB113"/>
    <mergeCell ref="AD94:AG94"/>
    <mergeCell ref="M120:V120"/>
    <mergeCell ref="W120:X120"/>
    <mergeCell ref="Y120:AB120"/>
    <mergeCell ref="B99:C99"/>
    <mergeCell ref="D99:T99"/>
    <mergeCell ref="AG266:AU266"/>
    <mergeCell ref="Y149:AB149"/>
    <mergeCell ref="AD147:AF149"/>
    <mergeCell ref="AG147:BE149"/>
    <mergeCell ref="C145:E145"/>
    <mergeCell ref="G145:J145"/>
    <mergeCell ref="K145:L145"/>
    <mergeCell ref="M145:V145"/>
    <mergeCell ref="Y130:AB132"/>
    <mergeCell ref="W145:X145"/>
    <mergeCell ref="Y145:AB145"/>
    <mergeCell ref="AD145:AF145"/>
    <mergeCell ref="AG145:BE145"/>
    <mergeCell ref="Y140:AB142"/>
    <mergeCell ref="C140:X142"/>
    <mergeCell ref="Y134:AB136"/>
    <mergeCell ref="AD107:AF111"/>
    <mergeCell ref="AG105:AU105"/>
    <mergeCell ref="AD122:AF124"/>
    <mergeCell ref="U147:W147"/>
    <mergeCell ref="X147:AB147"/>
    <mergeCell ref="B149:X149"/>
    <mergeCell ref="C107:X111"/>
    <mergeCell ref="C113:X113"/>
    <mergeCell ref="C115:X117"/>
    <mergeCell ref="B14:B16"/>
    <mergeCell ref="C14:X16"/>
    <mergeCell ref="Y27:AB31"/>
    <mergeCell ref="AD27:AF27"/>
    <mergeCell ref="AG27:BE27"/>
    <mergeCell ref="B25:X25"/>
    <mergeCell ref="Y25:AB25"/>
    <mergeCell ref="AR12:AT15"/>
    <mergeCell ref="B103:B105"/>
    <mergeCell ref="AD99:AF101"/>
    <mergeCell ref="X122:AB122"/>
    <mergeCell ref="Y126:AB126"/>
    <mergeCell ref="C130:X132"/>
    <mergeCell ref="B27:B31"/>
    <mergeCell ref="C27:X31"/>
    <mergeCell ref="Y82:AB82"/>
    <mergeCell ref="AD65:AF65"/>
    <mergeCell ref="AG65:BE65"/>
    <mergeCell ref="B44:X44"/>
    <mergeCell ref="Y44:AB44"/>
    <mergeCell ref="B84:B88"/>
    <mergeCell ref="C84:X88"/>
    <mergeCell ref="C120:E120"/>
    <mergeCell ref="B46:B48"/>
    <mergeCell ref="C46:X48"/>
    <mergeCell ref="D42:T42"/>
    <mergeCell ref="U42:W42"/>
    <mergeCell ref="X42:AB42"/>
    <mergeCell ref="M21:V21"/>
    <mergeCell ref="W21:X21"/>
    <mergeCell ref="Y84:AB88"/>
    <mergeCell ref="D122:T122"/>
    <mergeCell ref="Y21:AB21"/>
    <mergeCell ref="AD12:AF16"/>
    <mergeCell ref="AD46:AF46"/>
    <mergeCell ref="Y46:AB48"/>
    <mergeCell ref="B50:B52"/>
    <mergeCell ref="Y50:AB52"/>
    <mergeCell ref="Y54:AB54"/>
    <mergeCell ref="X80:AB80"/>
    <mergeCell ref="AD80:AF82"/>
    <mergeCell ref="C126:X126"/>
    <mergeCell ref="C128:X128"/>
    <mergeCell ref="B130:B132"/>
    <mergeCell ref="U99:W99"/>
    <mergeCell ref="Y115:AB117"/>
    <mergeCell ref="AG50:AQ54"/>
    <mergeCell ref="AR50:AT53"/>
    <mergeCell ref="AU50:BE53"/>
    <mergeCell ref="AR54:AT54"/>
    <mergeCell ref="AU54:BE54"/>
    <mergeCell ref="AG46:BE46"/>
    <mergeCell ref="AH56:BE56"/>
    <mergeCell ref="AG107:AQ111"/>
    <mergeCell ref="AU107:BE110"/>
    <mergeCell ref="AR111:AT111"/>
    <mergeCell ref="AU111:BE111"/>
    <mergeCell ref="AU88:BE91"/>
    <mergeCell ref="AR92:AT92"/>
    <mergeCell ref="AU92:BE92"/>
    <mergeCell ref="U122:W122"/>
    <mergeCell ref="B122:C122"/>
    <mergeCell ref="AD105:AF105"/>
    <mergeCell ref="AG61:BE63"/>
    <mergeCell ref="AD496:AF496"/>
    <mergeCell ref="AG496:BE496"/>
    <mergeCell ref="K471:L471"/>
    <mergeCell ref="C458:X458"/>
    <mergeCell ref="C464:X464"/>
    <mergeCell ref="B456:X456"/>
    <mergeCell ref="Y456:AB456"/>
    <mergeCell ref="AD498:AF498"/>
    <mergeCell ref="AG462:AQ466"/>
    <mergeCell ref="AY460:BE460"/>
    <mergeCell ref="G509:J509"/>
    <mergeCell ref="K509:L509"/>
    <mergeCell ref="M509:V509"/>
    <mergeCell ref="W509:X509"/>
    <mergeCell ref="AU485:BE485"/>
    <mergeCell ref="AR462:AT465"/>
    <mergeCell ref="AR481:AT484"/>
    <mergeCell ref="Y509:AB509"/>
    <mergeCell ref="AD509:AF509"/>
    <mergeCell ref="AD481:AF485"/>
    <mergeCell ref="AG481:AQ485"/>
    <mergeCell ref="Y483:AB483"/>
    <mergeCell ref="C471:E471"/>
    <mergeCell ref="G471:J471"/>
    <mergeCell ref="AV498:AX498"/>
    <mergeCell ref="AY498:BE498"/>
    <mergeCell ref="B492:C492"/>
    <mergeCell ref="C477:X477"/>
    <mergeCell ref="C479:X479"/>
    <mergeCell ref="G490:J490"/>
    <mergeCell ref="K490:L490"/>
    <mergeCell ref="M490:V490"/>
    <mergeCell ref="B454:C454"/>
    <mergeCell ref="AD454:AF456"/>
    <mergeCell ref="X454:AB454"/>
    <mergeCell ref="M452:V452"/>
    <mergeCell ref="U435:W435"/>
    <mergeCell ref="X435:AB435"/>
    <mergeCell ref="AY671:BE671"/>
    <mergeCell ref="AV612:AX612"/>
    <mergeCell ref="AY612:BE612"/>
    <mergeCell ref="Y610:AB618"/>
    <mergeCell ref="AH620:BE620"/>
    <mergeCell ref="AD652:AF652"/>
    <mergeCell ref="AG652:AU652"/>
    <mergeCell ref="AV652:AX652"/>
    <mergeCell ref="AY652:BE652"/>
    <mergeCell ref="B610:B618"/>
    <mergeCell ref="B646:C646"/>
    <mergeCell ref="AR658:AT658"/>
    <mergeCell ref="AG650:BE650"/>
    <mergeCell ref="B650:B656"/>
    <mergeCell ref="B627:C627"/>
    <mergeCell ref="Y631:AB633"/>
    <mergeCell ref="C604:E604"/>
    <mergeCell ref="G604:J604"/>
    <mergeCell ref="K604:L604"/>
    <mergeCell ref="M604:V604"/>
    <mergeCell ref="W604:X604"/>
    <mergeCell ref="Y604:AB604"/>
    <mergeCell ref="AD604:AF604"/>
    <mergeCell ref="AG604:BE604"/>
    <mergeCell ref="AD500:AF504"/>
    <mergeCell ref="Y496:AB496"/>
    <mergeCell ref="AU35:BE35"/>
    <mergeCell ref="AY48:BE48"/>
    <mergeCell ref="AD50:AF54"/>
    <mergeCell ref="AG610:BE610"/>
    <mergeCell ref="AG633:AU633"/>
    <mergeCell ref="AG627:BE629"/>
    <mergeCell ref="AU654:BE657"/>
    <mergeCell ref="B631:B633"/>
    <mergeCell ref="C631:X633"/>
    <mergeCell ref="AD612:AF612"/>
    <mergeCell ref="AG612:AU612"/>
    <mergeCell ref="AU614:BE617"/>
    <mergeCell ref="Y625:AB625"/>
    <mergeCell ref="AD620:AG620"/>
    <mergeCell ref="AR614:AT617"/>
    <mergeCell ref="AR635:AT638"/>
    <mergeCell ref="AR654:AT657"/>
    <mergeCell ref="AD591:AF591"/>
    <mergeCell ref="AG591:BE591"/>
    <mergeCell ref="B589:X589"/>
    <mergeCell ref="AD593:AF593"/>
    <mergeCell ref="AG593:AU593"/>
    <mergeCell ref="AV593:AX593"/>
    <mergeCell ref="AY593:BE593"/>
    <mergeCell ref="AD595:AF599"/>
    <mergeCell ref="AG595:AQ599"/>
    <mergeCell ref="AU595:BE598"/>
    <mergeCell ref="AR595:AT598"/>
    <mergeCell ref="X511:AB511"/>
    <mergeCell ref="B494:X494"/>
    <mergeCell ref="Y494:AB494"/>
    <mergeCell ref="AD487:AG487"/>
    <mergeCell ref="AD2:AF2"/>
    <mergeCell ref="AG2:AQ2"/>
    <mergeCell ref="AR2:AT2"/>
    <mergeCell ref="AU2:BE2"/>
    <mergeCell ref="Y589:AB589"/>
    <mergeCell ref="U23:W23"/>
    <mergeCell ref="X23:AB23"/>
    <mergeCell ref="AG12:AQ16"/>
    <mergeCell ref="AU12:BE15"/>
    <mergeCell ref="AR16:AT16"/>
    <mergeCell ref="AU16:BE16"/>
    <mergeCell ref="AD37:AG37"/>
    <mergeCell ref="Y18:AB18"/>
    <mergeCell ref="AG29:AU29"/>
    <mergeCell ref="B12:X12"/>
    <mergeCell ref="Y12:AB12"/>
    <mergeCell ref="Y14:AB16"/>
    <mergeCell ref="B23:C23"/>
    <mergeCell ref="D23:T23"/>
    <mergeCell ref="AV29:AX29"/>
    <mergeCell ref="AY29:BE29"/>
    <mergeCell ref="K21:L21"/>
    <mergeCell ref="AD21:AF21"/>
    <mergeCell ref="AG21:BE21"/>
    <mergeCell ref="AD31:AF35"/>
    <mergeCell ref="AG31:AQ35"/>
    <mergeCell ref="AR31:AT34"/>
    <mergeCell ref="AU31:BE34"/>
    <mergeCell ref="AR35:AT35"/>
    <mergeCell ref="AG258:BE262"/>
    <mergeCell ref="C312:X316"/>
    <mergeCell ref="AD312:AG312"/>
    <mergeCell ref="AD56:AG56"/>
    <mergeCell ref="C40:E40"/>
    <mergeCell ref="G40:J40"/>
    <mergeCell ref="K40:L40"/>
    <mergeCell ref="B193:B205"/>
    <mergeCell ref="C193:X205"/>
    <mergeCell ref="B42:C42"/>
    <mergeCell ref="B214:B216"/>
    <mergeCell ref="AD40:AF40"/>
    <mergeCell ref="AD42:AF44"/>
    <mergeCell ref="AG42:BE44"/>
    <mergeCell ref="AG88:AQ92"/>
    <mergeCell ref="AG84:BE84"/>
    <mergeCell ref="AD86:AF86"/>
    <mergeCell ref="X61:AB61"/>
    <mergeCell ref="AD61:AF63"/>
    <mergeCell ref="C78:E78"/>
    <mergeCell ref="AG48:AU48"/>
    <mergeCell ref="AV48:AX48"/>
    <mergeCell ref="AG122:BE124"/>
    <mergeCell ref="B124:X124"/>
    <mergeCell ref="Y124:AB124"/>
    <mergeCell ref="Y90:AB90"/>
    <mergeCell ref="AY86:BE86"/>
    <mergeCell ref="AD88:AF92"/>
    <mergeCell ref="Y107:AB111"/>
    <mergeCell ref="AV105:AX105"/>
    <mergeCell ref="AY105:BE105"/>
    <mergeCell ref="B107:B111"/>
    <mergeCell ref="C59:E59"/>
    <mergeCell ref="G59:J59"/>
    <mergeCell ref="K59:L59"/>
    <mergeCell ref="Y669:AB669"/>
    <mergeCell ref="X646:AB646"/>
    <mergeCell ref="AD646:AF648"/>
    <mergeCell ref="AG646:BE648"/>
    <mergeCell ref="B648:X648"/>
    <mergeCell ref="Y648:AB648"/>
    <mergeCell ref="C625:E625"/>
    <mergeCell ref="G625:J625"/>
    <mergeCell ref="K625:L625"/>
    <mergeCell ref="AD587:AF589"/>
    <mergeCell ref="AR599:AT599"/>
    <mergeCell ref="AU599:BE599"/>
    <mergeCell ref="AD654:AF658"/>
    <mergeCell ref="C635:X635"/>
    <mergeCell ref="AU658:BE658"/>
    <mergeCell ref="AH660:BE660"/>
    <mergeCell ref="AD635:AF639"/>
    <mergeCell ref="Y650:AB656"/>
    <mergeCell ref="AG654:AQ658"/>
    <mergeCell ref="U606:W606"/>
    <mergeCell ref="X606:AB606"/>
    <mergeCell ref="AD606:AF608"/>
    <mergeCell ref="AG606:BE608"/>
    <mergeCell ref="B608:X608"/>
    <mergeCell ref="Y608:AB608"/>
    <mergeCell ref="AD641:AG641"/>
    <mergeCell ref="B667:X667"/>
    <mergeCell ref="M8:V8"/>
    <mergeCell ref="W8:X8"/>
    <mergeCell ref="Y8:AB8"/>
    <mergeCell ref="M40:V40"/>
    <mergeCell ref="W40:X40"/>
    <mergeCell ref="Y40:AB40"/>
    <mergeCell ref="AD23:AF25"/>
    <mergeCell ref="AG23:BE25"/>
    <mergeCell ref="D10:T10"/>
    <mergeCell ref="U10:W10"/>
    <mergeCell ref="X10:AB10"/>
    <mergeCell ref="AG10:AU10"/>
    <mergeCell ref="AV10:AX10"/>
    <mergeCell ref="AY10:BE10"/>
    <mergeCell ref="C21:E21"/>
    <mergeCell ref="G21:J21"/>
    <mergeCell ref="AD690:AF690"/>
    <mergeCell ref="M682:V682"/>
    <mergeCell ref="W682:X682"/>
    <mergeCell ref="Y682:AB682"/>
    <mergeCell ref="AD682:AF682"/>
    <mergeCell ref="D646:T646"/>
    <mergeCell ref="U646:W646"/>
    <mergeCell ref="B665:C665"/>
    <mergeCell ref="C208:E208"/>
    <mergeCell ref="AD229:AF231"/>
    <mergeCell ref="AG229:BE231"/>
    <mergeCell ref="AG233:BE233"/>
    <mergeCell ref="Y233:AB247"/>
    <mergeCell ref="AD214:AF214"/>
    <mergeCell ref="X684:AB684"/>
    <mergeCell ref="AD684:AF686"/>
    <mergeCell ref="AD692:AF696"/>
    <mergeCell ref="AG692:AQ696"/>
    <mergeCell ref="AU692:BE695"/>
    <mergeCell ref="AR696:AT696"/>
    <mergeCell ref="AU696:BE696"/>
    <mergeCell ref="D627:T627"/>
    <mergeCell ref="U627:W627"/>
    <mergeCell ref="X627:AB627"/>
    <mergeCell ref="U587:W587"/>
    <mergeCell ref="AD660:AG660"/>
    <mergeCell ref="C669:X669"/>
    <mergeCell ref="Y635:AB635"/>
    <mergeCell ref="C595:X595"/>
    <mergeCell ref="K682:L682"/>
    <mergeCell ref="M625:V625"/>
    <mergeCell ref="W625:X625"/>
    <mergeCell ref="C682:E682"/>
    <mergeCell ref="G682:J682"/>
    <mergeCell ref="G663:J663"/>
    <mergeCell ref="K663:L663"/>
    <mergeCell ref="M663:V663"/>
    <mergeCell ref="W663:X663"/>
    <mergeCell ref="Y663:AB663"/>
    <mergeCell ref="AD663:AF663"/>
    <mergeCell ref="AG663:BE663"/>
    <mergeCell ref="Y686:AB686"/>
    <mergeCell ref="AR673:AT676"/>
    <mergeCell ref="C610:X618"/>
    <mergeCell ref="B606:C606"/>
    <mergeCell ref="D606:T606"/>
    <mergeCell ref="AD610:AF610"/>
    <mergeCell ref="C650:X656"/>
    <mergeCell ref="M59:V59"/>
    <mergeCell ref="W59:X59"/>
    <mergeCell ref="Y59:AB59"/>
    <mergeCell ref="AD59:AF59"/>
    <mergeCell ref="AG59:BE59"/>
    <mergeCell ref="C33:X33"/>
    <mergeCell ref="Y33:AB33"/>
    <mergeCell ref="C35:X35"/>
    <mergeCell ref="Y35:AB35"/>
    <mergeCell ref="AH37:BE37"/>
    <mergeCell ref="AG40:BE40"/>
    <mergeCell ref="AD266:AF266"/>
    <mergeCell ref="B233:B247"/>
    <mergeCell ref="AD233:AF233"/>
    <mergeCell ref="G78:J78"/>
    <mergeCell ref="K78:L78"/>
    <mergeCell ref="M78:V78"/>
    <mergeCell ref="W78:X78"/>
    <mergeCell ref="Y78:AB78"/>
    <mergeCell ref="AD78:AF78"/>
    <mergeCell ref="AG78:BE78"/>
    <mergeCell ref="C168:E168"/>
    <mergeCell ref="G168:J168"/>
    <mergeCell ref="K168:L168"/>
    <mergeCell ref="M168:V168"/>
    <mergeCell ref="W168:X168"/>
    <mergeCell ref="Y168:AB168"/>
    <mergeCell ref="AD168:AF168"/>
    <mergeCell ref="C174:X178"/>
    <mergeCell ref="B82:X82"/>
    <mergeCell ref="AD153:AF153"/>
    <mergeCell ref="C151:X165"/>
    <mergeCell ref="Y151:AB165"/>
    <mergeCell ref="B147:C147"/>
    <mergeCell ref="D147:T147"/>
    <mergeCell ref="G120:J120"/>
    <mergeCell ref="K120:L120"/>
    <mergeCell ref="C138:X138"/>
    <mergeCell ref="AD161:AG161"/>
    <mergeCell ref="Y128:AB128"/>
    <mergeCell ref="C187:E187"/>
    <mergeCell ref="AR272:AT272"/>
    <mergeCell ref="AU272:BE272"/>
    <mergeCell ref="B210:C210"/>
    <mergeCell ref="D210:T210"/>
    <mergeCell ref="AG227:BE227"/>
    <mergeCell ref="AH184:BE184"/>
    <mergeCell ref="AH203:BE203"/>
    <mergeCell ref="AD193:AF193"/>
    <mergeCell ref="AG189:BE191"/>
    <mergeCell ref="B231:X231"/>
    <mergeCell ref="Y231:AB231"/>
    <mergeCell ref="C233:X247"/>
    <mergeCell ref="C249:X251"/>
    <mergeCell ref="C253:X253"/>
    <mergeCell ref="B264:B266"/>
    <mergeCell ref="D229:T229"/>
    <mergeCell ref="U258:W258"/>
    <mergeCell ref="X258:AB258"/>
    <mergeCell ref="U170:W170"/>
    <mergeCell ref="AG168:BE168"/>
    <mergeCell ref="X170:AB170"/>
    <mergeCell ref="AV176:AX176"/>
    <mergeCell ref="AY176:BE176"/>
    <mergeCell ref="AD178:AF182"/>
    <mergeCell ref="AD170:AF172"/>
    <mergeCell ref="AG170:BE172"/>
    <mergeCell ref="B172:X172"/>
    <mergeCell ref="Y172:AB172"/>
    <mergeCell ref="C182:X182"/>
    <mergeCell ref="AD174:AF174"/>
    <mergeCell ref="B174:B178"/>
    <mergeCell ref="K256:L256"/>
    <mergeCell ref="M256:V256"/>
    <mergeCell ref="W256:X256"/>
    <mergeCell ref="Y256:AB256"/>
    <mergeCell ref="AD256:AF256"/>
    <mergeCell ref="AG256:BE256"/>
    <mergeCell ref="AG214:BE214"/>
    <mergeCell ref="Y218:AB218"/>
    <mergeCell ref="AV235:AX235"/>
    <mergeCell ref="AY235:BE235"/>
    <mergeCell ref="AU241:BE241"/>
    <mergeCell ref="AD243:AG243"/>
    <mergeCell ref="AH243:BE243"/>
    <mergeCell ref="K187:L187"/>
    <mergeCell ref="M187:V187"/>
    <mergeCell ref="W187:X187"/>
    <mergeCell ref="Y187:AB187"/>
    <mergeCell ref="AD187:AF187"/>
    <mergeCell ref="AG187:BE187"/>
    <mergeCell ref="AG174:BE174"/>
    <mergeCell ref="C180:X180"/>
    <mergeCell ref="AR241:AT241"/>
    <mergeCell ref="G227:J227"/>
    <mergeCell ref="K227:L227"/>
    <mergeCell ref="G376:J376"/>
    <mergeCell ref="U229:W229"/>
    <mergeCell ref="X229:AB229"/>
    <mergeCell ref="C264:X266"/>
    <mergeCell ref="W376:X376"/>
    <mergeCell ref="Y376:AB376"/>
    <mergeCell ref="AG376:BE376"/>
    <mergeCell ref="C277:E277"/>
    <mergeCell ref="G277:J277"/>
    <mergeCell ref="K277:L277"/>
    <mergeCell ref="M277:V277"/>
    <mergeCell ref="W277:X277"/>
    <mergeCell ref="Y277:AB277"/>
    <mergeCell ref="AD277:AF277"/>
    <mergeCell ref="AG277:BE277"/>
    <mergeCell ref="C296:E296"/>
    <mergeCell ref="G296:J296"/>
    <mergeCell ref="K296:L296"/>
    <mergeCell ref="M296:V296"/>
    <mergeCell ref="W296:X296"/>
    <mergeCell ref="Y296:AB296"/>
    <mergeCell ref="B340:C340"/>
    <mergeCell ref="D340:T340"/>
    <mergeCell ref="AH354:BE354"/>
    <mergeCell ref="B258:C260"/>
    <mergeCell ref="AG264:BE264"/>
    <mergeCell ref="AV266:AX266"/>
    <mergeCell ref="AY266:BE266"/>
    <mergeCell ref="AD258:AF262"/>
    <mergeCell ref="B262:X262"/>
    <mergeCell ref="B249:B251"/>
    <mergeCell ref="Y262:AB262"/>
    <mergeCell ref="AG414:BE414"/>
    <mergeCell ref="C433:E433"/>
    <mergeCell ref="G433:J433"/>
    <mergeCell ref="AH506:BE506"/>
    <mergeCell ref="AG509:BE509"/>
    <mergeCell ref="AR500:AT503"/>
    <mergeCell ref="AU462:BE465"/>
    <mergeCell ref="AR466:AT466"/>
    <mergeCell ref="AU466:BE466"/>
    <mergeCell ref="AD416:AF418"/>
    <mergeCell ref="K433:L433"/>
    <mergeCell ref="M433:V433"/>
    <mergeCell ref="W433:X433"/>
    <mergeCell ref="Y433:AB433"/>
    <mergeCell ref="AD433:AF433"/>
    <mergeCell ref="Y460:AB462"/>
    <mergeCell ref="B473:C473"/>
    <mergeCell ref="D473:T473"/>
    <mergeCell ref="U473:W473"/>
    <mergeCell ref="X473:AB473"/>
    <mergeCell ref="AD473:AF475"/>
    <mergeCell ref="AG473:BE475"/>
    <mergeCell ref="AG454:BE456"/>
    <mergeCell ref="D454:T454"/>
    <mergeCell ref="U454:W454"/>
    <mergeCell ref="AD452:AF452"/>
    <mergeCell ref="AG452:BE452"/>
    <mergeCell ref="AD439:AF439"/>
    <mergeCell ref="AD424:AF428"/>
    <mergeCell ref="AG420:BE420"/>
    <mergeCell ref="C424:X424"/>
    <mergeCell ref="C426:X426"/>
    <mergeCell ref="Y578:AB582"/>
    <mergeCell ref="AG492:BE494"/>
    <mergeCell ref="AH487:BE487"/>
    <mergeCell ref="AU481:BE484"/>
    <mergeCell ref="AR485:AT485"/>
    <mergeCell ref="W452:X452"/>
    <mergeCell ref="Y452:AB452"/>
    <mergeCell ref="B475:X475"/>
    <mergeCell ref="AD527:AG527"/>
    <mergeCell ref="AR525:AT525"/>
    <mergeCell ref="AR521:AT524"/>
    <mergeCell ref="C509:E509"/>
    <mergeCell ref="Y458:AB458"/>
    <mergeCell ref="AD458:AF458"/>
    <mergeCell ref="AG458:BE458"/>
    <mergeCell ref="Y464:AB464"/>
    <mergeCell ref="C439:X439"/>
    <mergeCell ref="C572:X576"/>
    <mergeCell ref="B572:B576"/>
    <mergeCell ref="B517:B519"/>
    <mergeCell ref="AU525:BE525"/>
    <mergeCell ref="B578:B582"/>
    <mergeCell ref="C578:X582"/>
    <mergeCell ref="Y572:AB576"/>
    <mergeCell ref="AV460:AX460"/>
    <mergeCell ref="C490:E490"/>
    <mergeCell ref="M471:V471"/>
    <mergeCell ref="W471:X471"/>
    <mergeCell ref="Y471:AB471"/>
    <mergeCell ref="AD471:AF471"/>
    <mergeCell ref="AG471:BE471"/>
    <mergeCell ref="AD460:AF460"/>
    <mergeCell ref="B684:C684"/>
    <mergeCell ref="AG684:BE686"/>
    <mergeCell ref="B686:X686"/>
    <mergeCell ref="D684:T684"/>
    <mergeCell ref="U684:W684"/>
    <mergeCell ref="G585:J585"/>
    <mergeCell ref="K585:L585"/>
    <mergeCell ref="M585:V585"/>
    <mergeCell ref="W585:X585"/>
    <mergeCell ref="Y585:AB585"/>
    <mergeCell ref="AD585:AF585"/>
    <mergeCell ref="AD669:AF669"/>
    <mergeCell ref="AD625:AF625"/>
    <mergeCell ref="AG625:BE625"/>
    <mergeCell ref="C644:E644"/>
    <mergeCell ref="G644:J644"/>
    <mergeCell ref="AG682:BE682"/>
    <mergeCell ref="AG585:BE585"/>
    <mergeCell ref="K644:L644"/>
    <mergeCell ref="M644:V644"/>
    <mergeCell ref="W644:X644"/>
    <mergeCell ref="Y644:AB644"/>
    <mergeCell ref="AD644:AF644"/>
    <mergeCell ref="AG644:BE644"/>
    <mergeCell ref="C663:E663"/>
    <mergeCell ref="D665:T665"/>
    <mergeCell ref="U665:W665"/>
    <mergeCell ref="B629:X629"/>
    <mergeCell ref="Y629:AB629"/>
    <mergeCell ref="C620:X620"/>
    <mergeCell ref="Y620:AB620"/>
    <mergeCell ref="X665:AB665"/>
    <mergeCell ref="AV690:AX690"/>
    <mergeCell ref="AR69:AT72"/>
    <mergeCell ref="AR88:AT91"/>
    <mergeCell ref="AR107:AT110"/>
    <mergeCell ref="AR130:AT133"/>
    <mergeCell ref="AR155:AT158"/>
    <mergeCell ref="AR178:AT181"/>
    <mergeCell ref="AR197:AT200"/>
    <mergeCell ref="AR218:AT221"/>
    <mergeCell ref="AR237:AT240"/>
    <mergeCell ref="AR268:AT271"/>
    <mergeCell ref="AR287:AT290"/>
    <mergeCell ref="AR306:AT309"/>
    <mergeCell ref="AR329:AT332"/>
    <mergeCell ref="AR348:AT351"/>
    <mergeCell ref="AR367:AT370"/>
    <mergeCell ref="AR386:AT389"/>
    <mergeCell ref="AR405:AT408"/>
    <mergeCell ref="AG359:BE361"/>
    <mergeCell ref="AG69:AQ73"/>
    <mergeCell ref="AU69:BE72"/>
    <mergeCell ref="AR73:AT73"/>
    <mergeCell ref="AR222:AT222"/>
    <mergeCell ref="AU222:BE222"/>
    <mergeCell ref="AD203:AG203"/>
    <mergeCell ref="AG178:AQ182"/>
    <mergeCell ref="AU178:BE181"/>
    <mergeCell ref="AD189:AF191"/>
    <mergeCell ref="AD665:AF667"/>
    <mergeCell ref="AD443:AF447"/>
    <mergeCell ref="AG268:AQ272"/>
    <mergeCell ref="AU268:BE271"/>
  </mergeCells>
  <phoneticPr fontId="1"/>
  <dataValidations count="1">
    <dataValidation imeMode="hiragana" allowBlank="1" showInputMessage="1" showErrorMessage="1" sqref="AG27:BE27 AU12:BE16 AH75:BE75 AH18:BE19 AG12:AQ16 AU31:BE35 AU692:BE696 AH37:BE37 AG65:BE65 AG69:AQ73 AU69:BE73 AG31:AQ35 AG84:BE84 AG88:AQ92 AU88:BE92 AG50:AQ54 AG103:BE103 AG107:AQ111 AU107:BE111 AH113:BE113 AG126:BE126 AG130:AQ134 AU130:BE134 AH136:BE136 AG151:BE151 AG155:AQ159 AU155:BE159 AH161:BE161 AG174:BE174 AG178:AQ182 AU178:BE182 AH56:BE56 AG193:BE193 AG197:AQ201 AU197:BE201 AH203:BE203 AG214:BE214 AG218:AQ222 AU218:BE222 AH94:BE94 AG233:BE233 AG237:AQ241 AU237:BE241 AH660:BE660 AH243:BE243 AG264:BE264 AG268:AQ272 AU268:BE272 AH274:BE274 AG283:BE283 AG287:AQ291 AU287:BE291 AH224:BE224 AG302:BE302 AG306:AQ310 AU306:BE310 AU50:BE54 AH312:BE312 AG325:BE325 AG329:AQ333 AU329:BE333 AH184:BE184 AG344:BE344 AG348:AQ352 AU348:BE352 AH335:BE335 AG363:BE363 AG367:AQ371 AU367:BE371 AH354:BE354 AG382:BE382 AG386:AQ390 AU386:BE390 AH373:BE373 AG401:BE401 AG405:AQ409 AU405:BE409 AH392:BE392 AH411:BE411 AG420:BE420 AG424:AQ428 AU424:BE428 AG439:BE439 AG443:AQ447 AU443:BE447 AH430:BE430 AG458:BE458 AG462:AQ466 AU462:BE466 AH449:BE449 AG477:BE477 AG481:AQ485 AU481:BE485 AU2:BE2 AH468:BE468 AG496:BE496 AG500:AQ504 AU500:BE504 AG517:BE517 AG521:AQ525 AU521:BE525 AH698:BE698 AH527:BE527 AH506:BE506 AG591:BE591 AG595:AQ599 AU595:BE599 AH487:BE487 AG610:BE610 AG614:AQ618 AU614:BE618 AG46:BE46 AG631:BE631 AG635:AQ639 AU635:BE639 AH601:BE601 AG650:BE650 AG654:AQ658 AU654:BE658 AH641:BE641 AG669:BE669 AG673:AQ677 AU673:BE677 AH293:BE293 AH620:BE620 AG688:BE688 AH679:BE679 AG692:AQ696" xr:uid="{27ED89BE-4845-4887-857C-6696D17C2B85}"/>
  </dataValidations>
  <hyperlinks>
    <hyperlink ref="C700" location="回答シート!A1" display="一番上へ戻る" xr:uid="{794702C4-ED0B-44A7-86AB-080DA2D01774}"/>
  </hyperlinks>
  <pageMargins left="0.47244094488188981" right="0.47244094488188981" top="0.59055118110236227" bottom="0.39370078740157483" header="0.31496062992125984" footer="0.31496062992125984"/>
  <pageSetup paperSize="9" scale="58" fitToHeight="0" orientation="landscape" r:id="rId1"/>
  <headerFooter>
    <oddHeader>&amp;R自己点検結果回答シート【2025年度版】</oddHeader>
    <oddFooter>&amp;C&amp;P/&amp;N</oddFooter>
  </headerFooter>
  <rowBreaks count="18" manualBreakCount="18">
    <brk id="38" min="1" max="57" man="1"/>
    <brk id="76" min="1" max="57" man="1"/>
    <brk id="118" min="1" max="57" man="1"/>
    <brk id="143" min="1" max="57" man="1"/>
    <brk id="185" min="1" max="57" man="1"/>
    <brk id="225" min="1" max="57" man="1"/>
    <brk id="254" min="1" max="57" man="1"/>
    <brk id="294" min="1" max="57" man="1"/>
    <brk id="336" min="1" max="57" man="1"/>
    <brk id="374" min="1" max="57" man="1"/>
    <brk id="412" min="1" max="57" man="1"/>
    <brk id="450" min="1" max="57" man="1"/>
    <brk id="488" min="1" max="57" man="1"/>
    <brk id="507" min="1" max="57" man="1"/>
    <brk id="542" min="1" max="57" man="1"/>
    <brk id="583" min="1" max="57" man="1"/>
    <brk id="623" min="1" max="57" man="1"/>
    <brk id="661" min="1" max="57" man="1"/>
  </rowBreaks>
  <ignoredErrors>
    <ignoredError sqref="AG2 AU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398" r:id="rId4" name="Option Button 134">
              <controlPr defaultSize="0" autoFill="0" autoLine="0" autoPict="0">
                <anchor moveWithCells="1">
                  <from>
                    <xdr:col>50</xdr:col>
                    <xdr:colOff>6350</xdr:colOff>
                    <xdr:row>9</xdr:row>
                    <xdr:rowOff>0</xdr:rowOff>
                  </from>
                  <to>
                    <xdr:col>53</xdr:col>
                    <xdr:colOff>209550</xdr:colOff>
                    <xdr:row>9</xdr:row>
                    <xdr:rowOff>273050</xdr:rowOff>
                  </to>
                </anchor>
              </controlPr>
            </control>
          </mc:Choice>
        </mc:AlternateContent>
        <mc:AlternateContent xmlns:mc="http://schemas.openxmlformats.org/markup-compatibility/2006">
          <mc:Choice Requires="x14">
            <control shapeId="11399" r:id="rId5" name="Option Button 135">
              <controlPr defaultSize="0" autoFill="0" autoLine="0" autoPict="0">
                <anchor moveWithCells="1">
                  <from>
                    <xdr:col>53</xdr:col>
                    <xdr:colOff>114300</xdr:colOff>
                    <xdr:row>8</xdr:row>
                    <xdr:rowOff>63500</xdr:rowOff>
                  </from>
                  <to>
                    <xdr:col>57</xdr:col>
                    <xdr:colOff>6350</xdr:colOff>
                    <xdr:row>9</xdr:row>
                    <xdr:rowOff>273050</xdr:rowOff>
                  </to>
                </anchor>
              </controlPr>
            </control>
          </mc:Choice>
        </mc:AlternateContent>
        <mc:AlternateContent xmlns:mc="http://schemas.openxmlformats.org/markup-compatibility/2006">
          <mc:Choice Requires="x14">
            <control shapeId="11400" r:id="rId6" name="Option Button 136">
              <controlPr defaultSize="0" autoFill="0" autoLine="0" autoPict="0">
                <anchor moveWithCells="1">
                  <from>
                    <xdr:col>50</xdr:col>
                    <xdr:colOff>6350</xdr:colOff>
                    <xdr:row>9</xdr:row>
                    <xdr:rowOff>209550</xdr:rowOff>
                  </from>
                  <to>
                    <xdr:col>53</xdr:col>
                    <xdr:colOff>196850</xdr:colOff>
                    <xdr:row>10</xdr:row>
                    <xdr:rowOff>19050</xdr:rowOff>
                  </to>
                </anchor>
              </controlPr>
            </control>
          </mc:Choice>
        </mc:AlternateContent>
        <mc:AlternateContent xmlns:mc="http://schemas.openxmlformats.org/markup-compatibility/2006">
          <mc:Choice Requires="x14">
            <control shapeId="11568" r:id="rId7" name="Option Button 304">
              <controlPr defaultSize="0" autoFill="0" autoLine="0" autoPict="0">
                <anchor moveWithCells="1">
                  <from>
                    <xdr:col>50</xdr:col>
                    <xdr:colOff>6350</xdr:colOff>
                    <xdr:row>27</xdr:row>
                    <xdr:rowOff>63500</xdr:rowOff>
                  </from>
                  <to>
                    <xdr:col>53</xdr:col>
                    <xdr:colOff>209550</xdr:colOff>
                    <xdr:row>28</xdr:row>
                    <xdr:rowOff>266700</xdr:rowOff>
                  </to>
                </anchor>
              </controlPr>
            </control>
          </mc:Choice>
        </mc:AlternateContent>
        <mc:AlternateContent xmlns:mc="http://schemas.openxmlformats.org/markup-compatibility/2006">
          <mc:Choice Requires="x14">
            <control shapeId="11569" r:id="rId8" name="Option Button 305">
              <controlPr defaultSize="0" autoFill="0" autoLine="0" autoPict="0">
                <anchor moveWithCells="1">
                  <from>
                    <xdr:col>53</xdr:col>
                    <xdr:colOff>114300</xdr:colOff>
                    <xdr:row>27</xdr:row>
                    <xdr:rowOff>50800</xdr:rowOff>
                  </from>
                  <to>
                    <xdr:col>57</xdr:col>
                    <xdr:colOff>25400</xdr:colOff>
                    <xdr:row>28</xdr:row>
                    <xdr:rowOff>266700</xdr:rowOff>
                  </to>
                </anchor>
              </controlPr>
            </control>
          </mc:Choice>
        </mc:AlternateContent>
        <mc:AlternateContent xmlns:mc="http://schemas.openxmlformats.org/markup-compatibility/2006">
          <mc:Choice Requires="x14">
            <control shapeId="11570" r:id="rId9" name="Option Button 306">
              <controlPr defaultSize="0" autoFill="0" autoLine="0" autoPict="0">
                <anchor moveWithCells="1">
                  <from>
                    <xdr:col>50</xdr:col>
                    <xdr:colOff>6350</xdr:colOff>
                    <xdr:row>28</xdr:row>
                    <xdr:rowOff>196850</xdr:rowOff>
                  </from>
                  <to>
                    <xdr:col>53</xdr:col>
                    <xdr:colOff>196850</xdr:colOff>
                    <xdr:row>29</xdr:row>
                    <xdr:rowOff>12700</xdr:rowOff>
                  </to>
                </anchor>
              </controlPr>
            </control>
          </mc:Choice>
        </mc:AlternateContent>
        <mc:AlternateContent xmlns:mc="http://schemas.openxmlformats.org/markup-compatibility/2006">
          <mc:Choice Requires="x14">
            <control shapeId="11572" r:id="rId10" name="Option Button 308">
              <controlPr defaultSize="0" autoFill="0" autoLine="0" autoPict="0">
                <anchor moveWithCells="1">
                  <from>
                    <xdr:col>50</xdr:col>
                    <xdr:colOff>19050</xdr:colOff>
                    <xdr:row>46</xdr:row>
                    <xdr:rowOff>69850</xdr:rowOff>
                  </from>
                  <to>
                    <xdr:col>53</xdr:col>
                    <xdr:colOff>228600</xdr:colOff>
                    <xdr:row>47</xdr:row>
                    <xdr:rowOff>273050</xdr:rowOff>
                  </to>
                </anchor>
              </controlPr>
            </control>
          </mc:Choice>
        </mc:AlternateContent>
        <mc:AlternateContent xmlns:mc="http://schemas.openxmlformats.org/markup-compatibility/2006">
          <mc:Choice Requires="x14">
            <control shapeId="11573" r:id="rId11" name="Option Button 309">
              <controlPr defaultSize="0" autoFill="0" autoLine="0" autoPict="0">
                <anchor moveWithCells="1">
                  <from>
                    <xdr:col>53</xdr:col>
                    <xdr:colOff>127000</xdr:colOff>
                    <xdr:row>46</xdr:row>
                    <xdr:rowOff>57150</xdr:rowOff>
                  </from>
                  <to>
                    <xdr:col>57</xdr:col>
                    <xdr:colOff>44450</xdr:colOff>
                    <xdr:row>47</xdr:row>
                    <xdr:rowOff>273050</xdr:rowOff>
                  </to>
                </anchor>
              </controlPr>
            </control>
          </mc:Choice>
        </mc:AlternateContent>
        <mc:AlternateContent xmlns:mc="http://schemas.openxmlformats.org/markup-compatibility/2006">
          <mc:Choice Requires="x14">
            <control shapeId="11574" r:id="rId12" name="Option Button 310">
              <controlPr defaultSize="0" autoFill="0" autoLine="0" autoPict="0">
                <anchor moveWithCells="1">
                  <from>
                    <xdr:col>50</xdr:col>
                    <xdr:colOff>19050</xdr:colOff>
                    <xdr:row>47</xdr:row>
                    <xdr:rowOff>196850</xdr:rowOff>
                  </from>
                  <to>
                    <xdr:col>53</xdr:col>
                    <xdr:colOff>209550</xdr:colOff>
                    <xdr:row>48</xdr:row>
                    <xdr:rowOff>6350</xdr:rowOff>
                  </to>
                </anchor>
              </controlPr>
            </control>
          </mc:Choice>
        </mc:AlternateContent>
        <mc:AlternateContent xmlns:mc="http://schemas.openxmlformats.org/markup-compatibility/2006">
          <mc:Choice Requires="x14">
            <control shapeId="11576" r:id="rId13" name="Option Button 312">
              <controlPr defaultSize="0" autoFill="0" autoLine="0" autoPict="0">
                <anchor moveWithCells="1">
                  <from>
                    <xdr:col>50</xdr:col>
                    <xdr:colOff>25400</xdr:colOff>
                    <xdr:row>66</xdr:row>
                    <xdr:rowOff>0</xdr:rowOff>
                  </from>
                  <to>
                    <xdr:col>53</xdr:col>
                    <xdr:colOff>234950</xdr:colOff>
                    <xdr:row>66</xdr:row>
                    <xdr:rowOff>260350</xdr:rowOff>
                  </to>
                </anchor>
              </controlPr>
            </control>
          </mc:Choice>
        </mc:AlternateContent>
        <mc:AlternateContent xmlns:mc="http://schemas.openxmlformats.org/markup-compatibility/2006">
          <mc:Choice Requires="x14">
            <control shapeId="11577" r:id="rId14" name="Option Button 313">
              <controlPr defaultSize="0" autoFill="0" autoLine="0" autoPict="0">
                <anchor moveWithCells="1">
                  <from>
                    <xdr:col>53</xdr:col>
                    <xdr:colOff>133350</xdr:colOff>
                    <xdr:row>65</xdr:row>
                    <xdr:rowOff>57150</xdr:rowOff>
                  </from>
                  <to>
                    <xdr:col>57</xdr:col>
                    <xdr:colOff>57150</xdr:colOff>
                    <xdr:row>66</xdr:row>
                    <xdr:rowOff>260350</xdr:rowOff>
                  </to>
                </anchor>
              </controlPr>
            </control>
          </mc:Choice>
        </mc:AlternateContent>
        <mc:AlternateContent xmlns:mc="http://schemas.openxmlformats.org/markup-compatibility/2006">
          <mc:Choice Requires="x14">
            <control shapeId="11578" r:id="rId15" name="Option Button 314">
              <controlPr defaultSize="0" autoFill="0" autoLine="0" autoPict="0">
                <anchor moveWithCells="1">
                  <from>
                    <xdr:col>50</xdr:col>
                    <xdr:colOff>25400</xdr:colOff>
                    <xdr:row>66</xdr:row>
                    <xdr:rowOff>196850</xdr:rowOff>
                  </from>
                  <to>
                    <xdr:col>53</xdr:col>
                    <xdr:colOff>228600</xdr:colOff>
                    <xdr:row>67</xdr:row>
                    <xdr:rowOff>19050</xdr:rowOff>
                  </to>
                </anchor>
              </controlPr>
            </control>
          </mc:Choice>
        </mc:AlternateContent>
        <mc:AlternateContent xmlns:mc="http://schemas.openxmlformats.org/markup-compatibility/2006">
          <mc:Choice Requires="x14">
            <control shapeId="11580" r:id="rId16" name="Option Button 316">
              <controlPr defaultSize="0" autoFill="0" autoLine="0" autoPict="0">
                <anchor moveWithCells="1">
                  <from>
                    <xdr:col>50</xdr:col>
                    <xdr:colOff>31750</xdr:colOff>
                    <xdr:row>85</xdr:row>
                    <xdr:rowOff>6350</xdr:rowOff>
                  </from>
                  <to>
                    <xdr:col>53</xdr:col>
                    <xdr:colOff>234950</xdr:colOff>
                    <xdr:row>85</xdr:row>
                    <xdr:rowOff>273050</xdr:rowOff>
                  </to>
                </anchor>
              </controlPr>
            </control>
          </mc:Choice>
        </mc:AlternateContent>
        <mc:AlternateContent xmlns:mc="http://schemas.openxmlformats.org/markup-compatibility/2006">
          <mc:Choice Requires="x14">
            <control shapeId="11581" r:id="rId17" name="Option Button 317">
              <controlPr defaultSize="0" autoFill="0" autoLine="0" autoPict="0">
                <anchor moveWithCells="1">
                  <from>
                    <xdr:col>53</xdr:col>
                    <xdr:colOff>139700</xdr:colOff>
                    <xdr:row>84</xdr:row>
                    <xdr:rowOff>63500</xdr:rowOff>
                  </from>
                  <to>
                    <xdr:col>57</xdr:col>
                    <xdr:colOff>57150</xdr:colOff>
                    <xdr:row>85</xdr:row>
                    <xdr:rowOff>273050</xdr:rowOff>
                  </to>
                </anchor>
              </controlPr>
            </control>
          </mc:Choice>
        </mc:AlternateContent>
        <mc:AlternateContent xmlns:mc="http://schemas.openxmlformats.org/markup-compatibility/2006">
          <mc:Choice Requires="x14">
            <control shapeId="11582" r:id="rId18" name="Option Button 318">
              <controlPr defaultSize="0" autoFill="0" autoLine="0" autoPict="0">
                <anchor moveWithCells="1">
                  <from>
                    <xdr:col>50</xdr:col>
                    <xdr:colOff>31750</xdr:colOff>
                    <xdr:row>85</xdr:row>
                    <xdr:rowOff>203200</xdr:rowOff>
                  </from>
                  <to>
                    <xdr:col>53</xdr:col>
                    <xdr:colOff>228600</xdr:colOff>
                    <xdr:row>86</xdr:row>
                    <xdr:rowOff>19050</xdr:rowOff>
                  </to>
                </anchor>
              </controlPr>
            </control>
          </mc:Choice>
        </mc:AlternateContent>
        <mc:AlternateContent xmlns:mc="http://schemas.openxmlformats.org/markup-compatibility/2006">
          <mc:Choice Requires="x14">
            <control shapeId="11584" r:id="rId19" name="Option Button 320">
              <controlPr defaultSize="0" autoFill="0" autoLine="0" autoPict="0">
                <anchor moveWithCells="1">
                  <from>
                    <xdr:col>50</xdr:col>
                    <xdr:colOff>31750</xdr:colOff>
                    <xdr:row>103</xdr:row>
                    <xdr:rowOff>57150</xdr:rowOff>
                  </from>
                  <to>
                    <xdr:col>53</xdr:col>
                    <xdr:colOff>228600</xdr:colOff>
                    <xdr:row>104</xdr:row>
                    <xdr:rowOff>254000</xdr:rowOff>
                  </to>
                </anchor>
              </controlPr>
            </control>
          </mc:Choice>
        </mc:AlternateContent>
        <mc:AlternateContent xmlns:mc="http://schemas.openxmlformats.org/markup-compatibility/2006">
          <mc:Choice Requires="x14">
            <control shapeId="11585" r:id="rId20" name="Option Button 321">
              <controlPr defaultSize="0" autoFill="0" autoLine="0" autoPict="0">
                <anchor moveWithCells="1">
                  <from>
                    <xdr:col>53</xdr:col>
                    <xdr:colOff>139700</xdr:colOff>
                    <xdr:row>103</xdr:row>
                    <xdr:rowOff>44450</xdr:rowOff>
                  </from>
                  <to>
                    <xdr:col>57</xdr:col>
                    <xdr:colOff>57150</xdr:colOff>
                    <xdr:row>104</xdr:row>
                    <xdr:rowOff>254000</xdr:rowOff>
                  </to>
                </anchor>
              </controlPr>
            </control>
          </mc:Choice>
        </mc:AlternateContent>
        <mc:AlternateContent xmlns:mc="http://schemas.openxmlformats.org/markup-compatibility/2006">
          <mc:Choice Requires="x14">
            <control shapeId="11586" r:id="rId21" name="Option Button 322">
              <controlPr defaultSize="0" autoFill="0" autoLine="0" autoPict="0">
                <anchor moveWithCells="1">
                  <from>
                    <xdr:col>50</xdr:col>
                    <xdr:colOff>31750</xdr:colOff>
                    <xdr:row>104</xdr:row>
                    <xdr:rowOff>184150</xdr:rowOff>
                  </from>
                  <to>
                    <xdr:col>53</xdr:col>
                    <xdr:colOff>228600</xdr:colOff>
                    <xdr:row>105</xdr:row>
                    <xdr:rowOff>12700</xdr:rowOff>
                  </to>
                </anchor>
              </controlPr>
            </control>
          </mc:Choice>
        </mc:AlternateContent>
        <mc:AlternateContent xmlns:mc="http://schemas.openxmlformats.org/markup-compatibility/2006">
          <mc:Choice Requires="x14">
            <control shapeId="11588" r:id="rId22" name="Option Button 324">
              <controlPr defaultSize="0" autoFill="0" autoLine="0" autoPict="0">
                <anchor moveWithCells="1">
                  <from>
                    <xdr:col>50</xdr:col>
                    <xdr:colOff>38100</xdr:colOff>
                    <xdr:row>126</xdr:row>
                    <xdr:rowOff>44450</xdr:rowOff>
                  </from>
                  <to>
                    <xdr:col>53</xdr:col>
                    <xdr:colOff>247650</xdr:colOff>
                    <xdr:row>127</xdr:row>
                    <xdr:rowOff>247650</xdr:rowOff>
                  </to>
                </anchor>
              </controlPr>
            </control>
          </mc:Choice>
        </mc:AlternateContent>
        <mc:AlternateContent xmlns:mc="http://schemas.openxmlformats.org/markup-compatibility/2006">
          <mc:Choice Requires="x14">
            <control shapeId="11589" r:id="rId23" name="Option Button 325">
              <controlPr defaultSize="0" autoFill="0" autoLine="0" autoPict="0">
                <anchor moveWithCells="1">
                  <from>
                    <xdr:col>53</xdr:col>
                    <xdr:colOff>146050</xdr:colOff>
                    <xdr:row>126</xdr:row>
                    <xdr:rowOff>25400</xdr:rowOff>
                  </from>
                  <to>
                    <xdr:col>58</xdr:col>
                    <xdr:colOff>0</xdr:colOff>
                    <xdr:row>127</xdr:row>
                    <xdr:rowOff>247650</xdr:rowOff>
                  </to>
                </anchor>
              </controlPr>
            </control>
          </mc:Choice>
        </mc:AlternateContent>
        <mc:AlternateContent xmlns:mc="http://schemas.openxmlformats.org/markup-compatibility/2006">
          <mc:Choice Requires="x14">
            <control shapeId="11590" r:id="rId24" name="Option Button 326">
              <controlPr defaultSize="0" autoFill="0" autoLine="0" autoPict="0">
                <anchor moveWithCells="1">
                  <from>
                    <xdr:col>50</xdr:col>
                    <xdr:colOff>38100</xdr:colOff>
                    <xdr:row>127</xdr:row>
                    <xdr:rowOff>171450</xdr:rowOff>
                  </from>
                  <to>
                    <xdr:col>53</xdr:col>
                    <xdr:colOff>247650</xdr:colOff>
                    <xdr:row>127</xdr:row>
                    <xdr:rowOff>450850</xdr:rowOff>
                  </to>
                </anchor>
              </controlPr>
            </control>
          </mc:Choice>
        </mc:AlternateContent>
        <mc:AlternateContent xmlns:mc="http://schemas.openxmlformats.org/markup-compatibility/2006">
          <mc:Choice Requires="x14">
            <control shapeId="11592" r:id="rId25" name="Option Button 328">
              <controlPr defaultSize="0" autoFill="0" autoLine="0" autoPict="0">
                <anchor moveWithCells="1">
                  <from>
                    <xdr:col>50</xdr:col>
                    <xdr:colOff>44450</xdr:colOff>
                    <xdr:row>151</xdr:row>
                    <xdr:rowOff>57150</xdr:rowOff>
                  </from>
                  <to>
                    <xdr:col>53</xdr:col>
                    <xdr:colOff>247650</xdr:colOff>
                    <xdr:row>152</xdr:row>
                    <xdr:rowOff>260350</xdr:rowOff>
                  </to>
                </anchor>
              </controlPr>
            </control>
          </mc:Choice>
        </mc:AlternateContent>
        <mc:AlternateContent xmlns:mc="http://schemas.openxmlformats.org/markup-compatibility/2006">
          <mc:Choice Requires="x14">
            <control shapeId="11593" r:id="rId26" name="Option Button 329">
              <controlPr defaultSize="0" autoFill="0" autoLine="0" autoPict="0">
                <anchor moveWithCells="1">
                  <from>
                    <xdr:col>53</xdr:col>
                    <xdr:colOff>152400</xdr:colOff>
                    <xdr:row>151</xdr:row>
                    <xdr:rowOff>44450</xdr:rowOff>
                  </from>
                  <to>
                    <xdr:col>58</xdr:col>
                    <xdr:colOff>0</xdr:colOff>
                    <xdr:row>152</xdr:row>
                    <xdr:rowOff>260350</xdr:rowOff>
                  </to>
                </anchor>
              </controlPr>
            </control>
          </mc:Choice>
        </mc:AlternateContent>
        <mc:AlternateContent xmlns:mc="http://schemas.openxmlformats.org/markup-compatibility/2006">
          <mc:Choice Requires="x14">
            <control shapeId="11594" r:id="rId27" name="Option Button 330">
              <controlPr defaultSize="0" autoFill="0" autoLine="0" autoPict="0">
                <anchor moveWithCells="1">
                  <from>
                    <xdr:col>50</xdr:col>
                    <xdr:colOff>44450</xdr:colOff>
                    <xdr:row>152</xdr:row>
                    <xdr:rowOff>190500</xdr:rowOff>
                  </from>
                  <to>
                    <xdr:col>53</xdr:col>
                    <xdr:colOff>234950</xdr:colOff>
                    <xdr:row>153</xdr:row>
                    <xdr:rowOff>6350</xdr:rowOff>
                  </to>
                </anchor>
              </controlPr>
            </control>
          </mc:Choice>
        </mc:AlternateContent>
        <mc:AlternateContent xmlns:mc="http://schemas.openxmlformats.org/markup-compatibility/2006">
          <mc:Choice Requires="x14">
            <control shapeId="11596" r:id="rId28" name="Option Button 332">
              <controlPr defaultSize="0" autoFill="0" autoLine="0" autoPict="0">
                <anchor moveWithCells="1">
                  <from>
                    <xdr:col>50</xdr:col>
                    <xdr:colOff>44450</xdr:colOff>
                    <xdr:row>174</xdr:row>
                    <xdr:rowOff>69850</xdr:rowOff>
                  </from>
                  <to>
                    <xdr:col>53</xdr:col>
                    <xdr:colOff>247650</xdr:colOff>
                    <xdr:row>175</xdr:row>
                    <xdr:rowOff>273050</xdr:rowOff>
                  </to>
                </anchor>
              </controlPr>
            </control>
          </mc:Choice>
        </mc:AlternateContent>
        <mc:AlternateContent xmlns:mc="http://schemas.openxmlformats.org/markup-compatibility/2006">
          <mc:Choice Requires="x14">
            <control shapeId="11597" r:id="rId29" name="Option Button 333">
              <controlPr defaultSize="0" autoFill="0" autoLine="0" autoPict="0">
                <anchor moveWithCells="1">
                  <from>
                    <xdr:col>53</xdr:col>
                    <xdr:colOff>152400</xdr:colOff>
                    <xdr:row>174</xdr:row>
                    <xdr:rowOff>57150</xdr:rowOff>
                  </from>
                  <to>
                    <xdr:col>58</xdr:col>
                    <xdr:colOff>6350</xdr:colOff>
                    <xdr:row>175</xdr:row>
                    <xdr:rowOff>273050</xdr:rowOff>
                  </to>
                </anchor>
              </controlPr>
            </control>
          </mc:Choice>
        </mc:AlternateContent>
        <mc:AlternateContent xmlns:mc="http://schemas.openxmlformats.org/markup-compatibility/2006">
          <mc:Choice Requires="x14">
            <control shapeId="11598" r:id="rId30" name="Option Button 334">
              <controlPr defaultSize="0" autoFill="0" autoLine="0" autoPict="0">
                <anchor moveWithCells="1">
                  <from>
                    <xdr:col>50</xdr:col>
                    <xdr:colOff>44450</xdr:colOff>
                    <xdr:row>175</xdr:row>
                    <xdr:rowOff>203200</xdr:rowOff>
                  </from>
                  <to>
                    <xdr:col>53</xdr:col>
                    <xdr:colOff>247650</xdr:colOff>
                    <xdr:row>176</xdr:row>
                    <xdr:rowOff>19050</xdr:rowOff>
                  </to>
                </anchor>
              </controlPr>
            </control>
          </mc:Choice>
        </mc:AlternateContent>
        <mc:AlternateContent xmlns:mc="http://schemas.openxmlformats.org/markup-compatibility/2006">
          <mc:Choice Requires="x14">
            <control shapeId="11600" r:id="rId31" name="Option Button 336">
              <controlPr defaultSize="0" autoFill="0" autoLine="0" autoPict="0">
                <anchor moveWithCells="1">
                  <from>
                    <xdr:col>50</xdr:col>
                    <xdr:colOff>31750</xdr:colOff>
                    <xdr:row>193</xdr:row>
                    <xdr:rowOff>63500</xdr:rowOff>
                  </from>
                  <to>
                    <xdr:col>53</xdr:col>
                    <xdr:colOff>234950</xdr:colOff>
                    <xdr:row>194</xdr:row>
                    <xdr:rowOff>260350</xdr:rowOff>
                  </to>
                </anchor>
              </controlPr>
            </control>
          </mc:Choice>
        </mc:AlternateContent>
        <mc:AlternateContent xmlns:mc="http://schemas.openxmlformats.org/markup-compatibility/2006">
          <mc:Choice Requires="x14">
            <control shapeId="11601" r:id="rId32" name="Option Button 337">
              <controlPr defaultSize="0" autoFill="0" autoLine="0" autoPict="0">
                <anchor moveWithCells="1">
                  <from>
                    <xdr:col>53</xdr:col>
                    <xdr:colOff>139700</xdr:colOff>
                    <xdr:row>193</xdr:row>
                    <xdr:rowOff>50800</xdr:rowOff>
                  </from>
                  <to>
                    <xdr:col>57</xdr:col>
                    <xdr:colOff>57150</xdr:colOff>
                    <xdr:row>194</xdr:row>
                    <xdr:rowOff>260350</xdr:rowOff>
                  </to>
                </anchor>
              </controlPr>
            </control>
          </mc:Choice>
        </mc:AlternateContent>
        <mc:AlternateContent xmlns:mc="http://schemas.openxmlformats.org/markup-compatibility/2006">
          <mc:Choice Requires="x14">
            <control shapeId="11602" r:id="rId33" name="Option Button 338">
              <controlPr defaultSize="0" autoFill="0" autoLine="0" autoPict="0">
                <anchor moveWithCells="1">
                  <from>
                    <xdr:col>50</xdr:col>
                    <xdr:colOff>31750</xdr:colOff>
                    <xdr:row>194</xdr:row>
                    <xdr:rowOff>196850</xdr:rowOff>
                  </from>
                  <to>
                    <xdr:col>53</xdr:col>
                    <xdr:colOff>228600</xdr:colOff>
                    <xdr:row>195</xdr:row>
                    <xdr:rowOff>19050</xdr:rowOff>
                  </to>
                </anchor>
              </controlPr>
            </control>
          </mc:Choice>
        </mc:AlternateContent>
        <mc:AlternateContent xmlns:mc="http://schemas.openxmlformats.org/markup-compatibility/2006">
          <mc:Choice Requires="x14">
            <control shapeId="11604" r:id="rId34" name="Option Button 340">
              <controlPr defaultSize="0" autoFill="0" autoLine="0" autoPict="0">
                <anchor moveWithCells="1">
                  <from>
                    <xdr:col>50</xdr:col>
                    <xdr:colOff>12700</xdr:colOff>
                    <xdr:row>214</xdr:row>
                    <xdr:rowOff>57150</xdr:rowOff>
                  </from>
                  <to>
                    <xdr:col>53</xdr:col>
                    <xdr:colOff>209550</xdr:colOff>
                    <xdr:row>215</xdr:row>
                    <xdr:rowOff>260350</xdr:rowOff>
                  </to>
                </anchor>
              </controlPr>
            </control>
          </mc:Choice>
        </mc:AlternateContent>
        <mc:AlternateContent xmlns:mc="http://schemas.openxmlformats.org/markup-compatibility/2006">
          <mc:Choice Requires="x14">
            <control shapeId="11605" r:id="rId35" name="Option Button 341">
              <controlPr defaultSize="0" autoFill="0" autoLine="0" autoPict="0">
                <anchor moveWithCells="1">
                  <from>
                    <xdr:col>53</xdr:col>
                    <xdr:colOff>120650</xdr:colOff>
                    <xdr:row>214</xdr:row>
                    <xdr:rowOff>50800</xdr:rowOff>
                  </from>
                  <to>
                    <xdr:col>57</xdr:col>
                    <xdr:colOff>44450</xdr:colOff>
                    <xdr:row>215</xdr:row>
                    <xdr:rowOff>260350</xdr:rowOff>
                  </to>
                </anchor>
              </controlPr>
            </control>
          </mc:Choice>
        </mc:AlternateContent>
        <mc:AlternateContent xmlns:mc="http://schemas.openxmlformats.org/markup-compatibility/2006">
          <mc:Choice Requires="x14">
            <control shapeId="11606" r:id="rId36" name="Option Button 342">
              <controlPr defaultSize="0" autoFill="0" autoLine="0" autoPict="0">
                <anchor moveWithCells="1">
                  <from>
                    <xdr:col>50</xdr:col>
                    <xdr:colOff>12700</xdr:colOff>
                    <xdr:row>215</xdr:row>
                    <xdr:rowOff>196850</xdr:rowOff>
                  </from>
                  <to>
                    <xdr:col>53</xdr:col>
                    <xdr:colOff>209550</xdr:colOff>
                    <xdr:row>216</xdr:row>
                    <xdr:rowOff>19050</xdr:rowOff>
                  </to>
                </anchor>
              </controlPr>
            </control>
          </mc:Choice>
        </mc:AlternateContent>
        <mc:AlternateContent xmlns:mc="http://schemas.openxmlformats.org/markup-compatibility/2006">
          <mc:Choice Requires="x14">
            <control shapeId="11608" r:id="rId37" name="Option Button 344">
              <controlPr defaultSize="0" autoFill="0" autoLine="0" autoPict="0">
                <anchor moveWithCells="1">
                  <from>
                    <xdr:col>49</xdr:col>
                    <xdr:colOff>292100</xdr:colOff>
                    <xdr:row>233</xdr:row>
                    <xdr:rowOff>44450</xdr:rowOff>
                  </from>
                  <to>
                    <xdr:col>53</xdr:col>
                    <xdr:colOff>196850</xdr:colOff>
                    <xdr:row>234</xdr:row>
                    <xdr:rowOff>260350</xdr:rowOff>
                  </to>
                </anchor>
              </controlPr>
            </control>
          </mc:Choice>
        </mc:AlternateContent>
        <mc:AlternateContent xmlns:mc="http://schemas.openxmlformats.org/markup-compatibility/2006">
          <mc:Choice Requires="x14">
            <control shapeId="11609" r:id="rId38" name="Option Button 345">
              <controlPr defaultSize="0" autoFill="0" autoLine="0" autoPict="0">
                <anchor moveWithCells="1">
                  <from>
                    <xdr:col>53</xdr:col>
                    <xdr:colOff>101600</xdr:colOff>
                    <xdr:row>233</xdr:row>
                    <xdr:rowOff>44450</xdr:rowOff>
                  </from>
                  <to>
                    <xdr:col>57</xdr:col>
                    <xdr:colOff>19050</xdr:colOff>
                    <xdr:row>234</xdr:row>
                    <xdr:rowOff>260350</xdr:rowOff>
                  </to>
                </anchor>
              </controlPr>
            </control>
          </mc:Choice>
        </mc:AlternateContent>
        <mc:AlternateContent xmlns:mc="http://schemas.openxmlformats.org/markup-compatibility/2006">
          <mc:Choice Requires="x14">
            <control shapeId="11610" r:id="rId39" name="Option Button 346">
              <controlPr defaultSize="0" autoFill="0" autoLine="0" autoPict="0">
                <anchor moveWithCells="1">
                  <from>
                    <xdr:col>49</xdr:col>
                    <xdr:colOff>292100</xdr:colOff>
                    <xdr:row>234</xdr:row>
                    <xdr:rowOff>196850</xdr:rowOff>
                  </from>
                  <to>
                    <xdr:col>53</xdr:col>
                    <xdr:colOff>190500</xdr:colOff>
                    <xdr:row>235</xdr:row>
                    <xdr:rowOff>6350</xdr:rowOff>
                  </to>
                </anchor>
              </controlPr>
            </control>
          </mc:Choice>
        </mc:AlternateContent>
        <mc:AlternateContent xmlns:mc="http://schemas.openxmlformats.org/markup-compatibility/2006">
          <mc:Choice Requires="x14">
            <control shapeId="11612" r:id="rId40" name="Option Button 348">
              <controlPr defaultSize="0" autoFill="0" autoLine="0" autoPict="0">
                <anchor moveWithCells="1">
                  <from>
                    <xdr:col>49</xdr:col>
                    <xdr:colOff>273050</xdr:colOff>
                    <xdr:row>264</xdr:row>
                    <xdr:rowOff>57150</xdr:rowOff>
                  </from>
                  <to>
                    <xdr:col>53</xdr:col>
                    <xdr:colOff>184150</xdr:colOff>
                    <xdr:row>265</xdr:row>
                    <xdr:rowOff>260350</xdr:rowOff>
                  </to>
                </anchor>
              </controlPr>
            </control>
          </mc:Choice>
        </mc:AlternateContent>
        <mc:AlternateContent xmlns:mc="http://schemas.openxmlformats.org/markup-compatibility/2006">
          <mc:Choice Requires="x14">
            <control shapeId="11613" r:id="rId41" name="Option Button 349">
              <controlPr defaultSize="0" autoFill="0" autoLine="0" autoPict="0">
                <anchor moveWithCells="1">
                  <from>
                    <xdr:col>53</xdr:col>
                    <xdr:colOff>88900</xdr:colOff>
                    <xdr:row>264</xdr:row>
                    <xdr:rowOff>57150</xdr:rowOff>
                  </from>
                  <to>
                    <xdr:col>57</xdr:col>
                    <xdr:colOff>0</xdr:colOff>
                    <xdr:row>265</xdr:row>
                    <xdr:rowOff>260350</xdr:rowOff>
                  </to>
                </anchor>
              </controlPr>
            </control>
          </mc:Choice>
        </mc:AlternateContent>
        <mc:AlternateContent xmlns:mc="http://schemas.openxmlformats.org/markup-compatibility/2006">
          <mc:Choice Requires="x14">
            <control shapeId="11614" r:id="rId42" name="Option Button 350">
              <controlPr defaultSize="0" autoFill="0" autoLine="0" autoPict="0">
                <anchor moveWithCells="1">
                  <from>
                    <xdr:col>49</xdr:col>
                    <xdr:colOff>273050</xdr:colOff>
                    <xdr:row>265</xdr:row>
                    <xdr:rowOff>203200</xdr:rowOff>
                  </from>
                  <to>
                    <xdr:col>53</xdr:col>
                    <xdr:colOff>171450</xdr:colOff>
                    <xdr:row>266</xdr:row>
                    <xdr:rowOff>19050</xdr:rowOff>
                  </to>
                </anchor>
              </controlPr>
            </control>
          </mc:Choice>
        </mc:AlternateContent>
        <mc:AlternateContent xmlns:mc="http://schemas.openxmlformats.org/markup-compatibility/2006">
          <mc:Choice Requires="x14">
            <control shapeId="11616" r:id="rId43" name="Option Button 352">
              <controlPr defaultSize="0" autoFill="0" autoLine="0" autoPict="0">
                <anchor moveWithCells="1">
                  <from>
                    <xdr:col>50</xdr:col>
                    <xdr:colOff>6350</xdr:colOff>
                    <xdr:row>283</xdr:row>
                    <xdr:rowOff>69850</xdr:rowOff>
                  </from>
                  <to>
                    <xdr:col>53</xdr:col>
                    <xdr:colOff>196850</xdr:colOff>
                    <xdr:row>284</xdr:row>
                    <xdr:rowOff>273050</xdr:rowOff>
                  </to>
                </anchor>
              </controlPr>
            </control>
          </mc:Choice>
        </mc:AlternateContent>
        <mc:AlternateContent xmlns:mc="http://schemas.openxmlformats.org/markup-compatibility/2006">
          <mc:Choice Requires="x14">
            <control shapeId="11617" r:id="rId44" name="Option Button 353">
              <controlPr defaultSize="0" autoFill="0" autoLine="0" autoPict="0">
                <anchor moveWithCells="1">
                  <from>
                    <xdr:col>53</xdr:col>
                    <xdr:colOff>114300</xdr:colOff>
                    <xdr:row>283</xdr:row>
                    <xdr:rowOff>69850</xdr:rowOff>
                  </from>
                  <to>
                    <xdr:col>57</xdr:col>
                    <xdr:colOff>19050</xdr:colOff>
                    <xdr:row>284</xdr:row>
                    <xdr:rowOff>273050</xdr:rowOff>
                  </to>
                </anchor>
              </controlPr>
            </control>
          </mc:Choice>
        </mc:AlternateContent>
        <mc:AlternateContent xmlns:mc="http://schemas.openxmlformats.org/markup-compatibility/2006">
          <mc:Choice Requires="x14">
            <control shapeId="11618" r:id="rId45" name="Option Button 354">
              <controlPr defaultSize="0" autoFill="0" autoLine="0" autoPict="0">
                <anchor moveWithCells="1">
                  <from>
                    <xdr:col>50</xdr:col>
                    <xdr:colOff>6350</xdr:colOff>
                    <xdr:row>284</xdr:row>
                    <xdr:rowOff>215900</xdr:rowOff>
                  </from>
                  <to>
                    <xdr:col>53</xdr:col>
                    <xdr:colOff>196850</xdr:colOff>
                    <xdr:row>285</xdr:row>
                    <xdr:rowOff>44450</xdr:rowOff>
                  </to>
                </anchor>
              </controlPr>
            </control>
          </mc:Choice>
        </mc:AlternateContent>
        <mc:AlternateContent xmlns:mc="http://schemas.openxmlformats.org/markup-compatibility/2006">
          <mc:Choice Requires="x14">
            <control shapeId="11620" r:id="rId46" name="Option Button 356">
              <controlPr defaultSize="0" autoFill="0" autoLine="0" autoPict="0">
                <anchor moveWithCells="1">
                  <from>
                    <xdr:col>50</xdr:col>
                    <xdr:colOff>31750</xdr:colOff>
                    <xdr:row>302</xdr:row>
                    <xdr:rowOff>57150</xdr:rowOff>
                  </from>
                  <to>
                    <xdr:col>53</xdr:col>
                    <xdr:colOff>234950</xdr:colOff>
                    <xdr:row>303</xdr:row>
                    <xdr:rowOff>260350</xdr:rowOff>
                  </to>
                </anchor>
              </controlPr>
            </control>
          </mc:Choice>
        </mc:AlternateContent>
        <mc:AlternateContent xmlns:mc="http://schemas.openxmlformats.org/markup-compatibility/2006">
          <mc:Choice Requires="x14">
            <control shapeId="11621" r:id="rId47" name="Option Button 357">
              <controlPr defaultSize="0" autoFill="0" autoLine="0" autoPict="0">
                <anchor moveWithCells="1">
                  <from>
                    <xdr:col>53</xdr:col>
                    <xdr:colOff>139700</xdr:colOff>
                    <xdr:row>302</xdr:row>
                    <xdr:rowOff>57150</xdr:rowOff>
                  </from>
                  <to>
                    <xdr:col>57</xdr:col>
                    <xdr:colOff>57150</xdr:colOff>
                    <xdr:row>303</xdr:row>
                    <xdr:rowOff>260350</xdr:rowOff>
                  </to>
                </anchor>
              </controlPr>
            </control>
          </mc:Choice>
        </mc:AlternateContent>
        <mc:AlternateContent xmlns:mc="http://schemas.openxmlformats.org/markup-compatibility/2006">
          <mc:Choice Requires="x14">
            <control shapeId="11622" r:id="rId48" name="Option Button 358">
              <controlPr defaultSize="0" autoFill="0" autoLine="0" autoPict="0">
                <anchor moveWithCells="1">
                  <from>
                    <xdr:col>50</xdr:col>
                    <xdr:colOff>31750</xdr:colOff>
                    <xdr:row>303</xdr:row>
                    <xdr:rowOff>203200</xdr:rowOff>
                  </from>
                  <to>
                    <xdr:col>53</xdr:col>
                    <xdr:colOff>228600</xdr:colOff>
                    <xdr:row>304</xdr:row>
                    <xdr:rowOff>19050</xdr:rowOff>
                  </to>
                </anchor>
              </controlPr>
            </control>
          </mc:Choice>
        </mc:AlternateContent>
        <mc:AlternateContent xmlns:mc="http://schemas.openxmlformats.org/markup-compatibility/2006">
          <mc:Choice Requires="x14">
            <control shapeId="11624" r:id="rId49" name="Option Button 360">
              <controlPr defaultSize="0" autoFill="0" autoLine="0" autoPict="0">
                <anchor moveWithCells="1">
                  <from>
                    <xdr:col>50</xdr:col>
                    <xdr:colOff>57150</xdr:colOff>
                    <xdr:row>325</xdr:row>
                    <xdr:rowOff>44450</xdr:rowOff>
                  </from>
                  <to>
                    <xdr:col>53</xdr:col>
                    <xdr:colOff>254000</xdr:colOff>
                    <xdr:row>326</xdr:row>
                    <xdr:rowOff>260350</xdr:rowOff>
                  </to>
                </anchor>
              </controlPr>
            </control>
          </mc:Choice>
        </mc:AlternateContent>
        <mc:AlternateContent xmlns:mc="http://schemas.openxmlformats.org/markup-compatibility/2006">
          <mc:Choice Requires="x14">
            <control shapeId="11625" r:id="rId50" name="Option Button 361">
              <controlPr defaultSize="0" autoFill="0" autoLine="0" autoPict="0">
                <anchor moveWithCells="1">
                  <from>
                    <xdr:col>53</xdr:col>
                    <xdr:colOff>165100</xdr:colOff>
                    <xdr:row>325</xdr:row>
                    <xdr:rowOff>44450</xdr:rowOff>
                  </from>
                  <to>
                    <xdr:col>58</xdr:col>
                    <xdr:colOff>6350</xdr:colOff>
                    <xdr:row>326</xdr:row>
                    <xdr:rowOff>260350</xdr:rowOff>
                  </to>
                </anchor>
              </controlPr>
            </control>
          </mc:Choice>
        </mc:AlternateContent>
        <mc:AlternateContent xmlns:mc="http://schemas.openxmlformats.org/markup-compatibility/2006">
          <mc:Choice Requires="x14">
            <control shapeId="11626" r:id="rId51" name="Option Button 362">
              <controlPr defaultSize="0" autoFill="0" autoLine="0" autoPict="0">
                <anchor moveWithCells="1">
                  <from>
                    <xdr:col>50</xdr:col>
                    <xdr:colOff>57150</xdr:colOff>
                    <xdr:row>326</xdr:row>
                    <xdr:rowOff>196850</xdr:rowOff>
                  </from>
                  <to>
                    <xdr:col>53</xdr:col>
                    <xdr:colOff>247650</xdr:colOff>
                    <xdr:row>327</xdr:row>
                    <xdr:rowOff>6350</xdr:rowOff>
                  </to>
                </anchor>
              </controlPr>
            </control>
          </mc:Choice>
        </mc:AlternateContent>
        <mc:AlternateContent xmlns:mc="http://schemas.openxmlformats.org/markup-compatibility/2006">
          <mc:Choice Requires="x14">
            <control shapeId="11628" r:id="rId52" name="Option Button 364">
              <controlPr defaultSize="0" autoFill="0" autoLine="0" autoPict="0">
                <anchor moveWithCells="1">
                  <from>
                    <xdr:col>50</xdr:col>
                    <xdr:colOff>19050</xdr:colOff>
                    <xdr:row>344</xdr:row>
                    <xdr:rowOff>57150</xdr:rowOff>
                  </from>
                  <to>
                    <xdr:col>53</xdr:col>
                    <xdr:colOff>209550</xdr:colOff>
                    <xdr:row>345</xdr:row>
                    <xdr:rowOff>266700</xdr:rowOff>
                  </to>
                </anchor>
              </controlPr>
            </control>
          </mc:Choice>
        </mc:AlternateContent>
        <mc:AlternateContent xmlns:mc="http://schemas.openxmlformats.org/markup-compatibility/2006">
          <mc:Choice Requires="x14">
            <control shapeId="11629" r:id="rId53" name="Option Button 365">
              <controlPr defaultSize="0" autoFill="0" autoLine="0" autoPict="0">
                <anchor moveWithCells="1">
                  <from>
                    <xdr:col>53</xdr:col>
                    <xdr:colOff>127000</xdr:colOff>
                    <xdr:row>344</xdr:row>
                    <xdr:rowOff>57150</xdr:rowOff>
                  </from>
                  <to>
                    <xdr:col>57</xdr:col>
                    <xdr:colOff>44450</xdr:colOff>
                    <xdr:row>345</xdr:row>
                    <xdr:rowOff>266700</xdr:rowOff>
                  </to>
                </anchor>
              </controlPr>
            </control>
          </mc:Choice>
        </mc:AlternateContent>
        <mc:AlternateContent xmlns:mc="http://schemas.openxmlformats.org/markup-compatibility/2006">
          <mc:Choice Requires="x14">
            <control shapeId="11630" r:id="rId54" name="Option Button 366">
              <controlPr defaultSize="0" autoFill="0" autoLine="0" autoPict="0">
                <anchor moveWithCells="1">
                  <from>
                    <xdr:col>50</xdr:col>
                    <xdr:colOff>19050</xdr:colOff>
                    <xdr:row>345</xdr:row>
                    <xdr:rowOff>203200</xdr:rowOff>
                  </from>
                  <to>
                    <xdr:col>53</xdr:col>
                    <xdr:colOff>209550</xdr:colOff>
                    <xdr:row>346</xdr:row>
                    <xdr:rowOff>25400</xdr:rowOff>
                  </to>
                </anchor>
              </controlPr>
            </control>
          </mc:Choice>
        </mc:AlternateContent>
        <mc:AlternateContent xmlns:mc="http://schemas.openxmlformats.org/markup-compatibility/2006">
          <mc:Choice Requires="x14">
            <control shapeId="11632" r:id="rId55" name="Option Button 368">
              <controlPr defaultSize="0" autoFill="0" autoLine="0" autoPict="0">
                <anchor moveWithCells="1">
                  <from>
                    <xdr:col>50</xdr:col>
                    <xdr:colOff>19050</xdr:colOff>
                    <xdr:row>363</xdr:row>
                    <xdr:rowOff>38100</xdr:rowOff>
                  </from>
                  <to>
                    <xdr:col>53</xdr:col>
                    <xdr:colOff>228600</xdr:colOff>
                    <xdr:row>364</xdr:row>
                    <xdr:rowOff>254000</xdr:rowOff>
                  </to>
                </anchor>
              </controlPr>
            </control>
          </mc:Choice>
        </mc:AlternateContent>
        <mc:AlternateContent xmlns:mc="http://schemas.openxmlformats.org/markup-compatibility/2006">
          <mc:Choice Requires="x14">
            <control shapeId="11633" r:id="rId56" name="Option Button 369">
              <controlPr defaultSize="0" autoFill="0" autoLine="0" autoPict="0">
                <anchor moveWithCells="1">
                  <from>
                    <xdr:col>53</xdr:col>
                    <xdr:colOff>127000</xdr:colOff>
                    <xdr:row>363</xdr:row>
                    <xdr:rowOff>38100</xdr:rowOff>
                  </from>
                  <to>
                    <xdr:col>57</xdr:col>
                    <xdr:colOff>44450</xdr:colOff>
                    <xdr:row>364</xdr:row>
                    <xdr:rowOff>254000</xdr:rowOff>
                  </to>
                </anchor>
              </controlPr>
            </control>
          </mc:Choice>
        </mc:AlternateContent>
        <mc:AlternateContent xmlns:mc="http://schemas.openxmlformats.org/markup-compatibility/2006">
          <mc:Choice Requires="x14">
            <control shapeId="11634" r:id="rId57" name="Option Button 370">
              <controlPr defaultSize="0" autoFill="0" autoLine="0" autoPict="0">
                <anchor moveWithCells="1">
                  <from>
                    <xdr:col>50</xdr:col>
                    <xdr:colOff>19050</xdr:colOff>
                    <xdr:row>364</xdr:row>
                    <xdr:rowOff>190500</xdr:rowOff>
                  </from>
                  <to>
                    <xdr:col>53</xdr:col>
                    <xdr:colOff>209550</xdr:colOff>
                    <xdr:row>365</xdr:row>
                    <xdr:rowOff>6350</xdr:rowOff>
                  </to>
                </anchor>
              </controlPr>
            </control>
          </mc:Choice>
        </mc:AlternateContent>
        <mc:AlternateContent xmlns:mc="http://schemas.openxmlformats.org/markup-compatibility/2006">
          <mc:Choice Requires="x14">
            <control shapeId="11636" r:id="rId58" name="Option Button 372">
              <controlPr defaultSize="0" autoFill="0" autoLine="0" autoPict="0">
                <anchor moveWithCells="1">
                  <from>
                    <xdr:col>50</xdr:col>
                    <xdr:colOff>25400</xdr:colOff>
                    <xdr:row>382</xdr:row>
                    <xdr:rowOff>31750</xdr:rowOff>
                  </from>
                  <to>
                    <xdr:col>53</xdr:col>
                    <xdr:colOff>234950</xdr:colOff>
                    <xdr:row>383</xdr:row>
                    <xdr:rowOff>247650</xdr:rowOff>
                  </to>
                </anchor>
              </controlPr>
            </control>
          </mc:Choice>
        </mc:AlternateContent>
        <mc:AlternateContent xmlns:mc="http://schemas.openxmlformats.org/markup-compatibility/2006">
          <mc:Choice Requires="x14">
            <control shapeId="11637" r:id="rId59" name="Option Button 373">
              <controlPr defaultSize="0" autoFill="0" autoLine="0" autoPict="0">
                <anchor moveWithCells="1">
                  <from>
                    <xdr:col>53</xdr:col>
                    <xdr:colOff>133350</xdr:colOff>
                    <xdr:row>382</xdr:row>
                    <xdr:rowOff>31750</xdr:rowOff>
                  </from>
                  <to>
                    <xdr:col>57</xdr:col>
                    <xdr:colOff>57150</xdr:colOff>
                    <xdr:row>383</xdr:row>
                    <xdr:rowOff>247650</xdr:rowOff>
                  </to>
                </anchor>
              </controlPr>
            </control>
          </mc:Choice>
        </mc:AlternateContent>
        <mc:AlternateContent xmlns:mc="http://schemas.openxmlformats.org/markup-compatibility/2006">
          <mc:Choice Requires="x14">
            <control shapeId="11638" r:id="rId60" name="Option Button 374">
              <controlPr defaultSize="0" autoFill="0" autoLine="0" autoPict="0">
                <anchor moveWithCells="1">
                  <from>
                    <xdr:col>50</xdr:col>
                    <xdr:colOff>25400</xdr:colOff>
                    <xdr:row>383</xdr:row>
                    <xdr:rowOff>184150</xdr:rowOff>
                  </from>
                  <to>
                    <xdr:col>53</xdr:col>
                    <xdr:colOff>228600</xdr:colOff>
                    <xdr:row>384</xdr:row>
                    <xdr:rowOff>0</xdr:rowOff>
                  </to>
                </anchor>
              </controlPr>
            </control>
          </mc:Choice>
        </mc:AlternateContent>
        <mc:AlternateContent xmlns:mc="http://schemas.openxmlformats.org/markup-compatibility/2006">
          <mc:Choice Requires="x14">
            <control shapeId="11640" r:id="rId61" name="Option Button 376">
              <controlPr defaultSize="0" autoFill="0" autoLine="0" autoPict="0">
                <anchor moveWithCells="1">
                  <from>
                    <xdr:col>50</xdr:col>
                    <xdr:colOff>31750</xdr:colOff>
                    <xdr:row>401</xdr:row>
                    <xdr:rowOff>50800</xdr:rowOff>
                  </from>
                  <to>
                    <xdr:col>53</xdr:col>
                    <xdr:colOff>234950</xdr:colOff>
                    <xdr:row>402</xdr:row>
                    <xdr:rowOff>260350</xdr:rowOff>
                  </to>
                </anchor>
              </controlPr>
            </control>
          </mc:Choice>
        </mc:AlternateContent>
        <mc:AlternateContent xmlns:mc="http://schemas.openxmlformats.org/markup-compatibility/2006">
          <mc:Choice Requires="x14">
            <control shapeId="11641" r:id="rId62" name="Option Button 377">
              <controlPr defaultSize="0" autoFill="0" autoLine="0" autoPict="0">
                <anchor moveWithCells="1">
                  <from>
                    <xdr:col>53</xdr:col>
                    <xdr:colOff>139700</xdr:colOff>
                    <xdr:row>401</xdr:row>
                    <xdr:rowOff>50800</xdr:rowOff>
                  </from>
                  <to>
                    <xdr:col>57</xdr:col>
                    <xdr:colOff>57150</xdr:colOff>
                    <xdr:row>402</xdr:row>
                    <xdr:rowOff>260350</xdr:rowOff>
                  </to>
                </anchor>
              </controlPr>
            </control>
          </mc:Choice>
        </mc:AlternateContent>
        <mc:AlternateContent xmlns:mc="http://schemas.openxmlformats.org/markup-compatibility/2006">
          <mc:Choice Requires="x14">
            <control shapeId="11642" r:id="rId63" name="Option Button 378">
              <controlPr defaultSize="0" autoFill="0" autoLine="0" autoPict="0">
                <anchor moveWithCells="1">
                  <from>
                    <xdr:col>50</xdr:col>
                    <xdr:colOff>31750</xdr:colOff>
                    <xdr:row>402</xdr:row>
                    <xdr:rowOff>196850</xdr:rowOff>
                  </from>
                  <to>
                    <xdr:col>53</xdr:col>
                    <xdr:colOff>228600</xdr:colOff>
                    <xdr:row>403</xdr:row>
                    <xdr:rowOff>19050</xdr:rowOff>
                  </to>
                </anchor>
              </controlPr>
            </control>
          </mc:Choice>
        </mc:AlternateContent>
        <mc:AlternateContent xmlns:mc="http://schemas.openxmlformats.org/markup-compatibility/2006">
          <mc:Choice Requires="x14">
            <control shapeId="11656" r:id="rId64" name="Option Button 392">
              <controlPr defaultSize="0" autoFill="0" autoLine="0" autoPict="0">
                <anchor moveWithCells="1">
                  <from>
                    <xdr:col>49</xdr:col>
                    <xdr:colOff>292100</xdr:colOff>
                    <xdr:row>420</xdr:row>
                    <xdr:rowOff>44450</xdr:rowOff>
                  </from>
                  <to>
                    <xdr:col>53</xdr:col>
                    <xdr:colOff>196850</xdr:colOff>
                    <xdr:row>421</xdr:row>
                    <xdr:rowOff>254000</xdr:rowOff>
                  </to>
                </anchor>
              </controlPr>
            </control>
          </mc:Choice>
        </mc:AlternateContent>
        <mc:AlternateContent xmlns:mc="http://schemas.openxmlformats.org/markup-compatibility/2006">
          <mc:Choice Requires="x14">
            <control shapeId="11657" r:id="rId65" name="Option Button 393">
              <controlPr defaultSize="0" autoFill="0" autoLine="0" autoPict="0">
                <anchor moveWithCells="1">
                  <from>
                    <xdr:col>53</xdr:col>
                    <xdr:colOff>107950</xdr:colOff>
                    <xdr:row>420</xdr:row>
                    <xdr:rowOff>44450</xdr:rowOff>
                  </from>
                  <to>
                    <xdr:col>57</xdr:col>
                    <xdr:colOff>19050</xdr:colOff>
                    <xdr:row>421</xdr:row>
                    <xdr:rowOff>254000</xdr:rowOff>
                  </to>
                </anchor>
              </controlPr>
            </control>
          </mc:Choice>
        </mc:AlternateContent>
        <mc:AlternateContent xmlns:mc="http://schemas.openxmlformats.org/markup-compatibility/2006">
          <mc:Choice Requires="x14">
            <control shapeId="11658" r:id="rId66" name="Option Button 394">
              <controlPr defaultSize="0" autoFill="0" autoLine="0" autoPict="0">
                <anchor moveWithCells="1">
                  <from>
                    <xdr:col>49</xdr:col>
                    <xdr:colOff>292100</xdr:colOff>
                    <xdr:row>421</xdr:row>
                    <xdr:rowOff>190500</xdr:rowOff>
                  </from>
                  <to>
                    <xdr:col>53</xdr:col>
                    <xdr:colOff>190500</xdr:colOff>
                    <xdr:row>422</xdr:row>
                    <xdr:rowOff>12700</xdr:rowOff>
                  </to>
                </anchor>
              </controlPr>
            </control>
          </mc:Choice>
        </mc:AlternateContent>
        <mc:AlternateContent xmlns:mc="http://schemas.openxmlformats.org/markup-compatibility/2006">
          <mc:Choice Requires="x14">
            <control shapeId="11660" r:id="rId67" name="Option Button 396">
              <controlPr defaultSize="0" autoFill="0" autoLine="0" autoPict="0">
                <anchor moveWithCells="1">
                  <from>
                    <xdr:col>50</xdr:col>
                    <xdr:colOff>6350</xdr:colOff>
                    <xdr:row>439</xdr:row>
                    <xdr:rowOff>50800</xdr:rowOff>
                  </from>
                  <to>
                    <xdr:col>53</xdr:col>
                    <xdr:colOff>209550</xdr:colOff>
                    <xdr:row>440</xdr:row>
                    <xdr:rowOff>260350</xdr:rowOff>
                  </to>
                </anchor>
              </controlPr>
            </control>
          </mc:Choice>
        </mc:AlternateContent>
        <mc:AlternateContent xmlns:mc="http://schemas.openxmlformats.org/markup-compatibility/2006">
          <mc:Choice Requires="x14">
            <control shapeId="11661" r:id="rId68" name="Option Button 397">
              <controlPr defaultSize="0" autoFill="0" autoLine="0" autoPict="0">
                <anchor moveWithCells="1">
                  <from>
                    <xdr:col>53</xdr:col>
                    <xdr:colOff>114300</xdr:colOff>
                    <xdr:row>439</xdr:row>
                    <xdr:rowOff>50800</xdr:rowOff>
                  </from>
                  <to>
                    <xdr:col>57</xdr:col>
                    <xdr:colOff>38100</xdr:colOff>
                    <xdr:row>440</xdr:row>
                    <xdr:rowOff>260350</xdr:rowOff>
                  </to>
                </anchor>
              </controlPr>
            </control>
          </mc:Choice>
        </mc:AlternateContent>
        <mc:AlternateContent xmlns:mc="http://schemas.openxmlformats.org/markup-compatibility/2006">
          <mc:Choice Requires="x14">
            <control shapeId="11662" r:id="rId69" name="Option Button 398">
              <controlPr defaultSize="0" autoFill="0" autoLine="0" autoPict="0">
                <anchor moveWithCells="1">
                  <from>
                    <xdr:col>50</xdr:col>
                    <xdr:colOff>6350</xdr:colOff>
                    <xdr:row>440</xdr:row>
                    <xdr:rowOff>196850</xdr:rowOff>
                  </from>
                  <to>
                    <xdr:col>53</xdr:col>
                    <xdr:colOff>196850</xdr:colOff>
                    <xdr:row>441</xdr:row>
                    <xdr:rowOff>19050</xdr:rowOff>
                  </to>
                </anchor>
              </controlPr>
            </control>
          </mc:Choice>
        </mc:AlternateContent>
        <mc:AlternateContent xmlns:mc="http://schemas.openxmlformats.org/markup-compatibility/2006">
          <mc:Choice Requires="x14">
            <control shapeId="11664" r:id="rId70" name="Option Button 400">
              <controlPr defaultSize="0" autoFill="0" autoLine="0" autoPict="0">
                <anchor moveWithCells="1">
                  <from>
                    <xdr:col>50</xdr:col>
                    <xdr:colOff>12700</xdr:colOff>
                    <xdr:row>458</xdr:row>
                    <xdr:rowOff>44450</xdr:rowOff>
                  </from>
                  <to>
                    <xdr:col>53</xdr:col>
                    <xdr:colOff>209550</xdr:colOff>
                    <xdr:row>459</xdr:row>
                    <xdr:rowOff>260350</xdr:rowOff>
                  </to>
                </anchor>
              </controlPr>
            </control>
          </mc:Choice>
        </mc:AlternateContent>
        <mc:AlternateContent xmlns:mc="http://schemas.openxmlformats.org/markup-compatibility/2006">
          <mc:Choice Requires="x14">
            <control shapeId="11665" r:id="rId71" name="Option Button 401">
              <controlPr defaultSize="0" autoFill="0" autoLine="0" autoPict="0">
                <anchor moveWithCells="1">
                  <from>
                    <xdr:col>53</xdr:col>
                    <xdr:colOff>120650</xdr:colOff>
                    <xdr:row>458</xdr:row>
                    <xdr:rowOff>44450</xdr:rowOff>
                  </from>
                  <to>
                    <xdr:col>57</xdr:col>
                    <xdr:colOff>44450</xdr:colOff>
                    <xdr:row>459</xdr:row>
                    <xdr:rowOff>260350</xdr:rowOff>
                  </to>
                </anchor>
              </controlPr>
            </control>
          </mc:Choice>
        </mc:AlternateContent>
        <mc:AlternateContent xmlns:mc="http://schemas.openxmlformats.org/markup-compatibility/2006">
          <mc:Choice Requires="x14">
            <control shapeId="11666" r:id="rId72" name="Option Button 402">
              <controlPr defaultSize="0" autoFill="0" autoLine="0" autoPict="0">
                <anchor moveWithCells="1">
                  <from>
                    <xdr:col>50</xdr:col>
                    <xdr:colOff>12700</xdr:colOff>
                    <xdr:row>459</xdr:row>
                    <xdr:rowOff>196850</xdr:rowOff>
                  </from>
                  <to>
                    <xdr:col>53</xdr:col>
                    <xdr:colOff>209550</xdr:colOff>
                    <xdr:row>460</xdr:row>
                    <xdr:rowOff>6350</xdr:rowOff>
                  </to>
                </anchor>
              </controlPr>
            </control>
          </mc:Choice>
        </mc:AlternateContent>
        <mc:AlternateContent xmlns:mc="http://schemas.openxmlformats.org/markup-compatibility/2006">
          <mc:Choice Requires="x14">
            <control shapeId="11668" r:id="rId73" name="Option Button 404">
              <controlPr defaultSize="0" autoFill="0" autoLine="0" autoPict="0">
                <anchor moveWithCells="1">
                  <from>
                    <xdr:col>50</xdr:col>
                    <xdr:colOff>19050</xdr:colOff>
                    <xdr:row>477</xdr:row>
                    <xdr:rowOff>57150</xdr:rowOff>
                  </from>
                  <to>
                    <xdr:col>53</xdr:col>
                    <xdr:colOff>209550</xdr:colOff>
                    <xdr:row>478</xdr:row>
                    <xdr:rowOff>260350</xdr:rowOff>
                  </to>
                </anchor>
              </controlPr>
            </control>
          </mc:Choice>
        </mc:AlternateContent>
        <mc:AlternateContent xmlns:mc="http://schemas.openxmlformats.org/markup-compatibility/2006">
          <mc:Choice Requires="x14">
            <control shapeId="11669" r:id="rId74" name="Option Button 405">
              <controlPr defaultSize="0" autoFill="0" autoLine="0" autoPict="0">
                <anchor moveWithCells="1">
                  <from>
                    <xdr:col>53</xdr:col>
                    <xdr:colOff>127000</xdr:colOff>
                    <xdr:row>477</xdr:row>
                    <xdr:rowOff>57150</xdr:rowOff>
                  </from>
                  <to>
                    <xdr:col>57</xdr:col>
                    <xdr:colOff>44450</xdr:colOff>
                    <xdr:row>478</xdr:row>
                    <xdr:rowOff>260350</xdr:rowOff>
                  </to>
                </anchor>
              </controlPr>
            </control>
          </mc:Choice>
        </mc:AlternateContent>
        <mc:AlternateContent xmlns:mc="http://schemas.openxmlformats.org/markup-compatibility/2006">
          <mc:Choice Requires="x14">
            <control shapeId="11670" r:id="rId75" name="Option Button 406">
              <controlPr defaultSize="0" autoFill="0" autoLine="0" autoPict="0">
                <anchor moveWithCells="1">
                  <from>
                    <xdr:col>50</xdr:col>
                    <xdr:colOff>19050</xdr:colOff>
                    <xdr:row>478</xdr:row>
                    <xdr:rowOff>203200</xdr:rowOff>
                  </from>
                  <to>
                    <xdr:col>53</xdr:col>
                    <xdr:colOff>209550</xdr:colOff>
                    <xdr:row>479</xdr:row>
                    <xdr:rowOff>19050</xdr:rowOff>
                  </to>
                </anchor>
              </controlPr>
            </control>
          </mc:Choice>
        </mc:AlternateContent>
        <mc:AlternateContent xmlns:mc="http://schemas.openxmlformats.org/markup-compatibility/2006">
          <mc:Choice Requires="x14">
            <control shapeId="11672" r:id="rId76" name="Option Button 408">
              <controlPr defaultSize="0" autoFill="0" autoLine="0" autoPict="0">
                <anchor moveWithCells="1">
                  <from>
                    <xdr:col>50</xdr:col>
                    <xdr:colOff>19050</xdr:colOff>
                    <xdr:row>496</xdr:row>
                    <xdr:rowOff>63500</xdr:rowOff>
                  </from>
                  <to>
                    <xdr:col>53</xdr:col>
                    <xdr:colOff>228600</xdr:colOff>
                    <xdr:row>497</xdr:row>
                    <xdr:rowOff>273050</xdr:rowOff>
                  </to>
                </anchor>
              </controlPr>
            </control>
          </mc:Choice>
        </mc:AlternateContent>
        <mc:AlternateContent xmlns:mc="http://schemas.openxmlformats.org/markup-compatibility/2006">
          <mc:Choice Requires="x14">
            <control shapeId="11673" r:id="rId77" name="Option Button 409">
              <controlPr defaultSize="0" autoFill="0" autoLine="0" autoPict="0">
                <anchor moveWithCells="1">
                  <from>
                    <xdr:col>53</xdr:col>
                    <xdr:colOff>127000</xdr:colOff>
                    <xdr:row>496</xdr:row>
                    <xdr:rowOff>63500</xdr:rowOff>
                  </from>
                  <to>
                    <xdr:col>57</xdr:col>
                    <xdr:colOff>44450</xdr:colOff>
                    <xdr:row>497</xdr:row>
                    <xdr:rowOff>273050</xdr:rowOff>
                  </to>
                </anchor>
              </controlPr>
            </control>
          </mc:Choice>
        </mc:AlternateContent>
        <mc:AlternateContent xmlns:mc="http://schemas.openxmlformats.org/markup-compatibility/2006">
          <mc:Choice Requires="x14">
            <control shapeId="11674" r:id="rId78" name="Option Button 410">
              <controlPr defaultSize="0" autoFill="0" autoLine="0" autoPict="0">
                <anchor moveWithCells="1">
                  <from>
                    <xdr:col>50</xdr:col>
                    <xdr:colOff>19050</xdr:colOff>
                    <xdr:row>497</xdr:row>
                    <xdr:rowOff>209550</xdr:rowOff>
                  </from>
                  <to>
                    <xdr:col>53</xdr:col>
                    <xdr:colOff>209550</xdr:colOff>
                    <xdr:row>498</xdr:row>
                    <xdr:rowOff>38100</xdr:rowOff>
                  </to>
                </anchor>
              </controlPr>
            </control>
          </mc:Choice>
        </mc:AlternateContent>
        <mc:AlternateContent xmlns:mc="http://schemas.openxmlformats.org/markup-compatibility/2006">
          <mc:Choice Requires="x14">
            <control shapeId="11676" r:id="rId79" name="Option Button 412">
              <controlPr defaultSize="0" autoFill="0" autoLine="0" autoPict="0">
                <anchor moveWithCells="1">
                  <from>
                    <xdr:col>50</xdr:col>
                    <xdr:colOff>25400</xdr:colOff>
                    <xdr:row>517</xdr:row>
                    <xdr:rowOff>50800</xdr:rowOff>
                  </from>
                  <to>
                    <xdr:col>53</xdr:col>
                    <xdr:colOff>234950</xdr:colOff>
                    <xdr:row>518</xdr:row>
                    <xdr:rowOff>260350</xdr:rowOff>
                  </to>
                </anchor>
              </controlPr>
            </control>
          </mc:Choice>
        </mc:AlternateContent>
        <mc:AlternateContent xmlns:mc="http://schemas.openxmlformats.org/markup-compatibility/2006">
          <mc:Choice Requires="x14">
            <control shapeId="11677" r:id="rId80" name="Option Button 413">
              <controlPr defaultSize="0" autoFill="0" autoLine="0" autoPict="0">
                <anchor moveWithCells="1">
                  <from>
                    <xdr:col>53</xdr:col>
                    <xdr:colOff>133350</xdr:colOff>
                    <xdr:row>517</xdr:row>
                    <xdr:rowOff>50800</xdr:rowOff>
                  </from>
                  <to>
                    <xdr:col>57</xdr:col>
                    <xdr:colOff>57150</xdr:colOff>
                    <xdr:row>518</xdr:row>
                    <xdr:rowOff>260350</xdr:rowOff>
                  </to>
                </anchor>
              </controlPr>
            </control>
          </mc:Choice>
        </mc:AlternateContent>
        <mc:AlternateContent xmlns:mc="http://schemas.openxmlformats.org/markup-compatibility/2006">
          <mc:Choice Requires="x14">
            <control shapeId="11678" r:id="rId81" name="Option Button 414">
              <controlPr defaultSize="0" autoFill="0" autoLine="0" autoPict="0">
                <anchor moveWithCells="1">
                  <from>
                    <xdr:col>50</xdr:col>
                    <xdr:colOff>25400</xdr:colOff>
                    <xdr:row>518</xdr:row>
                    <xdr:rowOff>196850</xdr:rowOff>
                  </from>
                  <to>
                    <xdr:col>53</xdr:col>
                    <xdr:colOff>228600</xdr:colOff>
                    <xdr:row>519</xdr:row>
                    <xdr:rowOff>19050</xdr:rowOff>
                  </to>
                </anchor>
              </controlPr>
            </control>
          </mc:Choice>
        </mc:AlternateContent>
        <mc:AlternateContent xmlns:mc="http://schemas.openxmlformats.org/markup-compatibility/2006">
          <mc:Choice Requires="x14">
            <control shapeId="11716" r:id="rId82" name="Option Button 452">
              <controlPr defaultSize="0" autoFill="0" autoLine="0" autoPict="0">
                <anchor moveWithCells="1">
                  <from>
                    <xdr:col>50</xdr:col>
                    <xdr:colOff>31750</xdr:colOff>
                    <xdr:row>591</xdr:row>
                    <xdr:rowOff>44450</xdr:rowOff>
                  </from>
                  <to>
                    <xdr:col>53</xdr:col>
                    <xdr:colOff>234950</xdr:colOff>
                    <xdr:row>592</xdr:row>
                    <xdr:rowOff>254000</xdr:rowOff>
                  </to>
                </anchor>
              </controlPr>
            </control>
          </mc:Choice>
        </mc:AlternateContent>
        <mc:AlternateContent xmlns:mc="http://schemas.openxmlformats.org/markup-compatibility/2006">
          <mc:Choice Requires="x14">
            <control shapeId="11717" r:id="rId83" name="Option Button 453">
              <controlPr defaultSize="0" autoFill="0" autoLine="0" autoPict="0">
                <anchor moveWithCells="1">
                  <from>
                    <xdr:col>53</xdr:col>
                    <xdr:colOff>139700</xdr:colOff>
                    <xdr:row>591</xdr:row>
                    <xdr:rowOff>44450</xdr:rowOff>
                  </from>
                  <to>
                    <xdr:col>57</xdr:col>
                    <xdr:colOff>57150</xdr:colOff>
                    <xdr:row>592</xdr:row>
                    <xdr:rowOff>254000</xdr:rowOff>
                  </to>
                </anchor>
              </controlPr>
            </control>
          </mc:Choice>
        </mc:AlternateContent>
        <mc:AlternateContent xmlns:mc="http://schemas.openxmlformats.org/markup-compatibility/2006">
          <mc:Choice Requires="x14">
            <control shapeId="11718" r:id="rId84" name="Option Button 454">
              <controlPr defaultSize="0" autoFill="0" autoLine="0" autoPict="0">
                <anchor moveWithCells="1">
                  <from>
                    <xdr:col>50</xdr:col>
                    <xdr:colOff>31750</xdr:colOff>
                    <xdr:row>592</xdr:row>
                    <xdr:rowOff>190500</xdr:rowOff>
                  </from>
                  <to>
                    <xdr:col>53</xdr:col>
                    <xdr:colOff>228600</xdr:colOff>
                    <xdr:row>593</xdr:row>
                    <xdr:rowOff>6350</xdr:rowOff>
                  </to>
                </anchor>
              </controlPr>
            </control>
          </mc:Choice>
        </mc:AlternateContent>
        <mc:AlternateContent xmlns:mc="http://schemas.openxmlformats.org/markup-compatibility/2006">
          <mc:Choice Requires="x14">
            <control shapeId="11720" r:id="rId85" name="Option Button 456">
              <controlPr defaultSize="0" autoFill="0" autoLine="0" autoPict="0">
                <anchor moveWithCells="1">
                  <from>
                    <xdr:col>50</xdr:col>
                    <xdr:colOff>31750</xdr:colOff>
                    <xdr:row>610</xdr:row>
                    <xdr:rowOff>44450</xdr:rowOff>
                  </from>
                  <to>
                    <xdr:col>53</xdr:col>
                    <xdr:colOff>234950</xdr:colOff>
                    <xdr:row>611</xdr:row>
                    <xdr:rowOff>260350</xdr:rowOff>
                  </to>
                </anchor>
              </controlPr>
            </control>
          </mc:Choice>
        </mc:AlternateContent>
        <mc:AlternateContent xmlns:mc="http://schemas.openxmlformats.org/markup-compatibility/2006">
          <mc:Choice Requires="x14">
            <control shapeId="11721" r:id="rId86" name="Option Button 457">
              <controlPr defaultSize="0" autoFill="0" autoLine="0" autoPict="0">
                <anchor moveWithCells="1">
                  <from>
                    <xdr:col>53</xdr:col>
                    <xdr:colOff>139700</xdr:colOff>
                    <xdr:row>610</xdr:row>
                    <xdr:rowOff>44450</xdr:rowOff>
                  </from>
                  <to>
                    <xdr:col>57</xdr:col>
                    <xdr:colOff>57150</xdr:colOff>
                    <xdr:row>611</xdr:row>
                    <xdr:rowOff>260350</xdr:rowOff>
                  </to>
                </anchor>
              </controlPr>
            </control>
          </mc:Choice>
        </mc:AlternateContent>
        <mc:AlternateContent xmlns:mc="http://schemas.openxmlformats.org/markup-compatibility/2006">
          <mc:Choice Requires="x14">
            <control shapeId="11722" r:id="rId87" name="Option Button 458">
              <controlPr defaultSize="0" autoFill="0" autoLine="0" autoPict="0">
                <anchor moveWithCells="1">
                  <from>
                    <xdr:col>50</xdr:col>
                    <xdr:colOff>31750</xdr:colOff>
                    <xdr:row>611</xdr:row>
                    <xdr:rowOff>196850</xdr:rowOff>
                  </from>
                  <to>
                    <xdr:col>53</xdr:col>
                    <xdr:colOff>234950</xdr:colOff>
                    <xdr:row>612</xdr:row>
                    <xdr:rowOff>6350</xdr:rowOff>
                  </to>
                </anchor>
              </controlPr>
            </control>
          </mc:Choice>
        </mc:AlternateContent>
        <mc:AlternateContent xmlns:mc="http://schemas.openxmlformats.org/markup-compatibility/2006">
          <mc:Choice Requires="x14">
            <control shapeId="11724" r:id="rId88" name="Option Button 460">
              <controlPr defaultSize="0" autoFill="0" autoLine="0" autoPict="0">
                <anchor moveWithCells="1">
                  <from>
                    <xdr:col>50</xdr:col>
                    <xdr:colOff>38100</xdr:colOff>
                    <xdr:row>631</xdr:row>
                    <xdr:rowOff>50800</xdr:rowOff>
                  </from>
                  <to>
                    <xdr:col>53</xdr:col>
                    <xdr:colOff>247650</xdr:colOff>
                    <xdr:row>632</xdr:row>
                    <xdr:rowOff>260350</xdr:rowOff>
                  </to>
                </anchor>
              </controlPr>
            </control>
          </mc:Choice>
        </mc:AlternateContent>
        <mc:AlternateContent xmlns:mc="http://schemas.openxmlformats.org/markup-compatibility/2006">
          <mc:Choice Requires="x14">
            <control shapeId="11725" r:id="rId89" name="Option Button 461">
              <controlPr defaultSize="0" autoFill="0" autoLine="0" autoPict="0">
                <anchor moveWithCells="1">
                  <from>
                    <xdr:col>53</xdr:col>
                    <xdr:colOff>146050</xdr:colOff>
                    <xdr:row>631</xdr:row>
                    <xdr:rowOff>50800</xdr:rowOff>
                  </from>
                  <to>
                    <xdr:col>58</xdr:col>
                    <xdr:colOff>0</xdr:colOff>
                    <xdr:row>632</xdr:row>
                    <xdr:rowOff>260350</xdr:rowOff>
                  </to>
                </anchor>
              </controlPr>
            </control>
          </mc:Choice>
        </mc:AlternateContent>
        <mc:AlternateContent xmlns:mc="http://schemas.openxmlformats.org/markup-compatibility/2006">
          <mc:Choice Requires="x14">
            <control shapeId="11726" r:id="rId90" name="Option Button 462">
              <controlPr defaultSize="0" autoFill="0" autoLine="0" autoPict="0">
                <anchor moveWithCells="1">
                  <from>
                    <xdr:col>50</xdr:col>
                    <xdr:colOff>38100</xdr:colOff>
                    <xdr:row>632</xdr:row>
                    <xdr:rowOff>196850</xdr:rowOff>
                  </from>
                  <to>
                    <xdr:col>53</xdr:col>
                    <xdr:colOff>234950</xdr:colOff>
                    <xdr:row>633</xdr:row>
                    <xdr:rowOff>19050</xdr:rowOff>
                  </to>
                </anchor>
              </controlPr>
            </control>
          </mc:Choice>
        </mc:AlternateContent>
        <mc:AlternateContent xmlns:mc="http://schemas.openxmlformats.org/markup-compatibility/2006">
          <mc:Choice Requires="x14">
            <control shapeId="11728" r:id="rId91" name="Option Button 464">
              <controlPr defaultSize="0" autoFill="0" autoLine="0" autoPict="0">
                <anchor moveWithCells="1">
                  <from>
                    <xdr:col>50</xdr:col>
                    <xdr:colOff>44450</xdr:colOff>
                    <xdr:row>650</xdr:row>
                    <xdr:rowOff>57150</xdr:rowOff>
                  </from>
                  <to>
                    <xdr:col>53</xdr:col>
                    <xdr:colOff>247650</xdr:colOff>
                    <xdr:row>651</xdr:row>
                    <xdr:rowOff>260350</xdr:rowOff>
                  </to>
                </anchor>
              </controlPr>
            </control>
          </mc:Choice>
        </mc:AlternateContent>
        <mc:AlternateContent xmlns:mc="http://schemas.openxmlformats.org/markup-compatibility/2006">
          <mc:Choice Requires="x14">
            <control shapeId="11729" r:id="rId92" name="Option Button 465">
              <controlPr defaultSize="0" autoFill="0" autoLine="0" autoPict="0">
                <anchor moveWithCells="1">
                  <from>
                    <xdr:col>53</xdr:col>
                    <xdr:colOff>152400</xdr:colOff>
                    <xdr:row>650</xdr:row>
                    <xdr:rowOff>57150</xdr:rowOff>
                  </from>
                  <to>
                    <xdr:col>58</xdr:col>
                    <xdr:colOff>0</xdr:colOff>
                    <xdr:row>651</xdr:row>
                    <xdr:rowOff>260350</xdr:rowOff>
                  </to>
                </anchor>
              </controlPr>
            </control>
          </mc:Choice>
        </mc:AlternateContent>
        <mc:AlternateContent xmlns:mc="http://schemas.openxmlformats.org/markup-compatibility/2006">
          <mc:Choice Requires="x14">
            <control shapeId="11730" r:id="rId93" name="Option Button 466">
              <controlPr defaultSize="0" autoFill="0" autoLine="0" autoPict="0">
                <anchor moveWithCells="1">
                  <from>
                    <xdr:col>50</xdr:col>
                    <xdr:colOff>44450</xdr:colOff>
                    <xdr:row>651</xdr:row>
                    <xdr:rowOff>203200</xdr:rowOff>
                  </from>
                  <to>
                    <xdr:col>53</xdr:col>
                    <xdr:colOff>234950</xdr:colOff>
                    <xdr:row>652</xdr:row>
                    <xdr:rowOff>19050</xdr:rowOff>
                  </to>
                </anchor>
              </controlPr>
            </control>
          </mc:Choice>
        </mc:AlternateContent>
        <mc:AlternateContent xmlns:mc="http://schemas.openxmlformats.org/markup-compatibility/2006">
          <mc:Choice Requires="x14">
            <control shapeId="11740" r:id="rId94" name="Option Button 476">
              <controlPr defaultSize="0" autoFill="0" autoLine="0" autoPict="0">
                <anchor moveWithCells="1">
                  <from>
                    <xdr:col>50</xdr:col>
                    <xdr:colOff>57150</xdr:colOff>
                    <xdr:row>688</xdr:row>
                    <xdr:rowOff>69850</xdr:rowOff>
                  </from>
                  <to>
                    <xdr:col>53</xdr:col>
                    <xdr:colOff>254000</xdr:colOff>
                    <xdr:row>689</xdr:row>
                    <xdr:rowOff>273050</xdr:rowOff>
                  </to>
                </anchor>
              </controlPr>
            </control>
          </mc:Choice>
        </mc:AlternateContent>
        <mc:AlternateContent xmlns:mc="http://schemas.openxmlformats.org/markup-compatibility/2006">
          <mc:Choice Requires="x14">
            <control shapeId="11741" r:id="rId95" name="Option Button 477">
              <controlPr defaultSize="0" autoFill="0" autoLine="0" autoPict="0">
                <anchor moveWithCells="1">
                  <from>
                    <xdr:col>53</xdr:col>
                    <xdr:colOff>165100</xdr:colOff>
                    <xdr:row>688</xdr:row>
                    <xdr:rowOff>69850</xdr:rowOff>
                  </from>
                  <to>
                    <xdr:col>58</xdr:col>
                    <xdr:colOff>6350</xdr:colOff>
                    <xdr:row>689</xdr:row>
                    <xdr:rowOff>273050</xdr:rowOff>
                  </to>
                </anchor>
              </controlPr>
            </control>
          </mc:Choice>
        </mc:AlternateContent>
        <mc:AlternateContent xmlns:mc="http://schemas.openxmlformats.org/markup-compatibility/2006">
          <mc:Choice Requires="x14">
            <control shapeId="11742" r:id="rId96" name="Option Button 478">
              <controlPr defaultSize="0" autoFill="0" autoLine="0" autoPict="0">
                <anchor moveWithCells="1">
                  <from>
                    <xdr:col>50</xdr:col>
                    <xdr:colOff>57150</xdr:colOff>
                    <xdr:row>689</xdr:row>
                    <xdr:rowOff>215900</xdr:rowOff>
                  </from>
                  <to>
                    <xdr:col>53</xdr:col>
                    <xdr:colOff>247650</xdr:colOff>
                    <xdr:row>690</xdr:row>
                    <xdr:rowOff>44450</xdr:rowOff>
                  </to>
                </anchor>
              </controlPr>
            </control>
          </mc:Choice>
        </mc:AlternateContent>
        <mc:AlternateContent xmlns:mc="http://schemas.openxmlformats.org/markup-compatibility/2006">
          <mc:Choice Requires="x14">
            <control shapeId="11752" r:id="rId97" name="Option Button 488">
              <controlPr defaultSize="0" autoFill="0" autoLine="0" autoPict="0">
                <anchor moveWithCells="1">
                  <from>
                    <xdr:col>24</xdr:col>
                    <xdr:colOff>146050</xdr:colOff>
                    <xdr:row>13</xdr:row>
                    <xdr:rowOff>266700</xdr:rowOff>
                  </from>
                  <to>
                    <xdr:col>27</xdr:col>
                    <xdr:colOff>107950</xdr:colOff>
                    <xdr:row>14</xdr:row>
                    <xdr:rowOff>63500</xdr:rowOff>
                  </to>
                </anchor>
              </controlPr>
            </control>
          </mc:Choice>
        </mc:AlternateContent>
        <mc:AlternateContent xmlns:mc="http://schemas.openxmlformats.org/markup-compatibility/2006">
          <mc:Choice Requires="x14">
            <control shapeId="11753" r:id="rId98" name="Option Button 489">
              <controlPr defaultSize="0" autoFill="0" autoLine="0" autoPict="0">
                <anchor moveWithCells="1">
                  <from>
                    <xdr:col>26</xdr:col>
                    <xdr:colOff>57150</xdr:colOff>
                    <xdr:row>13</xdr:row>
                    <xdr:rowOff>273050</xdr:rowOff>
                  </from>
                  <to>
                    <xdr:col>29</xdr:col>
                    <xdr:colOff>171450</xdr:colOff>
                    <xdr:row>14</xdr:row>
                    <xdr:rowOff>63500</xdr:rowOff>
                  </to>
                </anchor>
              </controlPr>
            </control>
          </mc:Choice>
        </mc:AlternateContent>
        <mc:AlternateContent xmlns:mc="http://schemas.openxmlformats.org/markup-compatibility/2006">
          <mc:Choice Requires="x14">
            <control shapeId="11754" r:id="rId99" name="Option Button 490">
              <controlPr defaultSize="0" autoFill="0" autoLine="0" autoPict="0">
                <anchor moveWithCells="1">
                  <from>
                    <xdr:col>24</xdr:col>
                    <xdr:colOff>146050</xdr:colOff>
                    <xdr:row>13</xdr:row>
                    <xdr:rowOff>450850</xdr:rowOff>
                  </from>
                  <to>
                    <xdr:col>27</xdr:col>
                    <xdr:colOff>107950</xdr:colOff>
                    <xdr:row>15</xdr:row>
                    <xdr:rowOff>184150</xdr:rowOff>
                  </to>
                </anchor>
              </controlPr>
            </control>
          </mc:Choice>
        </mc:AlternateContent>
        <mc:AlternateContent xmlns:mc="http://schemas.openxmlformats.org/markup-compatibility/2006">
          <mc:Choice Requires="x14">
            <control shapeId="11791" r:id="rId100" name="Option Button 527">
              <controlPr defaultSize="0" autoFill="0" autoLine="0" autoPict="0">
                <anchor moveWithCells="1">
                  <from>
                    <xdr:col>24</xdr:col>
                    <xdr:colOff>146050</xdr:colOff>
                    <xdr:row>28</xdr:row>
                    <xdr:rowOff>6350</xdr:rowOff>
                  </from>
                  <to>
                    <xdr:col>27</xdr:col>
                    <xdr:colOff>101600</xdr:colOff>
                    <xdr:row>28</xdr:row>
                    <xdr:rowOff>266700</xdr:rowOff>
                  </to>
                </anchor>
              </controlPr>
            </control>
          </mc:Choice>
        </mc:AlternateContent>
        <mc:AlternateContent xmlns:mc="http://schemas.openxmlformats.org/markup-compatibility/2006">
          <mc:Choice Requires="x14">
            <control shapeId="11792" r:id="rId101" name="Option Button 528">
              <controlPr defaultSize="0" autoFill="0" autoLine="0" autoPict="0">
                <anchor moveWithCells="1">
                  <from>
                    <xdr:col>26</xdr:col>
                    <xdr:colOff>57150</xdr:colOff>
                    <xdr:row>28</xdr:row>
                    <xdr:rowOff>12700</xdr:rowOff>
                  </from>
                  <to>
                    <xdr:col>29</xdr:col>
                    <xdr:colOff>171450</xdr:colOff>
                    <xdr:row>28</xdr:row>
                    <xdr:rowOff>279400</xdr:rowOff>
                  </to>
                </anchor>
              </controlPr>
            </control>
          </mc:Choice>
        </mc:AlternateContent>
        <mc:AlternateContent xmlns:mc="http://schemas.openxmlformats.org/markup-compatibility/2006">
          <mc:Choice Requires="x14">
            <control shapeId="11793" r:id="rId102" name="Option Button 529">
              <controlPr defaultSize="0" autoFill="0" autoLine="0" autoPict="0">
                <anchor moveWithCells="1">
                  <from>
                    <xdr:col>24</xdr:col>
                    <xdr:colOff>146050</xdr:colOff>
                    <xdr:row>28</xdr:row>
                    <xdr:rowOff>184150</xdr:rowOff>
                  </from>
                  <to>
                    <xdr:col>27</xdr:col>
                    <xdr:colOff>101600</xdr:colOff>
                    <xdr:row>28</xdr:row>
                    <xdr:rowOff>450850</xdr:rowOff>
                  </to>
                </anchor>
              </controlPr>
            </control>
          </mc:Choice>
        </mc:AlternateContent>
        <mc:AlternateContent xmlns:mc="http://schemas.openxmlformats.org/markup-compatibility/2006">
          <mc:Choice Requires="x14">
            <control shapeId="11811" r:id="rId103" name="Option Button 547">
              <controlPr defaultSize="0" autoFill="0" autoLine="0" autoPict="0">
                <anchor moveWithCells="1">
                  <from>
                    <xdr:col>24</xdr:col>
                    <xdr:colOff>152400</xdr:colOff>
                    <xdr:row>32</xdr:row>
                    <xdr:rowOff>12700</xdr:rowOff>
                  </from>
                  <to>
                    <xdr:col>27</xdr:col>
                    <xdr:colOff>107950</xdr:colOff>
                    <xdr:row>32</xdr:row>
                    <xdr:rowOff>273050</xdr:rowOff>
                  </to>
                </anchor>
              </controlPr>
            </control>
          </mc:Choice>
        </mc:AlternateContent>
        <mc:AlternateContent xmlns:mc="http://schemas.openxmlformats.org/markup-compatibility/2006">
          <mc:Choice Requires="x14">
            <control shapeId="11812" r:id="rId104" name="Option Button 548">
              <controlPr defaultSize="0" autoFill="0" autoLine="0" autoPict="0">
                <anchor moveWithCells="1">
                  <from>
                    <xdr:col>26</xdr:col>
                    <xdr:colOff>63500</xdr:colOff>
                    <xdr:row>32</xdr:row>
                    <xdr:rowOff>12700</xdr:rowOff>
                  </from>
                  <to>
                    <xdr:col>29</xdr:col>
                    <xdr:colOff>184150</xdr:colOff>
                    <xdr:row>32</xdr:row>
                    <xdr:rowOff>273050</xdr:rowOff>
                  </to>
                </anchor>
              </controlPr>
            </control>
          </mc:Choice>
        </mc:AlternateContent>
        <mc:AlternateContent xmlns:mc="http://schemas.openxmlformats.org/markup-compatibility/2006">
          <mc:Choice Requires="x14">
            <control shapeId="11813" r:id="rId105" name="Option Button 549">
              <controlPr defaultSize="0" autoFill="0" autoLine="0" autoPict="0">
                <anchor moveWithCells="1">
                  <from>
                    <xdr:col>24</xdr:col>
                    <xdr:colOff>152400</xdr:colOff>
                    <xdr:row>32</xdr:row>
                    <xdr:rowOff>190500</xdr:rowOff>
                  </from>
                  <to>
                    <xdr:col>27</xdr:col>
                    <xdr:colOff>107950</xdr:colOff>
                    <xdr:row>32</xdr:row>
                    <xdr:rowOff>425450</xdr:rowOff>
                  </to>
                </anchor>
              </controlPr>
            </control>
          </mc:Choice>
        </mc:AlternateContent>
        <mc:AlternateContent xmlns:mc="http://schemas.openxmlformats.org/markup-compatibility/2006">
          <mc:Choice Requires="x14">
            <control shapeId="11815" r:id="rId106" name="Option Button 551">
              <controlPr defaultSize="0" autoFill="0" autoLine="0" autoPict="0">
                <anchor moveWithCells="1">
                  <from>
                    <xdr:col>24</xdr:col>
                    <xdr:colOff>152400</xdr:colOff>
                    <xdr:row>34</xdr:row>
                    <xdr:rowOff>25400</xdr:rowOff>
                  </from>
                  <to>
                    <xdr:col>27</xdr:col>
                    <xdr:colOff>107950</xdr:colOff>
                    <xdr:row>34</xdr:row>
                    <xdr:rowOff>292100</xdr:rowOff>
                  </to>
                </anchor>
              </controlPr>
            </control>
          </mc:Choice>
        </mc:AlternateContent>
        <mc:AlternateContent xmlns:mc="http://schemas.openxmlformats.org/markup-compatibility/2006">
          <mc:Choice Requires="x14">
            <control shapeId="11816" r:id="rId107" name="Option Button 552">
              <controlPr defaultSize="0" autoFill="0" autoLine="0" autoPict="0">
                <anchor moveWithCells="1">
                  <from>
                    <xdr:col>26</xdr:col>
                    <xdr:colOff>63500</xdr:colOff>
                    <xdr:row>34</xdr:row>
                    <xdr:rowOff>25400</xdr:rowOff>
                  </from>
                  <to>
                    <xdr:col>29</xdr:col>
                    <xdr:colOff>184150</xdr:colOff>
                    <xdr:row>34</xdr:row>
                    <xdr:rowOff>292100</xdr:rowOff>
                  </to>
                </anchor>
              </controlPr>
            </control>
          </mc:Choice>
        </mc:AlternateContent>
        <mc:AlternateContent xmlns:mc="http://schemas.openxmlformats.org/markup-compatibility/2006">
          <mc:Choice Requires="x14">
            <control shapeId="11817" r:id="rId108" name="Option Button 553">
              <controlPr defaultSize="0" autoFill="0" autoLine="0" autoPict="0">
                <anchor moveWithCells="1">
                  <from>
                    <xdr:col>24</xdr:col>
                    <xdr:colOff>152400</xdr:colOff>
                    <xdr:row>34</xdr:row>
                    <xdr:rowOff>203200</xdr:rowOff>
                  </from>
                  <to>
                    <xdr:col>27</xdr:col>
                    <xdr:colOff>107950</xdr:colOff>
                    <xdr:row>35</xdr:row>
                    <xdr:rowOff>0</xdr:rowOff>
                  </to>
                </anchor>
              </controlPr>
            </control>
          </mc:Choice>
        </mc:AlternateContent>
        <mc:AlternateContent xmlns:mc="http://schemas.openxmlformats.org/markup-compatibility/2006">
          <mc:Choice Requires="x14">
            <control shapeId="11827" r:id="rId109" name="Option Button 563">
              <controlPr defaultSize="0" autoFill="0" autoLine="0" autoPict="0">
                <anchor moveWithCells="1">
                  <from>
                    <xdr:col>24</xdr:col>
                    <xdr:colOff>152400</xdr:colOff>
                    <xdr:row>66</xdr:row>
                    <xdr:rowOff>241300</xdr:rowOff>
                  </from>
                  <to>
                    <xdr:col>27</xdr:col>
                    <xdr:colOff>107950</xdr:colOff>
                    <xdr:row>67</xdr:row>
                    <xdr:rowOff>38100</xdr:rowOff>
                  </to>
                </anchor>
              </controlPr>
            </control>
          </mc:Choice>
        </mc:AlternateContent>
        <mc:AlternateContent xmlns:mc="http://schemas.openxmlformats.org/markup-compatibility/2006">
          <mc:Choice Requires="x14">
            <control shapeId="11828" r:id="rId110" name="Option Button 564">
              <controlPr defaultSize="0" autoFill="0" autoLine="0" autoPict="0">
                <anchor moveWithCells="1">
                  <from>
                    <xdr:col>26</xdr:col>
                    <xdr:colOff>63500</xdr:colOff>
                    <xdr:row>66</xdr:row>
                    <xdr:rowOff>247650</xdr:rowOff>
                  </from>
                  <to>
                    <xdr:col>29</xdr:col>
                    <xdr:colOff>184150</xdr:colOff>
                    <xdr:row>67</xdr:row>
                    <xdr:rowOff>38100</xdr:rowOff>
                  </to>
                </anchor>
              </controlPr>
            </control>
          </mc:Choice>
        </mc:AlternateContent>
        <mc:AlternateContent xmlns:mc="http://schemas.openxmlformats.org/markup-compatibility/2006">
          <mc:Choice Requires="x14">
            <control shapeId="11829" r:id="rId111" name="Option Button 565">
              <controlPr defaultSize="0" autoFill="0" autoLine="0" autoPict="0">
                <anchor moveWithCells="1">
                  <from>
                    <xdr:col>24</xdr:col>
                    <xdr:colOff>152400</xdr:colOff>
                    <xdr:row>66</xdr:row>
                    <xdr:rowOff>419100</xdr:rowOff>
                  </from>
                  <to>
                    <xdr:col>27</xdr:col>
                    <xdr:colOff>107950</xdr:colOff>
                    <xdr:row>68</xdr:row>
                    <xdr:rowOff>146050</xdr:rowOff>
                  </to>
                </anchor>
              </controlPr>
            </control>
          </mc:Choice>
        </mc:AlternateContent>
        <mc:AlternateContent xmlns:mc="http://schemas.openxmlformats.org/markup-compatibility/2006">
          <mc:Choice Requires="x14">
            <control shapeId="11831" r:id="rId112" name="Option Button 567">
              <controlPr defaultSize="0" autoFill="0" autoLine="0" autoPict="0">
                <anchor moveWithCells="1">
                  <from>
                    <xdr:col>24</xdr:col>
                    <xdr:colOff>152400</xdr:colOff>
                    <xdr:row>49</xdr:row>
                    <xdr:rowOff>266700</xdr:rowOff>
                  </from>
                  <to>
                    <xdr:col>27</xdr:col>
                    <xdr:colOff>107950</xdr:colOff>
                    <xdr:row>50</xdr:row>
                    <xdr:rowOff>57150</xdr:rowOff>
                  </to>
                </anchor>
              </controlPr>
            </control>
          </mc:Choice>
        </mc:AlternateContent>
        <mc:AlternateContent xmlns:mc="http://schemas.openxmlformats.org/markup-compatibility/2006">
          <mc:Choice Requires="x14">
            <control shapeId="11832" r:id="rId113" name="Option Button 568">
              <controlPr defaultSize="0" autoFill="0" autoLine="0" autoPict="0">
                <anchor moveWithCells="1">
                  <from>
                    <xdr:col>26</xdr:col>
                    <xdr:colOff>63500</xdr:colOff>
                    <xdr:row>49</xdr:row>
                    <xdr:rowOff>273050</xdr:rowOff>
                  </from>
                  <to>
                    <xdr:col>29</xdr:col>
                    <xdr:colOff>184150</xdr:colOff>
                    <xdr:row>50</xdr:row>
                    <xdr:rowOff>57150</xdr:rowOff>
                  </to>
                </anchor>
              </controlPr>
            </control>
          </mc:Choice>
        </mc:AlternateContent>
        <mc:AlternateContent xmlns:mc="http://schemas.openxmlformats.org/markup-compatibility/2006">
          <mc:Choice Requires="x14">
            <control shapeId="11833" r:id="rId114" name="Option Button 569">
              <controlPr defaultSize="0" autoFill="0" autoLine="0" autoPict="0">
                <anchor moveWithCells="1">
                  <from>
                    <xdr:col>24</xdr:col>
                    <xdr:colOff>152400</xdr:colOff>
                    <xdr:row>49</xdr:row>
                    <xdr:rowOff>444500</xdr:rowOff>
                  </from>
                  <to>
                    <xdr:col>27</xdr:col>
                    <xdr:colOff>107950</xdr:colOff>
                    <xdr:row>51</xdr:row>
                    <xdr:rowOff>171450</xdr:rowOff>
                  </to>
                </anchor>
              </controlPr>
            </control>
          </mc:Choice>
        </mc:AlternateContent>
        <mc:AlternateContent xmlns:mc="http://schemas.openxmlformats.org/markup-compatibility/2006">
          <mc:Choice Requires="x14">
            <control shapeId="11835" r:id="rId115" name="Option Button 571">
              <controlPr defaultSize="0" autoFill="0" autoLine="0" autoPict="0">
                <anchor moveWithCells="1">
                  <from>
                    <xdr:col>24</xdr:col>
                    <xdr:colOff>152400</xdr:colOff>
                    <xdr:row>53</xdr:row>
                    <xdr:rowOff>0</xdr:rowOff>
                  </from>
                  <to>
                    <xdr:col>27</xdr:col>
                    <xdr:colOff>107950</xdr:colOff>
                    <xdr:row>53</xdr:row>
                    <xdr:rowOff>260350</xdr:rowOff>
                  </to>
                </anchor>
              </controlPr>
            </control>
          </mc:Choice>
        </mc:AlternateContent>
        <mc:AlternateContent xmlns:mc="http://schemas.openxmlformats.org/markup-compatibility/2006">
          <mc:Choice Requires="x14">
            <control shapeId="11836" r:id="rId116" name="Option Button 572">
              <controlPr defaultSize="0" autoFill="0" autoLine="0" autoPict="0">
                <anchor moveWithCells="1">
                  <from>
                    <xdr:col>26</xdr:col>
                    <xdr:colOff>63500</xdr:colOff>
                    <xdr:row>53</xdr:row>
                    <xdr:rowOff>6350</xdr:rowOff>
                  </from>
                  <to>
                    <xdr:col>29</xdr:col>
                    <xdr:colOff>184150</xdr:colOff>
                    <xdr:row>53</xdr:row>
                    <xdr:rowOff>260350</xdr:rowOff>
                  </to>
                </anchor>
              </controlPr>
            </control>
          </mc:Choice>
        </mc:AlternateContent>
        <mc:AlternateContent xmlns:mc="http://schemas.openxmlformats.org/markup-compatibility/2006">
          <mc:Choice Requires="x14">
            <control shapeId="11837" r:id="rId117" name="Option Button 573">
              <controlPr defaultSize="0" autoFill="0" autoLine="0" autoPict="0">
                <anchor moveWithCells="1">
                  <from>
                    <xdr:col>24</xdr:col>
                    <xdr:colOff>152400</xdr:colOff>
                    <xdr:row>53</xdr:row>
                    <xdr:rowOff>177800</xdr:rowOff>
                  </from>
                  <to>
                    <xdr:col>27</xdr:col>
                    <xdr:colOff>107950</xdr:colOff>
                    <xdr:row>53</xdr:row>
                    <xdr:rowOff>444500</xdr:rowOff>
                  </to>
                </anchor>
              </controlPr>
            </control>
          </mc:Choice>
        </mc:AlternateContent>
        <mc:AlternateContent xmlns:mc="http://schemas.openxmlformats.org/markup-compatibility/2006">
          <mc:Choice Requires="x14">
            <control shapeId="11855" r:id="rId118" name="Option Button 591">
              <controlPr defaultSize="0" autoFill="0" autoLine="0" autoPict="0">
                <anchor moveWithCells="1">
                  <from>
                    <xdr:col>24</xdr:col>
                    <xdr:colOff>158750</xdr:colOff>
                    <xdr:row>85</xdr:row>
                    <xdr:rowOff>38100</xdr:rowOff>
                  </from>
                  <to>
                    <xdr:col>27</xdr:col>
                    <xdr:colOff>120650</xdr:colOff>
                    <xdr:row>85</xdr:row>
                    <xdr:rowOff>298450</xdr:rowOff>
                  </to>
                </anchor>
              </controlPr>
            </control>
          </mc:Choice>
        </mc:AlternateContent>
        <mc:AlternateContent xmlns:mc="http://schemas.openxmlformats.org/markup-compatibility/2006">
          <mc:Choice Requires="x14">
            <control shapeId="11856" r:id="rId119" name="Option Button 592">
              <controlPr defaultSize="0" autoFill="0" autoLine="0" autoPict="0">
                <anchor moveWithCells="1">
                  <from>
                    <xdr:col>26</xdr:col>
                    <xdr:colOff>76200</xdr:colOff>
                    <xdr:row>85</xdr:row>
                    <xdr:rowOff>38100</xdr:rowOff>
                  </from>
                  <to>
                    <xdr:col>29</xdr:col>
                    <xdr:colOff>190500</xdr:colOff>
                    <xdr:row>85</xdr:row>
                    <xdr:rowOff>298450</xdr:rowOff>
                  </to>
                </anchor>
              </controlPr>
            </control>
          </mc:Choice>
        </mc:AlternateContent>
        <mc:AlternateContent xmlns:mc="http://schemas.openxmlformats.org/markup-compatibility/2006">
          <mc:Choice Requires="x14">
            <control shapeId="11857" r:id="rId120" name="Option Button 593">
              <controlPr defaultSize="0" autoFill="0" autoLine="0" autoPict="0">
                <anchor moveWithCells="1">
                  <from>
                    <xdr:col>24</xdr:col>
                    <xdr:colOff>158750</xdr:colOff>
                    <xdr:row>85</xdr:row>
                    <xdr:rowOff>215900</xdr:rowOff>
                  </from>
                  <to>
                    <xdr:col>27</xdr:col>
                    <xdr:colOff>120650</xdr:colOff>
                    <xdr:row>86</xdr:row>
                    <xdr:rowOff>6350</xdr:rowOff>
                  </to>
                </anchor>
              </controlPr>
            </control>
          </mc:Choice>
        </mc:AlternateContent>
        <mc:AlternateContent xmlns:mc="http://schemas.openxmlformats.org/markup-compatibility/2006">
          <mc:Choice Requires="x14">
            <control shapeId="11859" r:id="rId121" name="Option Button 595">
              <controlPr defaultSize="0" autoFill="0" autoLine="0" autoPict="0">
                <anchor moveWithCells="1">
                  <from>
                    <xdr:col>24</xdr:col>
                    <xdr:colOff>152400</xdr:colOff>
                    <xdr:row>89</xdr:row>
                    <xdr:rowOff>38100</xdr:rowOff>
                  </from>
                  <to>
                    <xdr:col>27</xdr:col>
                    <xdr:colOff>107950</xdr:colOff>
                    <xdr:row>89</xdr:row>
                    <xdr:rowOff>298450</xdr:rowOff>
                  </to>
                </anchor>
              </controlPr>
            </control>
          </mc:Choice>
        </mc:AlternateContent>
        <mc:AlternateContent xmlns:mc="http://schemas.openxmlformats.org/markup-compatibility/2006">
          <mc:Choice Requires="x14">
            <control shapeId="11860" r:id="rId122" name="Option Button 596">
              <controlPr defaultSize="0" autoFill="0" autoLine="0" autoPict="0">
                <anchor moveWithCells="1">
                  <from>
                    <xdr:col>26</xdr:col>
                    <xdr:colOff>63500</xdr:colOff>
                    <xdr:row>89</xdr:row>
                    <xdr:rowOff>38100</xdr:rowOff>
                  </from>
                  <to>
                    <xdr:col>29</xdr:col>
                    <xdr:colOff>184150</xdr:colOff>
                    <xdr:row>89</xdr:row>
                    <xdr:rowOff>298450</xdr:rowOff>
                  </to>
                </anchor>
              </controlPr>
            </control>
          </mc:Choice>
        </mc:AlternateContent>
        <mc:AlternateContent xmlns:mc="http://schemas.openxmlformats.org/markup-compatibility/2006">
          <mc:Choice Requires="x14">
            <control shapeId="11861" r:id="rId123" name="Option Button 597">
              <controlPr defaultSize="0" autoFill="0" autoLine="0" autoPict="0">
                <anchor moveWithCells="1">
                  <from>
                    <xdr:col>24</xdr:col>
                    <xdr:colOff>152400</xdr:colOff>
                    <xdr:row>89</xdr:row>
                    <xdr:rowOff>215900</xdr:rowOff>
                  </from>
                  <to>
                    <xdr:col>27</xdr:col>
                    <xdr:colOff>107950</xdr:colOff>
                    <xdr:row>90</xdr:row>
                    <xdr:rowOff>6350</xdr:rowOff>
                  </to>
                </anchor>
              </controlPr>
            </control>
          </mc:Choice>
        </mc:AlternateContent>
        <mc:AlternateContent xmlns:mc="http://schemas.openxmlformats.org/markup-compatibility/2006">
          <mc:Choice Requires="x14">
            <control shapeId="11874" r:id="rId124" name="Option Button 610">
              <controlPr defaultSize="0" autoFill="0" autoLine="0" autoPict="0">
                <anchor moveWithCells="1">
                  <from>
                    <xdr:col>24</xdr:col>
                    <xdr:colOff>152400</xdr:colOff>
                    <xdr:row>102</xdr:row>
                    <xdr:rowOff>279400</xdr:rowOff>
                  </from>
                  <to>
                    <xdr:col>27</xdr:col>
                    <xdr:colOff>101600</xdr:colOff>
                    <xdr:row>104</xdr:row>
                    <xdr:rowOff>0</xdr:rowOff>
                  </to>
                </anchor>
              </controlPr>
            </control>
          </mc:Choice>
        </mc:AlternateContent>
        <mc:AlternateContent xmlns:mc="http://schemas.openxmlformats.org/markup-compatibility/2006">
          <mc:Choice Requires="x14">
            <control shapeId="11875" r:id="rId125" name="Option Button 611">
              <controlPr defaultSize="0" autoFill="0" autoLine="0" autoPict="0">
                <anchor moveWithCells="1">
                  <from>
                    <xdr:col>26</xdr:col>
                    <xdr:colOff>63500</xdr:colOff>
                    <xdr:row>102</xdr:row>
                    <xdr:rowOff>279400</xdr:rowOff>
                  </from>
                  <to>
                    <xdr:col>29</xdr:col>
                    <xdr:colOff>184150</xdr:colOff>
                    <xdr:row>104</xdr:row>
                    <xdr:rowOff>0</xdr:rowOff>
                  </to>
                </anchor>
              </controlPr>
            </control>
          </mc:Choice>
        </mc:AlternateContent>
        <mc:AlternateContent xmlns:mc="http://schemas.openxmlformats.org/markup-compatibility/2006">
          <mc:Choice Requires="x14">
            <control shapeId="11876" r:id="rId126" name="Option Button 612">
              <controlPr defaultSize="0" autoFill="0" autoLine="0" autoPict="0">
                <anchor moveWithCells="1">
                  <from>
                    <xdr:col>24</xdr:col>
                    <xdr:colOff>152400</xdr:colOff>
                    <xdr:row>102</xdr:row>
                    <xdr:rowOff>457200</xdr:rowOff>
                  </from>
                  <to>
                    <xdr:col>27</xdr:col>
                    <xdr:colOff>101600</xdr:colOff>
                    <xdr:row>104</xdr:row>
                    <xdr:rowOff>184150</xdr:rowOff>
                  </to>
                </anchor>
              </controlPr>
            </control>
          </mc:Choice>
        </mc:AlternateContent>
        <mc:AlternateContent xmlns:mc="http://schemas.openxmlformats.org/markup-compatibility/2006">
          <mc:Choice Requires="x14">
            <control shapeId="11878" r:id="rId127" name="Option Button 614">
              <controlPr defaultSize="0" autoFill="0" autoLine="0" autoPict="0">
                <anchor moveWithCells="1">
                  <from>
                    <xdr:col>24</xdr:col>
                    <xdr:colOff>152400</xdr:colOff>
                    <xdr:row>108</xdr:row>
                    <xdr:rowOff>57150</xdr:rowOff>
                  </from>
                  <to>
                    <xdr:col>27</xdr:col>
                    <xdr:colOff>107950</xdr:colOff>
                    <xdr:row>108</xdr:row>
                    <xdr:rowOff>317500</xdr:rowOff>
                  </to>
                </anchor>
              </controlPr>
            </control>
          </mc:Choice>
        </mc:AlternateContent>
        <mc:AlternateContent xmlns:mc="http://schemas.openxmlformats.org/markup-compatibility/2006">
          <mc:Choice Requires="x14">
            <control shapeId="11879" r:id="rId128" name="Option Button 615">
              <controlPr defaultSize="0" autoFill="0" autoLine="0" autoPict="0">
                <anchor moveWithCells="1">
                  <from>
                    <xdr:col>26</xdr:col>
                    <xdr:colOff>63500</xdr:colOff>
                    <xdr:row>108</xdr:row>
                    <xdr:rowOff>63500</xdr:rowOff>
                  </from>
                  <to>
                    <xdr:col>29</xdr:col>
                    <xdr:colOff>184150</xdr:colOff>
                    <xdr:row>108</xdr:row>
                    <xdr:rowOff>323850</xdr:rowOff>
                  </to>
                </anchor>
              </controlPr>
            </control>
          </mc:Choice>
        </mc:AlternateContent>
        <mc:AlternateContent xmlns:mc="http://schemas.openxmlformats.org/markup-compatibility/2006">
          <mc:Choice Requires="x14">
            <control shapeId="11880" r:id="rId129" name="Option Button 616">
              <controlPr defaultSize="0" autoFill="0" autoLine="0" autoPict="0">
                <anchor moveWithCells="1">
                  <from>
                    <xdr:col>24</xdr:col>
                    <xdr:colOff>152400</xdr:colOff>
                    <xdr:row>108</xdr:row>
                    <xdr:rowOff>234950</xdr:rowOff>
                  </from>
                  <to>
                    <xdr:col>27</xdr:col>
                    <xdr:colOff>107950</xdr:colOff>
                    <xdr:row>109</xdr:row>
                    <xdr:rowOff>19050</xdr:rowOff>
                  </to>
                </anchor>
              </controlPr>
            </control>
          </mc:Choice>
        </mc:AlternateContent>
        <mc:AlternateContent xmlns:mc="http://schemas.openxmlformats.org/markup-compatibility/2006">
          <mc:Choice Requires="x14">
            <control shapeId="11882" r:id="rId130" name="Option Button 618">
              <controlPr defaultSize="0" autoFill="0" autoLine="0" autoPict="0">
                <anchor moveWithCells="1">
                  <from>
                    <xdr:col>24</xdr:col>
                    <xdr:colOff>152400</xdr:colOff>
                    <xdr:row>112</xdr:row>
                    <xdr:rowOff>0</xdr:rowOff>
                  </from>
                  <to>
                    <xdr:col>27</xdr:col>
                    <xdr:colOff>107950</xdr:colOff>
                    <xdr:row>112</xdr:row>
                    <xdr:rowOff>260350</xdr:rowOff>
                  </to>
                </anchor>
              </controlPr>
            </control>
          </mc:Choice>
        </mc:AlternateContent>
        <mc:AlternateContent xmlns:mc="http://schemas.openxmlformats.org/markup-compatibility/2006">
          <mc:Choice Requires="x14">
            <control shapeId="11883" r:id="rId131" name="Option Button 619">
              <controlPr defaultSize="0" autoFill="0" autoLine="0" autoPict="0">
                <anchor moveWithCells="1">
                  <from>
                    <xdr:col>26</xdr:col>
                    <xdr:colOff>63500</xdr:colOff>
                    <xdr:row>112</xdr:row>
                    <xdr:rowOff>6350</xdr:rowOff>
                  </from>
                  <to>
                    <xdr:col>29</xdr:col>
                    <xdr:colOff>184150</xdr:colOff>
                    <xdr:row>112</xdr:row>
                    <xdr:rowOff>260350</xdr:rowOff>
                  </to>
                </anchor>
              </controlPr>
            </control>
          </mc:Choice>
        </mc:AlternateContent>
        <mc:AlternateContent xmlns:mc="http://schemas.openxmlformats.org/markup-compatibility/2006">
          <mc:Choice Requires="x14">
            <control shapeId="11884" r:id="rId132" name="Option Button 620">
              <controlPr defaultSize="0" autoFill="0" autoLine="0" autoPict="0">
                <anchor moveWithCells="1">
                  <from>
                    <xdr:col>24</xdr:col>
                    <xdr:colOff>152400</xdr:colOff>
                    <xdr:row>112</xdr:row>
                    <xdr:rowOff>177800</xdr:rowOff>
                  </from>
                  <to>
                    <xdr:col>27</xdr:col>
                    <xdr:colOff>107950</xdr:colOff>
                    <xdr:row>112</xdr:row>
                    <xdr:rowOff>444500</xdr:rowOff>
                  </to>
                </anchor>
              </controlPr>
            </control>
          </mc:Choice>
        </mc:AlternateContent>
        <mc:AlternateContent xmlns:mc="http://schemas.openxmlformats.org/markup-compatibility/2006">
          <mc:Choice Requires="x14">
            <control shapeId="11886" r:id="rId133" name="Option Button 622">
              <controlPr defaultSize="0" autoFill="0" autoLine="0" autoPict="0">
                <anchor moveWithCells="1">
                  <from>
                    <xdr:col>24</xdr:col>
                    <xdr:colOff>158750</xdr:colOff>
                    <xdr:row>114</xdr:row>
                    <xdr:rowOff>298450</xdr:rowOff>
                  </from>
                  <to>
                    <xdr:col>27</xdr:col>
                    <xdr:colOff>120650</xdr:colOff>
                    <xdr:row>116</xdr:row>
                    <xdr:rowOff>6350</xdr:rowOff>
                  </to>
                </anchor>
              </controlPr>
            </control>
          </mc:Choice>
        </mc:AlternateContent>
        <mc:AlternateContent xmlns:mc="http://schemas.openxmlformats.org/markup-compatibility/2006">
          <mc:Choice Requires="x14">
            <control shapeId="11888" r:id="rId134" name="Option Button 624">
              <controlPr defaultSize="0" autoFill="0" autoLine="0" autoPict="0">
                <anchor moveWithCells="1">
                  <from>
                    <xdr:col>26</xdr:col>
                    <xdr:colOff>82550</xdr:colOff>
                    <xdr:row>114</xdr:row>
                    <xdr:rowOff>304800</xdr:rowOff>
                  </from>
                  <to>
                    <xdr:col>29</xdr:col>
                    <xdr:colOff>203200</xdr:colOff>
                    <xdr:row>116</xdr:row>
                    <xdr:rowOff>25400</xdr:rowOff>
                  </to>
                </anchor>
              </controlPr>
            </control>
          </mc:Choice>
        </mc:AlternateContent>
        <mc:AlternateContent xmlns:mc="http://schemas.openxmlformats.org/markup-compatibility/2006">
          <mc:Choice Requires="x14">
            <control shapeId="11897" r:id="rId135" name="Option Button 633">
              <controlPr defaultSize="0" autoFill="0" autoLine="0" autoPict="0">
                <anchor moveWithCells="1">
                  <from>
                    <xdr:col>24</xdr:col>
                    <xdr:colOff>165100</xdr:colOff>
                    <xdr:row>125</xdr:row>
                    <xdr:rowOff>25400</xdr:rowOff>
                  </from>
                  <to>
                    <xdr:col>27</xdr:col>
                    <xdr:colOff>120650</xdr:colOff>
                    <xdr:row>125</xdr:row>
                    <xdr:rowOff>292100</xdr:rowOff>
                  </to>
                </anchor>
              </controlPr>
            </control>
          </mc:Choice>
        </mc:AlternateContent>
        <mc:AlternateContent xmlns:mc="http://schemas.openxmlformats.org/markup-compatibility/2006">
          <mc:Choice Requires="x14">
            <control shapeId="11898" r:id="rId136" name="Option Button 634">
              <controlPr defaultSize="0" autoFill="0" autoLine="0" autoPict="0">
                <anchor moveWithCells="1">
                  <from>
                    <xdr:col>26</xdr:col>
                    <xdr:colOff>76200</xdr:colOff>
                    <xdr:row>125</xdr:row>
                    <xdr:rowOff>25400</xdr:rowOff>
                  </from>
                  <to>
                    <xdr:col>29</xdr:col>
                    <xdr:colOff>190500</xdr:colOff>
                    <xdr:row>125</xdr:row>
                    <xdr:rowOff>292100</xdr:rowOff>
                  </to>
                </anchor>
              </controlPr>
            </control>
          </mc:Choice>
        </mc:AlternateContent>
        <mc:AlternateContent xmlns:mc="http://schemas.openxmlformats.org/markup-compatibility/2006">
          <mc:Choice Requires="x14">
            <control shapeId="11899" r:id="rId137" name="Option Button 635">
              <controlPr defaultSize="0" autoFill="0" autoLine="0" autoPict="0">
                <anchor moveWithCells="1">
                  <from>
                    <xdr:col>24</xdr:col>
                    <xdr:colOff>165100</xdr:colOff>
                    <xdr:row>125</xdr:row>
                    <xdr:rowOff>203200</xdr:rowOff>
                  </from>
                  <to>
                    <xdr:col>27</xdr:col>
                    <xdr:colOff>120650</xdr:colOff>
                    <xdr:row>126</xdr:row>
                    <xdr:rowOff>0</xdr:rowOff>
                  </to>
                </anchor>
              </controlPr>
            </control>
          </mc:Choice>
        </mc:AlternateContent>
        <mc:AlternateContent xmlns:mc="http://schemas.openxmlformats.org/markup-compatibility/2006">
          <mc:Choice Requires="x14">
            <control shapeId="11901" r:id="rId138" name="Option Button 637">
              <controlPr defaultSize="0" autoFill="0" autoLine="0" autoPict="0">
                <anchor moveWithCells="1">
                  <from>
                    <xdr:col>24</xdr:col>
                    <xdr:colOff>152400</xdr:colOff>
                    <xdr:row>127</xdr:row>
                    <xdr:rowOff>44450</xdr:rowOff>
                  </from>
                  <to>
                    <xdr:col>27</xdr:col>
                    <xdr:colOff>120650</xdr:colOff>
                    <xdr:row>127</xdr:row>
                    <xdr:rowOff>311150</xdr:rowOff>
                  </to>
                </anchor>
              </controlPr>
            </control>
          </mc:Choice>
        </mc:AlternateContent>
        <mc:AlternateContent xmlns:mc="http://schemas.openxmlformats.org/markup-compatibility/2006">
          <mc:Choice Requires="x14">
            <control shapeId="11902" r:id="rId139" name="Option Button 638">
              <controlPr defaultSize="0" autoFill="0" autoLine="0" autoPict="0">
                <anchor moveWithCells="1">
                  <from>
                    <xdr:col>26</xdr:col>
                    <xdr:colOff>63500</xdr:colOff>
                    <xdr:row>127</xdr:row>
                    <xdr:rowOff>50800</xdr:rowOff>
                  </from>
                  <to>
                    <xdr:col>29</xdr:col>
                    <xdr:colOff>184150</xdr:colOff>
                    <xdr:row>127</xdr:row>
                    <xdr:rowOff>317500</xdr:rowOff>
                  </to>
                </anchor>
              </controlPr>
            </control>
          </mc:Choice>
        </mc:AlternateContent>
        <mc:AlternateContent xmlns:mc="http://schemas.openxmlformats.org/markup-compatibility/2006">
          <mc:Choice Requires="x14">
            <control shapeId="11903" r:id="rId140" name="Option Button 639">
              <controlPr defaultSize="0" autoFill="0" autoLine="0" autoPict="0">
                <anchor moveWithCells="1">
                  <from>
                    <xdr:col>24</xdr:col>
                    <xdr:colOff>152400</xdr:colOff>
                    <xdr:row>127</xdr:row>
                    <xdr:rowOff>222250</xdr:rowOff>
                  </from>
                  <to>
                    <xdr:col>27</xdr:col>
                    <xdr:colOff>120650</xdr:colOff>
                    <xdr:row>128</xdr:row>
                    <xdr:rowOff>19050</xdr:rowOff>
                  </to>
                </anchor>
              </controlPr>
            </control>
          </mc:Choice>
        </mc:AlternateContent>
        <mc:AlternateContent xmlns:mc="http://schemas.openxmlformats.org/markup-compatibility/2006">
          <mc:Choice Requires="x14">
            <control shapeId="11905" r:id="rId141" name="Option Button 641">
              <controlPr defaultSize="0" autoFill="0" autoLine="0" autoPict="0">
                <anchor moveWithCells="1">
                  <from>
                    <xdr:col>24</xdr:col>
                    <xdr:colOff>146050</xdr:colOff>
                    <xdr:row>129</xdr:row>
                    <xdr:rowOff>317500</xdr:rowOff>
                  </from>
                  <to>
                    <xdr:col>27</xdr:col>
                    <xdr:colOff>107950</xdr:colOff>
                    <xdr:row>131</xdr:row>
                    <xdr:rowOff>44450</xdr:rowOff>
                  </to>
                </anchor>
              </controlPr>
            </control>
          </mc:Choice>
        </mc:AlternateContent>
        <mc:AlternateContent xmlns:mc="http://schemas.openxmlformats.org/markup-compatibility/2006">
          <mc:Choice Requires="x14">
            <control shapeId="11906" r:id="rId142" name="Option Button 642">
              <controlPr defaultSize="0" autoFill="0" autoLine="0" autoPict="0">
                <anchor moveWithCells="1">
                  <from>
                    <xdr:col>26</xdr:col>
                    <xdr:colOff>63500</xdr:colOff>
                    <xdr:row>129</xdr:row>
                    <xdr:rowOff>323850</xdr:rowOff>
                  </from>
                  <to>
                    <xdr:col>29</xdr:col>
                    <xdr:colOff>184150</xdr:colOff>
                    <xdr:row>131</xdr:row>
                    <xdr:rowOff>44450</xdr:rowOff>
                  </to>
                </anchor>
              </controlPr>
            </control>
          </mc:Choice>
        </mc:AlternateContent>
        <mc:AlternateContent xmlns:mc="http://schemas.openxmlformats.org/markup-compatibility/2006">
          <mc:Choice Requires="x14">
            <control shapeId="11907" r:id="rId143" name="Option Button 643">
              <controlPr defaultSize="0" autoFill="0" autoLine="0" autoPict="0">
                <anchor moveWithCells="1">
                  <from>
                    <xdr:col>24</xdr:col>
                    <xdr:colOff>146050</xdr:colOff>
                    <xdr:row>130</xdr:row>
                    <xdr:rowOff>25400</xdr:rowOff>
                  </from>
                  <to>
                    <xdr:col>27</xdr:col>
                    <xdr:colOff>107950</xdr:colOff>
                    <xdr:row>131</xdr:row>
                    <xdr:rowOff>209550</xdr:rowOff>
                  </to>
                </anchor>
              </controlPr>
            </control>
          </mc:Choice>
        </mc:AlternateContent>
        <mc:AlternateContent xmlns:mc="http://schemas.openxmlformats.org/markup-compatibility/2006">
          <mc:Choice Requires="x14">
            <control shapeId="11909" r:id="rId144" name="Option Button 645">
              <controlPr defaultSize="0" autoFill="0" autoLine="0" autoPict="0">
                <anchor moveWithCells="1">
                  <from>
                    <xdr:col>24</xdr:col>
                    <xdr:colOff>152400</xdr:colOff>
                    <xdr:row>133</xdr:row>
                    <xdr:rowOff>292100</xdr:rowOff>
                  </from>
                  <to>
                    <xdr:col>27</xdr:col>
                    <xdr:colOff>107950</xdr:colOff>
                    <xdr:row>135</xdr:row>
                    <xdr:rowOff>6350</xdr:rowOff>
                  </to>
                </anchor>
              </controlPr>
            </control>
          </mc:Choice>
        </mc:AlternateContent>
        <mc:AlternateContent xmlns:mc="http://schemas.openxmlformats.org/markup-compatibility/2006">
          <mc:Choice Requires="x14">
            <control shapeId="11910" r:id="rId145" name="Option Button 646">
              <controlPr defaultSize="0" autoFill="0" autoLine="0" autoPict="0">
                <anchor moveWithCells="1">
                  <from>
                    <xdr:col>26</xdr:col>
                    <xdr:colOff>63500</xdr:colOff>
                    <xdr:row>133</xdr:row>
                    <xdr:rowOff>292100</xdr:rowOff>
                  </from>
                  <to>
                    <xdr:col>29</xdr:col>
                    <xdr:colOff>184150</xdr:colOff>
                    <xdr:row>135</xdr:row>
                    <xdr:rowOff>6350</xdr:rowOff>
                  </to>
                </anchor>
              </controlPr>
            </control>
          </mc:Choice>
        </mc:AlternateContent>
        <mc:AlternateContent xmlns:mc="http://schemas.openxmlformats.org/markup-compatibility/2006">
          <mc:Choice Requires="x14">
            <control shapeId="11911" r:id="rId146" name="Option Button 647">
              <controlPr defaultSize="0" autoFill="0" autoLine="0" autoPict="0">
                <anchor moveWithCells="1">
                  <from>
                    <xdr:col>24</xdr:col>
                    <xdr:colOff>152400</xdr:colOff>
                    <xdr:row>133</xdr:row>
                    <xdr:rowOff>469900</xdr:rowOff>
                  </from>
                  <to>
                    <xdr:col>27</xdr:col>
                    <xdr:colOff>107950</xdr:colOff>
                    <xdr:row>135</xdr:row>
                    <xdr:rowOff>190500</xdr:rowOff>
                  </to>
                </anchor>
              </controlPr>
            </control>
          </mc:Choice>
        </mc:AlternateContent>
        <mc:AlternateContent xmlns:mc="http://schemas.openxmlformats.org/markup-compatibility/2006">
          <mc:Choice Requires="x14">
            <control shapeId="11913" r:id="rId147" name="Option Button 649">
              <controlPr defaultSize="0" autoFill="0" autoLine="0" autoPict="0">
                <anchor moveWithCells="1">
                  <from>
                    <xdr:col>24</xdr:col>
                    <xdr:colOff>158750</xdr:colOff>
                    <xdr:row>136</xdr:row>
                    <xdr:rowOff>57150</xdr:rowOff>
                  </from>
                  <to>
                    <xdr:col>27</xdr:col>
                    <xdr:colOff>120650</xdr:colOff>
                    <xdr:row>137</xdr:row>
                    <xdr:rowOff>254000</xdr:rowOff>
                  </to>
                </anchor>
              </controlPr>
            </control>
          </mc:Choice>
        </mc:AlternateContent>
        <mc:AlternateContent xmlns:mc="http://schemas.openxmlformats.org/markup-compatibility/2006">
          <mc:Choice Requires="x14">
            <control shapeId="11915" r:id="rId148" name="Option Button 651">
              <controlPr defaultSize="0" autoFill="0" autoLine="0" autoPict="0">
                <anchor moveWithCells="1">
                  <from>
                    <xdr:col>26</xdr:col>
                    <xdr:colOff>19050</xdr:colOff>
                    <xdr:row>136</xdr:row>
                    <xdr:rowOff>44450</xdr:rowOff>
                  </from>
                  <to>
                    <xdr:col>29</xdr:col>
                    <xdr:colOff>146050</xdr:colOff>
                    <xdr:row>137</xdr:row>
                    <xdr:rowOff>234950</xdr:rowOff>
                  </to>
                </anchor>
              </controlPr>
            </control>
          </mc:Choice>
        </mc:AlternateContent>
        <mc:AlternateContent xmlns:mc="http://schemas.openxmlformats.org/markup-compatibility/2006">
          <mc:Choice Requires="x14">
            <control shapeId="11931" r:id="rId149" name="Option Button 667">
              <controlPr defaultSize="0" autoFill="0" autoLine="0" autoPict="0">
                <anchor moveWithCells="1">
                  <from>
                    <xdr:col>24</xdr:col>
                    <xdr:colOff>152400</xdr:colOff>
                    <xdr:row>156</xdr:row>
                    <xdr:rowOff>266700</xdr:rowOff>
                  </from>
                  <to>
                    <xdr:col>27</xdr:col>
                    <xdr:colOff>107950</xdr:colOff>
                    <xdr:row>157</xdr:row>
                    <xdr:rowOff>57150</xdr:rowOff>
                  </to>
                </anchor>
              </controlPr>
            </control>
          </mc:Choice>
        </mc:AlternateContent>
        <mc:AlternateContent xmlns:mc="http://schemas.openxmlformats.org/markup-compatibility/2006">
          <mc:Choice Requires="x14">
            <control shapeId="11932" r:id="rId150" name="Option Button 668">
              <controlPr defaultSize="0" autoFill="0" autoLine="0" autoPict="0">
                <anchor moveWithCells="1">
                  <from>
                    <xdr:col>26</xdr:col>
                    <xdr:colOff>63500</xdr:colOff>
                    <xdr:row>156</xdr:row>
                    <xdr:rowOff>273050</xdr:rowOff>
                  </from>
                  <to>
                    <xdr:col>29</xdr:col>
                    <xdr:colOff>184150</xdr:colOff>
                    <xdr:row>157</xdr:row>
                    <xdr:rowOff>57150</xdr:rowOff>
                  </to>
                </anchor>
              </controlPr>
            </control>
          </mc:Choice>
        </mc:AlternateContent>
        <mc:AlternateContent xmlns:mc="http://schemas.openxmlformats.org/markup-compatibility/2006">
          <mc:Choice Requires="x14">
            <control shapeId="11933" r:id="rId151" name="Option Button 669">
              <controlPr defaultSize="0" autoFill="0" autoLine="0" autoPict="0">
                <anchor moveWithCells="1">
                  <from>
                    <xdr:col>24</xdr:col>
                    <xdr:colOff>152400</xdr:colOff>
                    <xdr:row>156</xdr:row>
                    <xdr:rowOff>444500</xdr:rowOff>
                  </from>
                  <to>
                    <xdr:col>27</xdr:col>
                    <xdr:colOff>120650</xdr:colOff>
                    <xdr:row>158</xdr:row>
                    <xdr:rowOff>171450</xdr:rowOff>
                  </to>
                </anchor>
              </controlPr>
            </control>
          </mc:Choice>
        </mc:AlternateContent>
        <mc:AlternateContent xmlns:mc="http://schemas.openxmlformats.org/markup-compatibility/2006">
          <mc:Choice Requires="x14">
            <control shapeId="11955" r:id="rId152" name="Option Button 691">
              <controlPr defaultSize="0" autoFill="0" autoLine="0" autoPict="0">
                <anchor moveWithCells="1">
                  <from>
                    <xdr:col>24</xdr:col>
                    <xdr:colOff>152400</xdr:colOff>
                    <xdr:row>175</xdr:row>
                    <xdr:rowOff>82550</xdr:rowOff>
                  </from>
                  <to>
                    <xdr:col>27</xdr:col>
                    <xdr:colOff>107950</xdr:colOff>
                    <xdr:row>175</xdr:row>
                    <xdr:rowOff>336550</xdr:rowOff>
                  </to>
                </anchor>
              </controlPr>
            </control>
          </mc:Choice>
        </mc:AlternateContent>
        <mc:AlternateContent xmlns:mc="http://schemas.openxmlformats.org/markup-compatibility/2006">
          <mc:Choice Requires="x14">
            <control shapeId="11956" r:id="rId153" name="Option Button 692">
              <controlPr defaultSize="0" autoFill="0" autoLine="0" autoPict="0">
                <anchor moveWithCells="1">
                  <from>
                    <xdr:col>26</xdr:col>
                    <xdr:colOff>63500</xdr:colOff>
                    <xdr:row>175</xdr:row>
                    <xdr:rowOff>88900</xdr:rowOff>
                  </from>
                  <to>
                    <xdr:col>29</xdr:col>
                    <xdr:colOff>184150</xdr:colOff>
                    <xdr:row>175</xdr:row>
                    <xdr:rowOff>336550</xdr:rowOff>
                  </to>
                </anchor>
              </controlPr>
            </control>
          </mc:Choice>
        </mc:AlternateContent>
        <mc:AlternateContent xmlns:mc="http://schemas.openxmlformats.org/markup-compatibility/2006">
          <mc:Choice Requires="x14">
            <control shapeId="11957" r:id="rId154" name="Option Button 693">
              <controlPr defaultSize="0" autoFill="0" autoLine="0" autoPict="0">
                <anchor moveWithCells="1">
                  <from>
                    <xdr:col>24</xdr:col>
                    <xdr:colOff>152400</xdr:colOff>
                    <xdr:row>175</xdr:row>
                    <xdr:rowOff>260350</xdr:rowOff>
                  </from>
                  <to>
                    <xdr:col>27</xdr:col>
                    <xdr:colOff>107950</xdr:colOff>
                    <xdr:row>176</xdr:row>
                    <xdr:rowOff>57150</xdr:rowOff>
                  </to>
                </anchor>
              </controlPr>
            </control>
          </mc:Choice>
        </mc:AlternateContent>
        <mc:AlternateContent xmlns:mc="http://schemas.openxmlformats.org/markup-compatibility/2006">
          <mc:Choice Requires="x14">
            <control shapeId="11959" r:id="rId155" name="Option Button 695">
              <controlPr defaultSize="0" autoFill="0" autoLine="0" autoPict="0">
                <anchor moveWithCells="1">
                  <from>
                    <xdr:col>24</xdr:col>
                    <xdr:colOff>158750</xdr:colOff>
                    <xdr:row>179</xdr:row>
                    <xdr:rowOff>0</xdr:rowOff>
                  </from>
                  <to>
                    <xdr:col>27</xdr:col>
                    <xdr:colOff>120650</xdr:colOff>
                    <xdr:row>179</xdr:row>
                    <xdr:rowOff>260350</xdr:rowOff>
                  </to>
                </anchor>
              </controlPr>
            </control>
          </mc:Choice>
        </mc:AlternateContent>
        <mc:AlternateContent xmlns:mc="http://schemas.openxmlformats.org/markup-compatibility/2006">
          <mc:Choice Requires="x14">
            <control shapeId="11960" r:id="rId156" name="Option Button 696">
              <controlPr defaultSize="0" autoFill="0" autoLine="0" autoPict="0">
                <anchor moveWithCells="1">
                  <from>
                    <xdr:col>26</xdr:col>
                    <xdr:colOff>76200</xdr:colOff>
                    <xdr:row>179</xdr:row>
                    <xdr:rowOff>6350</xdr:rowOff>
                  </from>
                  <to>
                    <xdr:col>29</xdr:col>
                    <xdr:colOff>184150</xdr:colOff>
                    <xdr:row>179</xdr:row>
                    <xdr:rowOff>260350</xdr:rowOff>
                  </to>
                </anchor>
              </controlPr>
            </control>
          </mc:Choice>
        </mc:AlternateContent>
        <mc:AlternateContent xmlns:mc="http://schemas.openxmlformats.org/markup-compatibility/2006">
          <mc:Choice Requires="x14">
            <control shapeId="11961" r:id="rId157" name="Option Button 697">
              <controlPr defaultSize="0" autoFill="0" autoLine="0" autoPict="0">
                <anchor moveWithCells="1">
                  <from>
                    <xdr:col>24</xdr:col>
                    <xdr:colOff>158750</xdr:colOff>
                    <xdr:row>179</xdr:row>
                    <xdr:rowOff>177800</xdr:rowOff>
                  </from>
                  <to>
                    <xdr:col>27</xdr:col>
                    <xdr:colOff>120650</xdr:colOff>
                    <xdr:row>179</xdr:row>
                    <xdr:rowOff>444500</xdr:rowOff>
                  </to>
                </anchor>
              </controlPr>
            </control>
          </mc:Choice>
        </mc:AlternateContent>
        <mc:AlternateContent xmlns:mc="http://schemas.openxmlformats.org/markup-compatibility/2006">
          <mc:Choice Requires="x14">
            <control shapeId="11963" r:id="rId158" name="Option Button 699">
              <controlPr defaultSize="0" autoFill="0" autoLine="0" autoPict="0">
                <anchor moveWithCells="1">
                  <from>
                    <xdr:col>24</xdr:col>
                    <xdr:colOff>152400</xdr:colOff>
                    <xdr:row>181</xdr:row>
                    <xdr:rowOff>12700</xdr:rowOff>
                  </from>
                  <to>
                    <xdr:col>27</xdr:col>
                    <xdr:colOff>107950</xdr:colOff>
                    <xdr:row>181</xdr:row>
                    <xdr:rowOff>273050</xdr:rowOff>
                  </to>
                </anchor>
              </controlPr>
            </control>
          </mc:Choice>
        </mc:AlternateContent>
        <mc:AlternateContent xmlns:mc="http://schemas.openxmlformats.org/markup-compatibility/2006">
          <mc:Choice Requires="x14">
            <control shapeId="11964" r:id="rId159" name="Option Button 700">
              <controlPr defaultSize="0" autoFill="0" autoLine="0" autoPict="0">
                <anchor moveWithCells="1">
                  <from>
                    <xdr:col>26</xdr:col>
                    <xdr:colOff>69850</xdr:colOff>
                    <xdr:row>181</xdr:row>
                    <xdr:rowOff>19050</xdr:rowOff>
                  </from>
                  <to>
                    <xdr:col>29</xdr:col>
                    <xdr:colOff>184150</xdr:colOff>
                    <xdr:row>181</xdr:row>
                    <xdr:rowOff>273050</xdr:rowOff>
                  </to>
                </anchor>
              </controlPr>
            </control>
          </mc:Choice>
        </mc:AlternateContent>
        <mc:AlternateContent xmlns:mc="http://schemas.openxmlformats.org/markup-compatibility/2006">
          <mc:Choice Requires="x14">
            <control shapeId="11965" r:id="rId160" name="Option Button 701">
              <controlPr defaultSize="0" autoFill="0" autoLine="0" autoPict="0">
                <anchor moveWithCells="1">
                  <from>
                    <xdr:col>24</xdr:col>
                    <xdr:colOff>152400</xdr:colOff>
                    <xdr:row>181</xdr:row>
                    <xdr:rowOff>190500</xdr:rowOff>
                  </from>
                  <to>
                    <xdr:col>27</xdr:col>
                    <xdr:colOff>107950</xdr:colOff>
                    <xdr:row>181</xdr:row>
                    <xdr:rowOff>450850</xdr:rowOff>
                  </to>
                </anchor>
              </controlPr>
            </control>
          </mc:Choice>
        </mc:AlternateContent>
        <mc:AlternateContent xmlns:mc="http://schemas.openxmlformats.org/markup-compatibility/2006">
          <mc:Choice Requires="x14">
            <control shapeId="11979" r:id="rId161" name="Option Button 715">
              <controlPr defaultSize="0" autoFill="0" autoLine="0" autoPict="0">
                <anchor moveWithCells="1">
                  <from>
                    <xdr:col>24</xdr:col>
                    <xdr:colOff>152400</xdr:colOff>
                    <xdr:row>197</xdr:row>
                    <xdr:rowOff>44450</xdr:rowOff>
                  </from>
                  <to>
                    <xdr:col>27</xdr:col>
                    <xdr:colOff>107950</xdr:colOff>
                    <xdr:row>198</xdr:row>
                    <xdr:rowOff>234950</xdr:rowOff>
                  </to>
                </anchor>
              </controlPr>
            </control>
          </mc:Choice>
        </mc:AlternateContent>
        <mc:AlternateContent xmlns:mc="http://schemas.openxmlformats.org/markup-compatibility/2006">
          <mc:Choice Requires="x14">
            <control shapeId="11980" r:id="rId162" name="Option Button 716">
              <controlPr defaultSize="0" autoFill="0" autoLine="0" autoPict="0">
                <anchor moveWithCells="1">
                  <from>
                    <xdr:col>26</xdr:col>
                    <xdr:colOff>63500</xdr:colOff>
                    <xdr:row>197</xdr:row>
                    <xdr:rowOff>50800</xdr:rowOff>
                  </from>
                  <to>
                    <xdr:col>29</xdr:col>
                    <xdr:colOff>184150</xdr:colOff>
                    <xdr:row>198</xdr:row>
                    <xdr:rowOff>247650</xdr:rowOff>
                  </to>
                </anchor>
              </controlPr>
            </control>
          </mc:Choice>
        </mc:AlternateContent>
        <mc:AlternateContent xmlns:mc="http://schemas.openxmlformats.org/markup-compatibility/2006">
          <mc:Choice Requires="x14">
            <control shapeId="11981" r:id="rId163" name="Option Button 717">
              <controlPr defaultSize="0" autoFill="0" autoLine="0" autoPict="0">
                <anchor moveWithCells="1">
                  <from>
                    <xdr:col>24</xdr:col>
                    <xdr:colOff>152400</xdr:colOff>
                    <xdr:row>198</xdr:row>
                    <xdr:rowOff>152400</xdr:rowOff>
                  </from>
                  <to>
                    <xdr:col>27</xdr:col>
                    <xdr:colOff>107950</xdr:colOff>
                    <xdr:row>198</xdr:row>
                    <xdr:rowOff>425450</xdr:rowOff>
                  </to>
                </anchor>
              </controlPr>
            </control>
          </mc:Choice>
        </mc:AlternateContent>
        <mc:AlternateContent xmlns:mc="http://schemas.openxmlformats.org/markup-compatibility/2006">
          <mc:Choice Requires="x14">
            <control shapeId="11991" r:id="rId164" name="Option Button 727">
              <controlPr defaultSize="0" autoFill="0" autoLine="0" autoPict="0">
                <anchor moveWithCells="1">
                  <from>
                    <xdr:col>24</xdr:col>
                    <xdr:colOff>158750</xdr:colOff>
                    <xdr:row>213</xdr:row>
                    <xdr:rowOff>292100</xdr:rowOff>
                  </from>
                  <to>
                    <xdr:col>27</xdr:col>
                    <xdr:colOff>120650</xdr:colOff>
                    <xdr:row>215</xdr:row>
                    <xdr:rowOff>6350</xdr:rowOff>
                  </to>
                </anchor>
              </controlPr>
            </control>
          </mc:Choice>
        </mc:AlternateContent>
        <mc:AlternateContent xmlns:mc="http://schemas.openxmlformats.org/markup-compatibility/2006">
          <mc:Choice Requires="x14">
            <control shapeId="11992" r:id="rId165" name="Option Button 728">
              <controlPr defaultSize="0" autoFill="0" autoLine="0" autoPict="0">
                <anchor moveWithCells="1">
                  <from>
                    <xdr:col>26</xdr:col>
                    <xdr:colOff>76200</xdr:colOff>
                    <xdr:row>213</xdr:row>
                    <xdr:rowOff>298450</xdr:rowOff>
                  </from>
                  <to>
                    <xdr:col>29</xdr:col>
                    <xdr:colOff>190500</xdr:colOff>
                    <xdr:row>215</xdr:row>
                    <xdr:rowOff>19050</xdr:rowOff>
                  </to>
                </anchor>
              </controlPr>
            </control>
          </mc:Choice>
        </mc:AlternateContent>
        <mc:AlternateContent xmlns:mc="http://schemas.openxmlformats.org/markup-compatibility/2006">
          <mc:Choice Requires="x14">
            <control shapeId="11993" r:id="rId166" name="Option Button 729">
              <controlPr defaultSize="0" autoFill="0" autoLine="0" autoPict="0">
                <anchor moveWithCells="1">
                  <from>
                    <xdr:col>24</xdr:col>
                    <xdr:colOff>158750</xdr:colOff>
                    <xdr:row>214</xdr:row>
                    <xdr:rowOff>0</xdr:rowOff>
                  </from>
                  <to>
                    <xdr:col>27</xdr:col>
                    <xdr:colOff>120650</xdr:colOff>
                    <xdr:row>215</xdr:row>
                    <xdr:rowOff>196850</xdr:rowOff>
                  </to>
                </anchor>
              </controlPr>
            </control>
          </mc:Choice>
        </mc:AlternateContent>
        <mc:AlternateContent xmlns:mc="http://schemas.openxmlformats.org/markup-compatibility/2006">
          <mc:Choice Requires="x14">
            <control shapeId="11995" r:id="rId167" name="Option Button 731">
              <controlPr defaultSize="0" autoFill="0" autoLine="0" autoPict="0">
                <anchor moveWithCells="1">
                  <from>
                    <xdr:col>24</xdr:col>
                    <xdr:colOff>146050</xdr:colOff>
                    <xdr:row>217</xdr:row>
                    <xdr:rowOff>31750</xdr:rowOff>
                  </from>
                  <to>
                    <xdr:col>27</xdr:col>
                    <xdr:colOff>107950</xdr:colOff>
                    <xdr:row>217</xdr:row>
                    <xdr:rowOff>292100</xdr:rowOff>
                  </to>
                </anchor>
              </controlPr>
            </control>
          </mc:Choice>
        </mc:AlternateContent>
        <mc:AlternateContent xmlns:mc="http://schemas.openxmlformats.org/markup-compatibility/2006">
          <mc:Choice Requires="x14">
            <control shapeId="11996" r:id="rId168" name="Option Button 732">
              <controlPr defaultSize="0" autoFill="0" autoLine="0" autoPict="0">
                <anchor moveWithCells="1">
                  <from>
                    <xdr:col>26</xdr:col>
                    <xdr:colOff>63500</xdr:colOff>
                    <xdr:row>217</xdr:row>
                    <xdr:rowOff>31750</xdr:rowOff>
                  </from>
                  <to>
                    <xdr:col>29</xdr:col>
                    <xdr:colOff>184150</xdr:colOff>
                    <xdr:row>217</xdr:row>
                    <xdr:rowOff>298450</xdr:rowOff>
                  </to>
                </anchor>
              </controlPr>
            </control>
          </mc:Choice>
        </mc:AlternateContent>
        <mc:AlternateContent xmlns:mc="http://schemas.openxmlformats.org/markup-compatibility/2006">
          <mc:Choice Requires="x14">
            <control shapeId="11997" r:id="rId169" name="Option Button 733">
              <controlPr defaultSize="0" autoFill="0" autoLine="0" autoPict="0">
                <anchor moveWithCells="1">
                  <from>
                    <xdr:col>24</xdr:col>
                    <xdr:colOff>152400</xdr:colOff>
                    <xdr:row>217</xdr:row>
                    <xdr:rowOff>203200</xdr:rowOff>
                  </from>
                  <to>
                    <xdr:col>27</xdr:col>
                    <xdr:colOff>114300</xdr:colOff>
                    <xdr:row>218</xdr:row>
                    <xdr:rowOff>0</xdr:rowOff>
                  </to>
                </anchor>
              </controlPr>
            </control>
          </mc:Choice>
        </mc:AlternateContent>
        <mc:AlternateContent xmlns:mc="http://schemas.openxmlformats.org/markup-compatibility/2006">
          <mc:Choice Requires="x14">
            <control shapeId="12007" r:id="rId170" name="Option Button 743">
              <controlPr defaultSize="0" autoFill="0" autoLine="0" autoPict="0">
                <anchor moveWithCells="1">
                  <from>
                    <xdr:col>24</xdr:col>
                    <xdr:colOff>146050</xdr:colOff>
                    <xdr:row>238</xdr:row>
                    <xdr:rowOff>330200</xdr:rowOff>
                  </from>
                  <to>
                    <xdr:col>27</xdr:col>
                    <xdr:colOff>107950</xdr:colOff>
                    <xdr:row>240</xdr:row>
                    <xdr:rowOff>44450</xdr:rowOff>
                  </to>
                </anchor>
              </controlPr>
            </control>
          </mc:Choice>
        </mc:AlternateContent>
        <mc:AlternateContent xmlns:mc="http://schemas.openxmlformats.org/markup-compatibility/2006">
          <mc:Choice Requires="x14">
            <control shapeId="12008" r:id="rId171" name="Option Button 744">
              <controlPr defaultSize="0" autoFill="0" autoLine="0" autoPict="0">
                <anchor moveWithCells="1">
                  <from>
                    <xdr:col>26</xdr:col>
                    <xdr:colOff>63500</xdr:colOff>
                    <xdr:row>238</xdr:row>
                    <xdr:rowOff>330200</xdr:rowOff>
                  </from>
                  <to>
                    <xdr:col>29</xdr:col>
                    <xdr:colOff>184150</xdr:colOff>
                    <xdr:row>240</xdr:row>
                    <xdr:rowOff>44450</xdr:rowOff>
                  </to>
                </anchor>
              </controlPr>
            </control>
          </mc:Choice>
        </mc:AlternateContent>
        <mc:AlternateContent xmlns:mc="http://schemas.openxmlformats.org/markup-compatibility/2006">
          <mc:Choice Requires="x14">
            <control shapeId="12009" r:id="rId172" name="Option Button 745">
              <controlPr defaultSize="0" autoFill="0" autoLine="0" autoPict="0">
                <anchor moveWithCells="1">
                  <from>
                    <xdr:col>24</xdr:col>
                    <xdr:colOff>146050</xdr:colOff>
                    <xdr:row>239</xdr:row>
                    <xdr:rowOff>31750</xdr:rowOff>
                  </from>
                  <to>
                    <xdr:col>27</xdr:col>
                    <xdr:colOff>107950</xdr:colOff>
                    <xdr:row>240</xdr:row>
                    <xdr:rowOff>234950</xdr:rowOff>
                  </to>
                </anchor>
              </controlPr>
            </control>
          </mc:Choice>
        </mc:AlternateContent>
        <mc:AlternateContent xmlns:mc="http://schemas.openxmlformats.org/markup-compatibility/2006">
          <mc:Choice Requires="x14">
            <control shapeId="12011" r:id="rId173" name="Option Button 747">
              <controlPr defaultSize="0" autoFill="0" autoLine="0" autoPict="0">
                <anchor moveWithCells="1">
                  <from>
                    <xdr:col>24</xdr:col>
                    <xdr:colOff>152400</xdr:colOff>
                    <xdr:row>248</xdr:row>
                    <xdr:rowOff>279400</xdr:rowOff>
                  </from>
                  <to>
                    <xdr:col>27</xdr:col>
                    <xdr:colOff>107950</xdr:colOff>
                    <xdr:row>249</xdr:row>
                    <xdr:rowOff>63500</xdr:rowOff>
                  </to>
                </anchor>
              </controlPr>
            </control>
          </mc:Choice>
        </mc:AlternateContent>
        <mc:AlternateContent xmlns:mc="http://schemas.openxmlformats.org/markup-compatibility/2006">
          <mc:Choice Requires="x14">
            <control shapeId="12012" r:id="rId174" name="Option Button 748">
              <controlPr defaultSize="0" autoFill="0" autoLine="0" autoPict="0">
                <anchor moveWithCells="1">
                  <from>
                    <xdr:col>26</xdr:col>
                    <xdr:colOff>63500</xdr:colOff>
                    <xdr:row>248</xdr:row>
                    <xdr:rowOff>279400</xdr:rowOff>
                  </from>
                  <to>
                    <xdr:col>29</xdr:col>
                    <xdr:colOff>184150</xdr:colOff>
                    <xdr:row>250</xdr:row>
                    <xdr:rowOff>0</xdr:rowOff>
                  </to>
                </anchor>
              </controlPr>
            </control>
          </mc:Choice>
        </mc:AlternateContent>
        <mc:AlternateContent xmlns:mc="http://schemas.openxmlformats.org/markup-compatibility/2006">
          <mc:Choice Requires="x14">
            <control shapeId="12013" r:id="rId175" name="Option Button 749">
              <controlPr defaultSize="0" autoFill="0" autoLine="0" autoPict="0">
                <anchor moveWithCells="1">
                  <from>
                    <xdr:col>24</xdr:col>
                    <xdr:colOff>152400</xdr:colOff>
                    <xdr:row>248</xdr:row>
                    <xdr:rowOff>450850</xdr:rowOff>
                  </from>
                  <to>
                    <xdr:col>27</xdr:col>
                    <xdr:colOff>107950</xdr:colOff>
                    <xdr:row>250</xdr:row>
                    <xdr:rowOff>184150</xdr:rowOff>
                  </to>
                </anchor>
              </controlPr>
            </control>
          </mc:Choice>
        </mc:AlternateContent>
        <mc:AlternateContent xmlns:mc="http://schemas.openxmlformats.org/markup-compatibility/2006">
          <mc:Choice Requires="x14">
            <control shapeId="12015" r:id="rId176" name="Option Button 751">
              <controlPr defaultSize="0" autoFill="0" autoLine="0" autoPict="0">
                <anchor moveWithCells="1">
                  <from>
                    <xdr:col>24</xdr:col>
                    <xdr:colOff>146050</xdr:colOff>
                    <xdr:row>252</xdr:row>
                    <xdr:rowOff>12700</xdr:rowOff>
                  </from>
                  <to>
                    <xdr:col>27</xdr:col>
                    <xdr:colOff>107950</xdr:colOff>
                    <xdr:row>252</xdr:row>
                    <xdr:rowOff>273050</xdr:rowOff>
                  </to>
                </anchor>
              </controlPr>
            </control>
          </mc:Choice>
        </mc:AlternateContent>
        <mc:AlternateContent xmlns:mc="http://schemas.openxmlformats.org/markup-compatibility/2006">
          <mc:Choice Requires="x14">
            <control shapeId="12016" r:id="rId177" name="Option Button 752">
              <controlPr defaultSize="0" autoFill="0" autoLine="0" autoPict="0">
                <anchor moveWithCells="1">
                  <from>
                    <xdr:col>26</xdr:col>
                    <xdr:colOff>63500</xdr:colOff>
                    <xdr:row>252</xdr:row>
                    <xdr:rowOff>19050</xdr:rowOff>
                  </from>
                  <to>
                    <xdr:col>29</xdr:col>
                    <xdr:colOff>184150</xdr:colOff>
                    <xdr:row>252</xdr:row>
                    <xdr:rowOff>273050</xdr:rowOff>
                  </to>
                </anchor>
              </controlPr>
            </control>
          </mc:Choice>
        </mc:AlternateContent>
        <mc:AlternateContent xmlns:mc="http://schemas.openxmlformats.org/markup-compatibility/2006">
          <mc:Choice Requires="x14">
            <control shapeId="12017" r:id="rId178" name="Option Button 753">
              <controlPr defaultSize="0" autoFill="0" autoLine="0" autoPict="0">
                <anchor moveWithCells="1">
                  <from>
                    <xdr:col>24</xdr:col>
                    <xdr:colOff>146050</xdr:colOff>
                    <xdr:row>252</xdr:row>
                    <xdr:rowOff>190500</xdr:rowOff>
                  </from>
                  <to>
                    <xdr:col>27</xdr:col>
                    <xdr:colOff>107950</xdr:colOff>
                    <xdr:row>252</xdr:row>
                    <xdr:rowOff>450850</xdr:rowOff>
                  </to>
                </anchor>
              </controlPr>
            </control>
          </mc:Choice>
        </mc:AlternateContent>
        <mc:AlternateContent xmlns:mc="http://schemas.openxmlformats.org/markup-compatibility/2006">
          <mc:Choice Requires="x14">
            <control shapeId="12048" r:id="rId179" name="Option Button 784">
              <controlPr defaultSize="0" autoFill="0" autoLine="0" autoPict="0">
                <anchor moveWithCells="1">
                  <from>
                    <xdr:col>24</xdr:col>
                    <xdr:colOff>146050</xdr:colOff>
                    <xdr:row>282</xdr:row>
                    <xdr:rowOff>298450</xdr:rowOff>
                  </from>
                  <to>
                    <xdr:col>27</xdr:col>
                    <xdr:colOff>107950</xdr:colOff>
                    <xdr:row>284</xdr:row>
                    <xdr:rowOff>6350</xdr:rowOff>
                  </to>
                </anchor>
              </controlPr>
            </control>
          </mc:Choice>
        </mc:AlternateContent>
        <mc:AlternateContent xmlns:mc="http://schemas.openxmlformats.org/markup-compatibility/2006">
          <mc:Choice Requires="x14">
            <control shapeId="12049" r:id="rId180" name="Option Button 785">
              <controlPr defaultSize="0" autoFill="0" autoLine="0" autoPict="0">
                <anchor moveWithCells="1">
                  <from>
                    <xdr:col>26</xdr:col>
                    <xdr:colOff>63500</xdr:colOff>
                    <xdr:row>282</xdr:row>
                    <xdr:rowOff>304800</xdr:rowOff>
                  </from>
                  <to>
                    <xdr:col>29</xdr:col>
                    <xdr:colOff>184150</xdr:colOff>
                    <xdr:row>284</xdr:row>
                    <xdr:rowOff>19050</xdr:rowOff>
                  </to>
                </anchor>
              </controlPr>
            </control>
          </mc:Choice>
        </mc:AlternateContent>
        <mc:AlternateContent xmlns:mc="http://schemas.openxmlformats.org/markup-compatibility/2006">
          <mc:Choice Requires="x14">
            <control shapeId="12050" r:id="rId181" name="Option Button 786">
              <controlPr defaultSize="0" autoFill="0" autoLine="0" autoPict="0">
                <anchor moveWithCells="1">
                  <from>
                    <xdr:col>24</xdr:col>
                    <xdr:colOff>146050</xdr:colOff>
                    <xdr:row>283</xdr:row>
                    <xdr:rowOff>0</xdr:rowOff>
                  </from>
                  <to>
                    <xdr:col>27</xdr:col>
                    <xdr:colOff>107950</xdr:colOff>
                    <xdr:row>284</xdr:row>
                    <xdr:rowOff>196850</xdr:rowOff>
                  </to>
                </anchor>
              </controlPr>
            </control>
          </mc:Choice>
        </mc:AlternateContent>
        <mc:AlternateContent xmlns:mc="http://schemas.openxmlformats.org/markup-compatibility/2006">
          <mc:Choice Requires="x14">
            <control shapeId="12228" r:id="rId182" name="Option Button 964">
              <controlPr defaultSize="0" autoFill="0" autoLine="0" autoPict="0">
                <anchor moveWithCells="1">
                  <from>
                    <xdr:col>24</xdr:col>
                    <xdr:colOff>165100</xdr:colOff>
                    <xdr:row>301</xdr:row>
                    <xdr:rowOff>279400</xdr:rowOff>
                  </from>
                  <to>
                    <xdr:col>27</xdr:col>
                    <xdr:colOff>120650</xdr:colOff>
                    <xdr:row>302</xdr:row>
                    <xdr:rowOff>63500</xdr:rowOff>
                  </to>
                </anchor>
              </controlPr>
            </control>
          </mc:Choice>
        </mc:AlternateContent>
        <mc:AlternateContent xmlns:mc="http://schemas.openxmlformats.org/markup-compatibility/2006">
          <mc:Choice Requires="x14">
            <control shapeId="12229" r:id="rId183" name="Option Button 965">
              <controlPr defaultSize="0" autoFill="0" autoLine="0" autoPict="0">
                <anchor moveWithCells="1">
                  <from>
                    <xdr:col>26</xdr:col>
                    <xdr:colOff>76200</xdr:colOff>
                    <xdr:row>301</xdr:row>
                    <xdr:rowOff>285750</xdr:rowOff>
                  </from>
                  <to>
                    <xdr:col>29</xdr:col>
                    <xdr:colOff>190500</xdr:colOff>
                    <xdr:row>303</xdr:row>
                    <xdr:rowOff>0</xdr:rowOff>
                  </to>
                </anchor>
              </controlPr>
            </control>
          </mc:Choice>
        </mc:AlternateContent>
        <mc:AlternateContent xmlns:mc="http://schemas.openxmlformats.org/markup-compatibility/2006">
          <mc:Choice Requires="x14">
            <control shapeId="12230" r:id="rId184" name="Option Button 966">
              <controlPr defaultSize="0" autoFill="0" autoLine="0" autoPict="0">
                <anchor moveWithCells="1">
                  <from>
                    <xdr:col>24</xdr:col>
                    <xdr:colOff>165100</xdr:colOff>
                    <xdr:row>301</xdr:row>
                    <xdr:rowOff>457200</xdr:rowOff>
                  </from>
                  <to>
                    <xdr:col>27</xdr:col>
                    <xdr:colOff>120650</xdr:colOff>
                    <xdr:row>303</xdr:row>
                    <xdr:rowOff>184150</xdr:rowOff>
                  </to>
                </anchor>
              </controlPr>
            </control>
          </mc:Choice>
        </mc:AlternateContent>
        <mc:AlternateContent xmlns:mc="http://schemas.openxmlformats.org/markup-compatibility/2006">
          <mc:Choice Requires="x14">
            <control shapeId="12249" r:id="rId185" name="Option Button 985">
              <controlPr defaultSize="0" autoFill="0" autoLine="0" autoPict="0">
                <anchor moveWithCells="1">
                  <from>
                    <xdr:col>24</xdr:col>
                    <xdr:colOff>165100</xdr:colOff>
                    <xdr:row>306</xdr:row>
                    <xdr:rowOff>38100</xdr:rowOff>
                  </from>
                  <to>
                    <xdr:col>27</xdr:col>
                    <xdr:colOff>120650</xdr:colOff>
                    <xdr:row>307</xdr:row>
                    <xdr:rowOff>234950</xdr:rowOff>
                  </to>
                </anchor>
              </controlPr>
            </control>
          </mc:Choice>
        </mc:AlternateContent>
        <mc:AlternateContent xmlns:mc="http://schemas.openxmlformats.org/markup-compatibility/2006">
          <mc:Choice Requires="x14">
            <control shapeId="12250" r:id="rId186" name="Option Button 986">
              <controlPr defaultSize="0" autoFill="0" autoLine="0" autoPict="0">
                <anchor moveWithCells="1">
                  <from>
                    <xdr:col>26</xdr:col>
                    <xdr:colOff>76200</xdr:colOff>
                    <xdr:row>306</xdr:row>
                    <xdr:rowOff>38100</xdr:rowOff>
                  </from>
                  <to>
                    <xdr:col>29</xdr:col>
                    <xdr:colOff>190500</xdr:colOff>
                    <xdr:row>307</xdr:row>
                    <xdr:rowOff>234950</xdr:rowOff>
                  </to>
                </anchor>
              </controlPr>
            </control>
          </mc:Choice>
        </mc:AlternateContent>
        <mc:AlternateContent xmlns:mc="http://schemas.openxmlformats.org/markup-compatibility/2006">
          <mc:Choice Requires="x14">
            <control shapeId="12251" r:id="rId187" name="Option Button 987">
              <controlPr defaultSize="0" autoFill="0" autoLine="0" autoPict="0">
                <anchor moveWithCells="1">
                  <from>
                    <xdr:col>24</xdr:col>
                    <xdr:colOff>165100</xdr:colOff>
                    <xdr:row>307</xdr:row>
                    <xdr:rowOff>146050</xdr:rowOff>
                  </from>
                  <to>
                    <xdr:col>27</xdr:col>
                    <xdr:colOff>120650</xdr:colOff>
                    <xdr:row>307</xdr:row>
                    <xdr:rowOff>419100</xdr:rowOff>
                  </to>
                </anchor>
              </controlPr>
            </control>
          </mc:Choice>
        </mc:AlternateContent>
        <mc:AlternateContent xmlns:mc="http://schemas.openxmlformats.org/markup-compatibility/2006">
          <mc:Choice Requires="x14">
            <control shapeId="12267" r:id="rId188" name="Option Button 1003">
              <controlPr defaultSize="0" autoFill="0" autoLine="0" autoPict="0">
                <anchor moveWithCells="1">
                  <from>
                    <xdr:col>24</xdr:col>
                    <xdr:colOff>152400</xdr:colOff>
                    <xdr:row>139</xdr:row>
                    <xdr:rowOff>298450</xdr:rowOff>
                  </from>
                  <to>
                    <xdr:col>27</xdr:col>
                    <xdr:colOff>107950</xdr:colOff>
                    <xdr:row>141</xdr:row>
                    <xdr:rowOff>6350</xdr:rowOff>
                  </to>
                </anchor>
              </controlPr>
            </control>
          </mc:Choice>
        </mc:AlternateContent>
        <mc:AlternateContent xmlns:mc="http://schemas.openxmlformats.org/markup-compatibility/2006">
          <mc:Choice Requires="x14">
            <control shapeId="12268" r:id="rId189" name="Option Button 1004">
              <controlPr defaultSize="0" autoFill="0" autoLine="0" autoPict="0">
                <anchor moveWithCells="1">
                  <from>
                    <xdr:col>26</xdr:col>
                    <xdr:colOff>63500</xdr:colOff>
                    <xdr:row>139</xdr:row>
                    <xdr:rowOff>298450</xdr:rowOff>
                  </from>
                  <to>
                    <xdr:col>29</xdr:col>
                    <xdr:colOff>184150</xdr:colOff>
                    <xdr:row>141</xdr:row>
                    <xdr:rowOff>19050</xdr:rowOff>
                  </to>
                </anchor>
              </controlPr>
            </control>
          </mc:Choice>
        </mc:AlternateContent>
        <mc:AlternateContent xmlns:mc="http://schemas.openxmlformats.org/markup-compatibility/2006">
          <mc:Choice Requires="x14">
            <control shapeId="12269" r:id="rId190" name="Option Button 1005">
              <controlPr defaultSize="0" autoFill="0" autoLine="0" autoPict="0">
                <anchor moveWithCells="1">
                  <from>
                    <xdr:col>24</xdr:col>
                    <xdr:colOff>152400</xdr:colOff>
                    <xdr:row>140</xdr:row>
                    <xdr:rowOff>0</xdr:rowOff>
                  </from>
                  <to>
                    <xdr:col>27</xdr:col>
                    <xdr:colOff>107950</xdr:colOff>
                    <xdr:row>141</xdr:row>
                    <xdr:rowOff>196850</xdr:rowOff>
                  </to>
                </anchor>
              </controlPr>
            </control>
          </mc:Choice>
        </mc:AlternateContent>
        <mc:AlternateContent xmlns:mc="http://schemas.openxmlformats.org/markup-compatibility/2006">
          <mc:Choice Requires="x14">
            <control shapeId="12271" r:id="rId191" name="Option Button 1007">
              <controlPr defaultSize="0" autoFill="0" autoLine="0" autoPict="0">
                <anchor moveWithCells="1">
                  <from>
                    <xdr:col>24</xdr:col>
                    <xdr:colOff>152400</xdr:colOff>
                    <xdr:row>313</xdr:row>
                    <xdr:rowOff>31750</xdr:rowOff>
                  </from>
                  <to>
                    <xdr:col>27</xdr:col>
                    <xdr:colOff>107950</xdr:colOff>
                    <xdr:row>313</xdr:row>
                    <xdr:rowOff>292100</xdr:rowOff>
                  </to>
                </anchor>
              </controlPr>
            </control>
          </mc:Choice>
        </mc:AlternateContent>
        <mc:AlternateContent xmlns:mc="http://schemas.openxmlformats.org/markup-compatibility/2006">
          <mc:Choice Requires="x14">
            <control shapeId="12272" r:id="rId192" name="Option Button 1008">
              <controlPr defaultSize="0" autoFill="0" autoLine="0" autoPict="0">
                <anchor moveWithCells="1">
                  <from>
                    <xdr:col>26</xdr:col>
                    <xdr:colOff>63500</xdr:colOff>
                    <xdr:row>313</xdr:row>
                    <xdr:rowOff>31750</xdr:rowOff>
                  </from>
                  <to>
                    <xdr:col>29</xdr:col>
                    <xdr:colOff>184150</xdr:colOff>
                    <xdr:row>313</xdr:row>
                    <xdr:rowOff>298450</xdr:rowOff>
                  </to>
                </anchor>
              </controlPr>
            </control>
          </mc:Choice>
        </mc:AlternateContent>
        <mc:AlternateContent xmlns:mc="http://schemas.openxmlformats.org/markup-compatibility/2006">
          <mc:Choice Requires="x14">
            <control shapeId="12273" r:id="rId193" name="Option Button 1009">
              <controlPr defaultSize="0" autoFill="0" autoLine="0" autoPict="0">
                <anchor moveWithCells="1">
                  <from>
                    <xdr:col>24</xdr:col>
                    <xdr:colOff>152400</xdr:colOff>
                    <xdr:row>313</xdr:row>
                    <xdr:rowOff>203200</xdr:rowOff>
                  </from>
                  <to>
                    <xdr:col>27</xdr:col>
                    <xdr:colOff>107950</xdr:colOff>
                    <xdr:row>314</xdr:row>
                    <xdr:rowOff>0</xdr:rowOff>
                  </to>
                </anchor>
              </controlPr>
            </control>
          </mc:Choice>
        </mc:AlternateContent>
        <mc:AlternateContent xmlns:mc="http://schemas.openxmlformats.org/markup-compatibility/2006">
          <mc:Choice Requires="x14">
            <control shapeId="12286" r:id="rId194" name="Option Button 1022">
              <controlPr defaultSize="0" autoFill="0" autoLine="0" autoPict="0">
                <anchor moveWithCells="1">
                  <from>
                    <xdr:col>24</xdr:col>
                    <xdr:colOff>152400</xdr:colOff>
                    <xdr:row>324</xdr:row>
                    <xdr:rowOff>31750</xdr:rowOff>
                  </from>
                  <to>
                    <xdr:col>27</xdr:col>
                    <xdr:colOff>107950</xdr:colOff>
                    <xdr:row>324</xdr:row>
                    <xdr:rowOff>292100</xdr:rowOff>
                  </to>
                </anchor>
              </controlPr>
            </control>
          </mc:Choice>
        </mc:AlternateContent>
        <mc:AlternateContent xmlns:mc="http://schemas.openxmlformats.org/markup-compatibility/2006">
          <mc:Choice Requires="x14">
            <control shapeId="12287" r:id="rId195" name="Option Button 1023">
              <controlPr defaultSize="0" autoFill="0" autoLine="0" autoPict="0">
                <anchor moveWithCells="1">
                  <from>
                    <xdr:col>26</xdr:col>
                    <xdr:colOff>63500</xdr:colOff>
                    <xdr:row>324</xdr:row>
                    <xdr:rowOff>31750</xdr:rowOff>
                  </from>
                  <to>
                    <xdr:col>29</xdr:col>
                    <xdr:colOff>184150</xdr:colOff>
                    <xdr:row>324</xdr:row>
                    <xdr:rowOff>298450</xdr:rowOff>
                  </to>
                </anchor>
              </controlPr>
            </control>
          </mc:Choice>
        </mc:AlternateContent>
        <mc:AlternateContent xmlns:mc="http://schemas.openxmlformats.org/markup-compatibility/2006">
          <mc:Choice Requires="x14">
            <control shapeId="13312" r:id="rId196" name="Option Button 1024">
              <controlPr defaultSize="0" autoFill="0" autoLine="0" autoPict="0">
                <anchor moveWithCells="1">
                  <from>
                    <xdr:col>24</xdr:col>
                    <xdr:colOff>152400</xdr:colOff>
                    <xdr:row>324</xdr:row>
                    <xdr:rowOff>203200</xdr:rowOff>
                  </from>
                  <to>
                    <xdr:col>27</xdr:col>
                    <xdr:colOff>107950</xdr:colOff>
                    <xdr:row>325</xdr:row>
                    <xdr:rowOff>0</xdr:rowOff>
                  </to>
                </anchor>
              </controlPr>
            </control>
          </mc:Choice>
        </mc:AlternateContent>
        <mc:AlternateContent xmlns:mc="http://schemas.openxmlformats.org/markup-compatibility/2006">
          <mc:Choice Requires="x14">
            <control shapeId="13320" r:id="rId197" name="Option Button 1032">
              <controlPr defaultSize="0" autoFill="0" autoLine="0" autoPict="0">
                <anchor moveWithCells="1">
                  <from>
                    <xdr:col>24</xdr:col>
                    <xdr:colOff>152400</xdr:colOff>
                    <xdr:row>326</xdr:row>
                    <xdr:rowOff>25400</xdr:rowOff>
                  </from>
                  <to>
                    <xdr:col>27</xdr:col>
                    <xdr:colOff>107950</xdr:colOff>
                    <xdr:row>326</xdr:row>
                    <xdr:rowOff>273050</xdr:rowOff>
                  </to>
                </anchor>
              </controlPr>
            </control>
          </mc:Choice>
        </mc:AlternateContent>
        <mc:AlternateContent xmlns:mc="http://schemas.openxmlformats.org/markup-compatibility/2006">
          <mc:Choice Requires="x14">
            <control shapeId="13321" r:id="rId198" name="Option Button 1033">
              <controlPr defaultSize="0" autoFill="0" autoLine="0" autoPict="0">
                <anchor moveWithCells="1">
                  <from>
                    <xdr:col>26</xdr:col>
                    <xdr:colOff>63500</xdr:colOff>
                    <xdr:row>326</xdr:row>
                    <xdr:rowOff>25400</xdr:rowOff>
                  </from>
                  <to>
                    <xdr:col>29</xdr:col>
                    <xdr:colOff>184150</xdr:colOff>
                    <xdr:row>326</xdr:row>
                    <xdr:rowOff>292100</xdr:rowOff>
                  </to>
                </anchor>
              </controlPr>
            </control>
          </mc:Choice>
        </mc:AlternateContent>
        <mc:AlternateContent xmlns:mc="http://schemas.openxmlformats.org/markup-compatibility/2006">
          <mc:Choice Requires="x14">
            <control shapeId="13322" r:id="rId199" name="Option Button 1034">
              <controlPr defaultSize="0" autoFill="0" autoLine="0" autoPict="0">
                <anchor moveWithCells="1">
                  <from>
                    <xdr:col>24</xdr:col>
                    <xdr:colOff>152400</xdr:colOff>
                    <xdr:row>326</xdr:row>
                    <xdr:rowOff>196850</xdr:rowOff>
                  </from>
                  <to>
                    <xdr:col>27</xdr:col>
                    <xdr:colOff>107950</xdr:colOff>
                    <xdr:row>327</xdr:row>
                    <xdr:rowOff>0</xdr:rowOff>
                  </to>
                </anchor>
              </controlPr>
            </control>
          </mc:Choice>
        </mc:AlternateContent>
        <mc:AlternateContent xmlns:mc="http://schemas.openxmlformats.org/markup-compatibility/2006">
          <mc:Choice Requires="x14">
            <control shapeId="13344" r:id="rId200" name="Option Button 1056">
              <controlPr defaultSize="0" autoFill="0" autoLine="0" autoPict="0">
                <anchor moveWithCells="1">
                  <from>
                    <xdr:col>24</xdr:col>
                    <xdr:colOff>152400</xdr:colOff>
                    <xdr:row>343</xdr:row>
                    <xdr:rowOff>6350</xdr:rowOff>
                  </from>
                  <to>
                    <xdr:col>27</xdr:col>
                    <xdr:colOff>107950</xdr:colOff>
                    <xdr:row>343</xdr:row>
                    <xdr:rowOff>260350</xdr:rowOff>
                  </to>
                </anchor>
              </controlPr>
            </control>
          </mc:Choice>
        </mc:AlternateContent>
        <mc:AlternateContent xmlns:mc="http://schemas.openxmlformats.org/markup-compatibility/2006">
          <mc:Choice Requires="x14">
            <control shapeId="13345" r:id="rId201" name="Option Button 1057">
              <controlPr defaultSize="0" autoFill="0" autoLine="0" autoPict="0">
                <anchor moveWithCells="1">
                  <from>
                    <xdr:col>26</xdr:col>
                    <xdr:colOff>63500</xdr:colOff>
                    <xdr:row>343</xdr:row>
                    <xdr:rowOff>6350</xdr:rowOff>
                  </from>
                  <to>
                    <xdr:col>29</xdr:col>
                    <xdr:colOff>184150</xdr:colOff>
                    <xdr:row>343</xdr:row>
                    <xdr:rowOff>260350</xdr:rowOff>
                  </to>
                </anchor>
              </controlPr>
            </control>
          </mc:Choice>
        </mc:AlternateContent>
        <mc:AlternateContent xmlns:mc="http://schemas.openxmlformats.org/markup-compatibility/2006">
          <mc:Choice Requires="x14">
            <control shapeId="13346" r:id="rId202" name="Option Button 1058">
              <controlPr defaultSize="0" autoFill="0" autoLine="0" autoPict="0">
                <anchor moveWithCells="1">
                  <from>
                    <xdr:col>24</xdr:col>
                    <xdr:colOff>152400</xdr:colOff>
                    <xdr:row>343</xdr:row>
                    <xdr:rowOff>184150</xdr:rowOff>
                  </from>
                  <to>
                    <xdr:col>27</xdr:col>
                    <xdr:colOff>107950</xdr:colOff>
                    <xdr:row>343</xdr:row>
                    <xdr:rowOff>450850</xdr:rowOff>
                  </to>
                </anchor>
              </controlPr>
            </control>
          </mc:Choice>
        </mc:AlternateContent>
        <mc:AlternateContent xmlns:mc="http://schemas.openxmlformats.org/markup-compatibility/2006">
          <mc:Choice Requires="x14">
            <control shapeId="13362" r:id="rId203" name="Option Button 1074">
              <controlPr defaultSize="0" autoFill="0" autoLine="0" autoPict="0">
                <anchor moveWithCells="1">
                  <from>
                    <xdr:col>24</xdr:col>
                    <xdr:colOff>158750</xdr:colOff>
                    <xdr:row>362</xdr:row>
                    <xdr:rowOff>260350</xdr:rowOff>
                  </from>
                  <to>
                    <xdr:col>27</xdr:col>
                    <xdr:colOff>120650</xdr:colOff>
                    <xdr:row>363</xdr:row>
                    <xdr:rowOff>44450</xdr:rowOff>
                  </to>
                </anchor>
              </controlPr>
            </control>
          </mc:Choice>
        </mc:AlternateContent>
        <mc:AlternateContent xmlns:mc="http://schemas.openxmlformats.org/markup-compatibility/2006">
          <mc:Choice Requires="x14">
            <control shapeId="13363" r:id="rId204" name="Option Button 1075">
              <controlPr defaultSize="0" autoFill="0" autoLine="0" autoPict="0">
                <anchor moveWithCells="1">
                  <from>
                    <xdr:col>26</xdr:col>
                    <xdr:colOff>76200</xdr:colOff>
                    <xdr:row>362</xdr:row>
                    <xdr:rowOff>260350</xdr:rowOff>
                  </from>
                  <to>
                    <xdr:col>29</xdr:col>
                    <xdr:colOff>190500</xdr:colOff>
                    <xdr:row>363</xdr:row>
                    <xdr:rowOff>57150</xdr:rowOff>
                  </to>
                </anchor>
              </controlPr>
            </control>
          </mc:Choice>
        </mc:AlternateContent>
        <mc:AlternateContent xmlns:mc="http://schemas.openxmlformats.org/markup-compatibility/2006">
          <mc:Choice Requires="x14">
            <control shapeId="13364" r:id="rId205" name="Option Button 1076">
              <controlPr defaultSize="0" autoFill="0" autoLine="0" autoPict="0">
                <anchor moveWithCells="1">
                  <from>
                    <xdr:col>24</xdr:col>
                    <xdr:colOff>158750</xdr:colOff>
                    <xdr:row>362</xdr:row>
                    <xdr:rowOff>438150</xdr:rowOff>
                  </from>
                  <to>
                    <xdr:col>27</xdr:col>
                    <xdr:colOff>120650</xdr:colOff>
                    <xdr:row>364</xdr:row>
                    <xdr:rowOff>165100</xdr:rowOff>
                  </to>
                </anchor>
              </controlPr>
            </control>
          </mc:Choice>
        </mc:AlternateContent>
        <mc:AlternateContent xmlns:mc="http://schemas.openxmlformats.org/markup-compatibility/2006">
          <mc:Choice Requires="x14">
            <control shapeId="13369" r:id="rId206" name="Option Button 1081">
              <controlPr defaultSize="0" autoFill="0" autoLine="0" autoPict="0">
                <anchor moveWithCells="1">
                  <from>
                    <xdr:col>24</xdr:col>
                    <xdr:colOff>165100</xdr:colOff>
                    <xdr:row>366</xdr:row>
                    <xdr:rowOff>25400</xdr:rowOff>
                  </from>
                  <to>
                    <xdr:col>27</xdr:col>
                    <xdr:colOff>120650</xdr:colOff>
                    <xdr:row>366</xdr:row>
                    <xdr:rowOff>273050</xdr:rowOff>
                  </to>
                </anchor>
              </controlPr>
            </control>
          </mc:Choice>
        </mc:AlternateContent>
        <mc:AlternateContent xmlns:mc="http://schemas.openxmlformats.org/markup-compatibility/2006">
          <mc:Choice Requires="x14">
            <control shapeId="13370" r:id="rId207" name="Option Button 1082">
              <controlPr defaultSize="0" autoFill="0" autoLine="0" autoPict="0">
                <anchor moveWithCells="1">
                  <from>
                    <xdr:col>26</xdr:col>
                    <xdr:colOff>76200</xdr:colOff>
                    <xdr:row>366</xdr:row>
                    <xdr:rowOff>25400</xdr:rowOff>
                  </from>
                  <to>
                    <xdr:col>29</xdr:col>
                    <xdr:colOff>190500</xdr:colOff>
                    <xdr:row>366</xdr:row>
                    <xdr:rowOff>298450</xdr:rowOff>
                  </to>
                </anchor>
              </controlPr>
            </control>
          </mc:Choice>
        </mc:AlternateContent>
        <mc:AlternateContent xmlns:mc="http://schemas.openxmlformats.org/markup-compatibility/2006">
          <mc:Choice Requires="x14">
            <control shapeId="13371" r:id="rId208" name="Option Button 1083">
              <controlPr defaultSize="0" autoFill="0" autoLine="0" autoPict="0">
                <anchor moveWithCells="1">
                  <from>
                    <xdr:col>24</xdr:col>
                    <xdr:colOff>165100</xdr:colOff>
                    <xdr:row>366</xdr:row>
                    <xdr:rowOff>203200</xdr:rowOff>
                  </from>
                  <to>
                    <xdr:col>27</xdr:col>
                    <xdr:colOff>120650</xdr:colOff>
                    <xdr:row>367</xdr:row>
                    <xdr:rowOff>0</xdr:rowOff>
                  </to>
                </anchor>
              </controlPr>
            </control>
          </mc:Choice>
        </mc:AlternateContent>
        <mc:AlternateContent xmlns:mc="http://schemas.openxmlformats.org/markup-compatibility/2006">
          <mc:Choice Requires="x14">
            <control shapeId="13390" r:id="rId209" name="Option Button 1102">
              <controlPr defaultSize="0" autoFill="0" autoLine="0" autoPict="0">
                <anchor moveWithCells="1">
                  <from>
                    <xdr:col>24</xdr:col>
                    <xdr:colOff>152400</xdr:colOff>
                    <xdr:row>381</xdr:row>
                    <xdr:rowOff>44450</xdr:rowOff>
                  </from>
                  <to>
                    <xdr:col>27</xdr:col>
                    <xdr:colOff>107950</xdr:colOff>
                    <xdr:row>381</xdr:row>
                    <xdr:rowOff>298450</xdr:rowOff>
                  </to>
                </anchor>
              </controlPr>
            </control>
          </mc:Choice>
        </mc:AlternateContent>
        <mc:AlternateContent xmlns:mc="http://schemas.openxmlformats.org/markup-compatibility/2006">
          <mc:Choice Requires="x14">
            <control shapeId="13391" r:id="rId210" name="Option Button 1103">
              <controlPr defaultSize="0" autoFill="0" autoLine="0" autoPict="0">
                <anchor moveWithCells="1">
                  <from>
                    <xdr:col>26</xdr:col>
                    <xdr:colOff>63500</xdr:colOff>
                    <xdr:row>381</xdr:row>
                    <xdr:rowOff>38100</xdr:rowOff>
                  </from>
                  <to>
                    <xdr:col>29</xdr:col>
                    <xdr:colOff>184150</xdr:colOff>
                    <xdr:row>381</xdr:row>
                    <xdr:rowOff>311150</xdr:rowOff>
                  </to>
                </anchor>
              </controlPr>
            </control>
          </mc:Choice>
        </mc:AlternateContent>
        <mc:AlternateContent xmlns:mc="http://schemas.openxmlformats.org/markup-compatibility/2006">
          <mc:Choice Requires="x14">
            <control shapeId="13392" r:id="rId211" name="Option Button 1104">
              <controlPr defaultSize="0" autoFill="0" autoLine="0" autoPict="0">
                <anchor moveWithCells="1">
                  <from>
                    <xdr:col>24</xdr:col>
                    <xdr:colOff>152400</xdr:colOff>
                    <xdr:row>381</xdr:row>
                    <xdr:rowOff>215900</xdr:rowOff>
                  </from>
                  <to>
                    <xdr:col>27</xdr:col>
                    <xdr:colOff>107950</xdr:colOff>
                    <xdr:row>382</xdr:row>
                    <xdr:rowOff>19050</xdr:rowOff>
                  </to>
                </anchor>
              </controlPr>
            </control>
          </mc:Choice>
        </mc:AlternateContent>
        <mc:AlternateContent xmlns:mc="http://schemas.openxmlformats.org/markup-compatibility/2006">
          <mc:Choice Requires="x14">
            <control shapeId="13426" r:id="rId212" name="Option Button 1138">
              <controlPr defaultSize="0" autoFill="0" autoLine="0" autoPict="0">
                <anchor moveWithCells="1">
                  <from>
                    <xdr:col>24</xdr:col>
                    <xdr:colOff>158750</xdr:colOff>
                    <xdr:row>400</xdr:row>
                    <xdr:rowOff>292100</xdr:rowOff>
                  </from>
                  <to>
                    <xdr:col>27</xdr:col>
                    <xdr:colOff>120650</xdr:colOff>
                    <xdr:row>402</xdr:row>
                    <xdr:rowOff>6350</xdr:rowOff>
                  </to>
                </anchor>
              </controlPr>
            </control>
          </mc:Choice>
        </mc:AlternateContent>
        <mc:AlternateContent xmlns:mc="http://schemas.openxmlformats.org/markup-compatibility/2006">
          <mc:Choice Requires="x14">
            <control shapeId="13427" r:id="rId213" name="Option Button 1139">
              <controlPr defaultSize="0" autoFill="0" autoLine="0" autoPict="0">
                <anchor moveWithCells="1">
                  <from>
                    <xdr:col>26</xdr:col>
                    <xdr:colOff>76200</xdr:colOff>
                    <xdr:row>400</xdr:row>
                    <xdr:rowOff>285750</xdr:rowOff>
                  </from>
                  <to>
                    <xdr:col>29</xdr:col>
                    <xdr:colOff>190500</xdr:colOff>
                    <xdr:row>402</xdr:row>
                    <xdr:rowOff>6350</xdr:rowOff>
                  </to>
                </anchor>
              </controlPr>
            </control>
          </mc:Choice>
        </mc:AlternateContent>
        <mc:AlternateContent xmlns:mc="http://schemas.openxmlformats.org/markup-compatibility/2006">
          <mc:Choice Requires="x14">
            <control shapeId="13428" r:id="rId214" name="Option Button 1140">
              <controlPr defaultSize="0" autoFill="0" autoLine="0" autoPict="0">
                <anchor moveWithCells="1">
                  <from>
                    <xdr:col>24</xdr:col>
                    <xdr:colOff>158750</xdr:colOff>
                    <xdr:row>401</xdr:row>
                    <xdr:rowOff>0</xdr:rowOff>
                  </from>
                  <to>
                    <xdr:col>27</xdr:col>
                    <xdr:colOff>120650</xdr:colOff>
                    <xdr:row>402</xdr:row>
                    <xdr:rowOff>184150</xdr:rowOff>
                  </to>
                </anchor>
              </controlPr>
            </control>
          </mc:Choice>
        </mc:AlternateContent>
        <mc:AlternateContent xmlns:mc="http://schemas.openxmlformats.org/markup-compatibility/2006">
          <mc:Choice Requires="x14">
            <control shapeId="13439" r:id="rId215" name="Option Button 1151">
              <controlPr defaultSize="0" autoFill="0" autoLine="0" autoPict="0">
                <anchor moveWithCells="1">
                  <from>
                    <xdr:col>24</xdr:col>
                    <xdr:colOff>165100</xdr:colOff>
                    <xdr:row>404</xdr:row>
                    <xdr:rowOff>266700</xdr:rowOff>
                  </from>
                  <to>
                    <xdr:col>27</xdr:col>
                    <xdr:colOff>120650</xdr:colOff>
                    <xdr:row>405</xdr:row>
                    <xdr:rowOff>57150</xdr:rowOff>
                  </to>
                </anchor>
              </controlPr>
            </control>
          </mc:Choice>
        </mc:AlternateContent>
        <mc:AlternateContent xmlns:mc="http://schemas.openxmlformats.org/markup-compatibility/2006">
          <mc:Choice Requires="x14">
            <control shapeId="13440" r:id="rId216" name="Option Button 1152">
              <controlPr defaultSize="0" autoFill="0" autoLine="0" autoPict="0">
                <anchor moveWithCells="1">
                  <from>
                    <xdr:col>26</xdr:col>
                    <xdr:colOff>76200</xdr:colOff>
                    <xdr:row>404</xdr:row>
                    <xdr:rowOff>266700</xdr:rowOff>
                  </from>
                  <to>
                    <xdr:col>29</xdr:col>
                    <xdr:colOff>190500</xdr:colOff>
                    <xdr:row>405</xdr:row>
                    <xdr:rowOff>63500</xdr:rowOff>
                  </to>
                </anchor>
              </controlPr>
            </control>
          </mc:Choice>
        </mc:AlternateContent>
        <mc:AlternateContent xmlns:mc="http://schemas.openxmlformats.org/markup-compatibility/2006">
          <mc:Choice Requires="x14">
            <control shapeId="13441" r:id="rId217" name="Option Button 1153">
              <controlPr defaultSize="0" autoFill="0" autoLine="0" autoPict="0">
                <anchor moveWithCells="1">
                  <from>
                    <xdr:col>24</xdr:col>
                    <xdr:colOff>165100</xdr:colOff>
                    <xdr:row>404</xdr:row>
                    <xdr:rowOff>444500</xdr:rowOff>
                  </from>
                  <to>
                    <xdr:col>27</xdr:col>
                    <xdr:colOff>120650</xdr:colOff>
                    <xdr:row>406</xdr:row>
                    <xdr:rowOff>171450</xdr:rowOff>
                  </to>
                </anchor>
              </controlPr>
            </control>
          </mc:Choice>
        </mc:AlternateContent>
        <mc:AlternateContent xmlns:mc="http://schemas.openxmlformats.org/markup-compatibility/2006">
          <mc:Choice Requires="x14">
            <control shapeId="13512" r:id="rId218" name="Option Button 1224">
              <controlPr defaultSize="0" autoFill="0" autoLine="0" autoPict="0">
                <anchor moveWithCells="1">
                  <from>
                    <xdr:col>24</xdr:col>
                    <xdr:colOff>133350</xdr:colOff>
                    <xdr:row>419</xdr:row>
                    <xdr:rowOff>273050</xdr:rowOff>
                  </from>
                  <to>
                    <xdr:col>27</xdr:col>
                    <xdr:colOff>82550</xdr:colOff>
                    <xdr:row>420</xdr:row>
                    <xdr:rowOff>57150</xdr:rowOff>
                  </to>
                </anchor>
              </controlPr>
            </control>
          </mc:Choice>
        </mc:AlternateContent>
        <mc:AlternateContent xmlns:mc="http://schemas.openxmlformats.org/markup-compatibility/2006">
          <mc:Choice Requires="x14">
            <control shapeId="13513" r:id="rId219" name="Option Button 1225">
              <controlPr defaultSize="0" autoFill="0" autoLine="0" autoPict="0">
                <anchor moveWithCells="1">
                  <from>
                    <xdr:col>26</xdr:col>
                    <xdr:colOff>50800</xdr:colOff>
                    <xdr:row>419</xdr:row>
                    <xdr:rowOff>266700</xdr:rowOff>
                  </from>
                  <to>
                    <xdr:col>29</xdr:col>
                    <xdr:colOff>171450</xdr:colOff>
                    <xdr:row>420</xdr:row>
                    <xdr:rowOff>63500</xdr:rowOff>
                  </to>
                </anchor>
              </controlPr>
            </control>
          </mc:Choice>
        </mc:AlternateContent>
        <mc:AlternateContent xmlns:mc="http://schemas.openxmlformats.org/markup-compatibility/2006">
          <mc:Choice Requires="x14">
            <control shapeId="13514" r:id="rId220" name="Option Button 1226">
              <controlPr defaultSize="0" autoFill="0" autoLine="0" autoPict="0">
                <anchor moveWithCells="1">
                  <from>
                    <xdr:col>24</xdr:col>
                    <xdr:colOff>133350</xdr:colOff>
                    <xdr:row>419</xdr:row>
                    <xdr:rowOff>444500</xdr:rowOff>
                  </from>
                  <to>
                    <xdr:col>27</xdr:col>
                    <xdr:colOff>82550</xdr:colOff>
                    <xdr:row>421</xdr:row>
                    <xdr:rowOff>171450</xdr:rowOff>
                  </to>
                </anchor>
              </controlPr>
            </control>
          </mc:Choice>
        </mc:AlternateContent>
        <mc:AlternateContent xmlns:mc="http://schemas.openxmlformats.org/markup-compatibility/2006">
          <mc:Choice Requires="x14">
            <control shapeId="13525" r:id="rId221" name="Option Button 1237">
              <controlPr defaultSize="0" autoFill="0" autoLine="0" autoPict="0">
                <anchor moveWithCells="1">
                  <from>
                    <xdr:col>24</xdr:col>
                    <xdr:colOff>152400</xdr:colOff>
                    <xdr:row>423</xdr:row>
                    <xdr:rowOff>0</xdr:rowOff>
                  </from>
                  <to>
                    <xdr:col>27</xdr:col>
                    <xdr:colOff>107950</xdr:colOff>
                    <xdr:row>423</xdr:row>
                    <xdr:rowOff>247650</xdr:rowOff>
                  </to>
                </anchor>
              </controlPr>
            </control>
          </mc:Choice>
        </mc:AlternateContent>
        <mc:AlternateContent xmlns:mc="http://schemas.openxmlformats.org/markup-compatibility/2006">
          <mc:Choice Requires="x14">
            <control shapeId="13526" r:id="rId222" name="Option Button 1238">
              <controlPr defaultSize="0" autoFill="0" autoLine="0" autoPict="0">
                <anchor moveWithCells="1">
                  <from>
                    <xdr:col>26</xdr:col>
                    <xdr:colOff>63500</xdr:colOff>
                    <xdr:row>422</xdr:row>
                    <xdr:rowOff>63500</xdr:rowOff>
                  </from>
                  <to>
                    <xdr:col>29</xdr:col>
                    <xdr:colOff>184150</xdr:colOff>
                    <xdr:row>423</xdr:row>
                    <xdr:rowOff>247650</xdr:rowOff>
                  </to>
                </anchor>
              </controlPr>
            </control>
          </mc:Choice>
        </mc:AlternateContent>
        <mc:AlternateContent xmlns:mc="http://schemas.openxmlformats.org/markup-compatibility/2006">
          <mc:Choice Requires="x14">
            <control shapeId="13527" r:id="rId223" name="Option Button 1239">
              <controlPr defaultSize="0" autoFill="0" autoLine="0" autoPict="0">
                <anchor moveWithCells="1">
                  <from>
                    <xdr:col>24</xdr:col>
                    <xdr:colOff>152400</xdr:colOff>
                    <xdr:row>423</xdr:row>
                    <xdr:rowOff>177800</xdr:rowOff>
                  </from>
                  <to>
                    <xdr:col>27</xdr:col>
                    <xdr:colOff>107950</xdr:colOff>
                    <xdr:row>423</xdr:row>
                    <xdr:rowOff>444500</xdr:rowOff>
                  </to>
                </anchor>
              </controlPr>
            </control>
          </mc:Choice>
        </mc:AlternateContent>
        <mc:AlternateContent xmlns:mc="http://schemas.openxmlformats.org/markup-compatibility/2006">
          <mc:Choice Requires="x14">
            <control shapeId="13529" r:id="rId224" name="Option Button 1241">
              <controlPr defaultSize="0" autoFill="0" autoLine="0" autoPict="0">
                <anchor moveWithCells="1">
                  <from>
                    <xdr:col>24</xdr:col>
                    <xdr:colOff>158750</xdr:colOff>
                    <xdr:row>425</xdr:row>
                    <xdr:rowOff>25400</xdr:rowOff>
                  </from>
                  <to>
                    <xdr:col>27</xdr:col>
                    <xdr:colOff>120650</xdr:colOff>
                    <xdr:row>425</xdr:row>
                    <xdr:rowOff>260350</xdr:rowOff>
                  </to>
                </anchor>
              </controlPr>
            </control>
          </mc:Choice>
        </mc:AlternateContent>
        <mc:AlternateContent xmlns:mc="http://schemas.openxmlformats.org/markup-compatibility/2006">
          <mc:Choice Requires="x14">
            <control shapeId="13530" r:id="rId225" name="Option Button 1242">
              <controlPr defaultSize="0" autoFill="0" autoLine="0" autoPict="0">
                <anchor moveWithCells="1">
                  <from>
                    <xdr:col>26</xdr:col>
                    <xdr:colOff>76200</xdr:colOff>
                    <xdr:row>425</xdr:row>
                    <xdr:rowOff>12700</xdr:rowOff>
                  </from>
                  <to>
                    <xdr:col>29</xdr:col>
                    <xdr:colOff>190500</xdr:colOff>
                    <xdr:row>425</xdr:row>
                    <xdr:rowOff>273050</xdr:rowOff>
                  </to>
                </anchor>
              </controlPr>
            </control>
          </mc:Choice>
        </mc:AlternateContent>
        <mc:AlternateContent xmlns:mc="http://schemas.openxmlformats.org/markup-compatibility/2006">
          <mc:Choice Requires="x14">
            <control shapeId="13531" r:id="rId226" name="Option Button 1243">
              <controlPr defaultSize="0" autoFill="0" autoLine="0" autoPict="0">
                <anchor moveWithCells="1">
                  <from>
                    <xdr:col>24</xdr:col>
                    <xdr:colOff>158750</xdr:colOff>
                    <xdr:row>425</xdr:row>
                    <xdr:rowOff>203200</xdr:rowOff>
                  </from>
                  <to>
                    <xdr:col>27</xdr:col>
                    <xdr:colOff>120650</xdr:colOff>
                    <xdr:row>426</xdr:row>
                    <xdr:rowOff>0</xdr:rowOff>
                  </to>
                </anchor>
              </controlPr>
            </control>
          </mc:Choice>
        </mc:AlternateContent>
        <mc:AlternateContent xmlns:mc="http://schemas.openxmlformats.org/markup-compatibility/2006">
          <mc:Choice Requires="x14">
            <control shapeId="13547" r:id="rId227" name="Option Button 1259">
              <controlPr defaultSize="0" autoFill="0" autoLine="0" autoPict="0">
                <anchor moveWithCells="1">
                  <from>
                    <xdr:col>24</xdr:col>
                    <xdr:colOff>165100</xdr:colOff>
                    <xdr:row>438</xdr:row>
                    <xdr:rowOff>6350</xdr:rowOff>
                  </from>
                  <to>
                    <xdr:col>27</xdr:col>
                    <xdr:colOff>120650</xdr:colOff>
                    <xdr:row>438</xdr:row>
                    <xdr:rowOff>254000</xdr:rowOff>
                  </to>
                </anchor>
              </controlPr>
            </control>
          </mc:Choice>
        </mc:AlternateContent>
        <mc:AlternateContent xmlns:mc="http://schemas.openxmlformats.org/markup-compatibility/2006">
          <mc:Choice Requires="x14">
            <control shapeId="13548" r:id="rId228" name="Option Button 1260">
              <controlPr defaultSize="0" autoFill="0" autoLine="0" autoPict="0">
                <anchor moveWithCells="1">
                  <from>
                    <xdr:col>26</xdr:col>
                    <xdr:colOff>76200</xdr:colOff>
                    <xdr:row>438</xdr:row>
                    <xdr:rowOff>0</xdr:rowOff>
                  </from>
                  <to>
                    <xdr:col>29</xdr:col>
                    <xdr:colOff>190500</xdr:colOff>
                    <xdr:row>438</xdr:row>
                    <xdr:rowOff>260350</xdr:rowOff>
                  </to>
                </anchor>
              </controlPr>
            </control>
          </mc:Choice>
        </mc:AlternateContent>
        <mc:AlternateContent xmlns:mc="http://schemas.openxmlformats.org/markup-compatibility/2006">
          <mc:Choice Requires="x14">
            <control shapeId="13549" r:id="rId229" name="Option Button 1261">
              <controlPr defaultSize="0" autoFill="0" autoLine="0" autoPict="0">
                <anchor moveWithCells="1">
                  <from>
                    <xdr:col>24</xdr:col>
                    <xdr:colOff>165100</xdr:colOff>
                    <xdr:row>438</xdr:row>
                    <xdr:rowOff>184150</xdr:rowOff>
                  </from>
                  <to>
                    <xdr:col>27</xdr:col>
                    <xdr:colOff>120650</xdr:colOff>
                    <xdr:row>438</xdr:row>
                    <xdr:rowOff>444500</xdr:rowOff>
                  </to>
                </anchor>
              </controlPr>
            </control>
          </mc:Choice>
        </mc:AlternateContent>
        <mc:AlternateContent xmlns:mc="http://schemas.openxmlformats.org/markup-compatibility/2006">
          <mc:Choice Requires="x14">
            <control shapeId="13562" r:id="rId230" name="Option Button 1274">
              <controlPr defaultSize="0" autoFill="0" autoLine="0" autoPict="0">
                <anchor moveWithCells="1">
                  <from>
                    <xdr:col>24</xdr:col>
                    <xdr:colOff>165100</xdr:colOff>
                    <xdr:row>457</xdr:row>
                    <xdr:rowOff>19050</xdr:rowOff>
                  </from>
                  <to>
                    <xdr:col>27</xdr:col>
                    <xdr:colOff>120650</xdr:colOff>
                    <xdr:row>457</xdr:row>
                    <xdr:rowOff>260350</xdr:rowOff>
                  </to>
                </anchor>
              </controlPr>
            </control>
          </mc:Choice>
        </mc:AlternateContent>
        <mc:AlternateContent xmlns:mc="http://schemas.openxmlformats.org/markup-compatibility/2006">
          <mc:Choice Requires="x14">
            <control shapeId="13563" r:id="rId231" name="Option Button 1275">
              <controlPr defaultSize="0" autoFill="0" autoLine="0" autoPict="0">
                <anchor moveWithCells="1">
                  <from>
                    <xdr:col>26</xdr:col>
                    <xdr:colOff>76200</xdr:colOff>
                    <xdr:row>457</xdr:row>
                    <xdr:rowOff>6350</xdr:rowOff>
                  </from>
                  <to>
                    <xdr:col>29</xdr:col>
                    <xdr:colOff>190500</xdr:colOff>
                    <xdr:row>457</xdr:row>
                    <xdr:rowOff>273050</xdr:rowOff>
                  </to>
                </anchor>
              </controlPr>
            </control>
          </mc:Choice>
        </mc:AlternateContent>
        <mc:AlternateContent xmlns:mc="http://schemas.openxmlformats.org/markup-compatibility/2006">
          <mc:Choice Requires="x14">
            <control shapeId="13564" r:id="rId232" name="Option Button 1276">
              <controlPr defaultSize="0" autoFill="0" autoLine="0" autoPict="0">
                <anchor moveWithCells="1">
                  <from>
                    <xdr:col>24</xdr:col>
                    <xdr:colOff>165100</xdr:colOff>
                    <xdr:row>457</xdr:row>
                    <xdr:rowOff>190500</xdr:rowOff>
                  </from>
                  <to>
                    <xdr:col>27</xdr:col>
                    <xdr:colOff>120650</xdr:colOff>
                    <xdr:row>457</xdr:row>
                    <xdr:rowOff>450850</xdr:rowOff>
                  </to>
                </anchor>
              </controlPr>
            </control>
          </mc:Choice>
        </mc:AlternateContent>
        <mc:AlternateContent xmlns:mc="http://schemas.openxmlformats.org/markup-compatibility/2006">
          <mc:Choice Requires="x14">
            <control shapeId="13566" r:id="rId233" name="Option Button 1278">
              <controlPr defaultSize="0" autoFill="0" autoLine="0" autoPict="0">
                <anchor moveWithCells="1">
                  <from>
                    <xdr:col>24</xdr:col>
                    <xdr:colOff>165100</xdr:colOff>
                    <xdr:row>459</xdr:row>
                    <xdr:rowOff>304800</xdr:rowOff>
                  </from>
                  <to>
                    <xdr:col>27</xdr:col>
                    <xdr:colOff>120650</xdr:colOff>
                    <xdr:row>461</xdr:row>
                    <xdr:rowOff>6350</xdr:rowOff>
                  </to>
                </anchor>
              </controlPr>
            </control>
          </mc:Choice>
        </mc:AlternateContent>
        <mc:AlternateContent xmlns:mc="http://schemas.openxmlformats.org/markup-compatibility/2006">
          <mc:Choice Requires="x14">
            <control shapeId="13567" r:id="rId234" name="Option Button 1279">
              <controlPr defaultSize="0" autoFill="0" autoLine="0" autoPict="0">
                <anchor moveWithCells="1">
                  <from>
                    <xdr:col>26</xdr:col>
                    <xdr:colOff>76200</xdr:colOff>
                    <xdr:row>459</xdr:row>
                    <xdr:rowOff>285750</xdr:rowOff>
                  </from>
                  <to>
                    <xdr:col>29</xdr:col>
                    <xdr:colOff>190500</xdr:colOff>
                    <xdr:row>461</xdr:row>
                    <xdr:rowOff>6350</xdr:rowOff>
                  </to>
                </anchor>
              </controlPr>
            </control>
          </mc:Choice>
        </mc:AlternateContent>
        <mc:AlternateContent xmlns:mc="http://schemas.openxmlformats.org/markup-compatibility/2006">
          <mc:Choice Requires="x14">
            <control shapeId="13568" r:id="rId235" name="Option Button 1280">
              <controlPr defaultSize="0" autoFill="0" autoLine="0" autoPict="0">
                <anchor moveWithCells="1">
                  <from>
                    <xdr:col>24</xdr:col>
                    <xdr:colOff>165100</xdr:colOff>
                    <xdr:row>460</xdr:row>
                    <xdr:rowOff>25400</xdr:rowOff>
                  </from>
                  <to>
                    <xdr:col>27</xdr:col>
                    <xdr:colOff>120650</xdr:colOff>
                    <xdr:row>461</xdr:row>
                    <xdr:rowOff>209550</xdr:rowOff>
                  </to>
                </anchor>
              </controlPr>
            </control>
          </mc:Choice>
        </mc:AlternateContent>
        <mc:AlternateContent xmlns:mc="http://schemas.openxmlformats.org/markup-compatibility/2006">
          <mc:Choice Requires="x14">
            <control shapeId="13570" r:id="rId236" name="Option Button 1282">
              <controlPr defaultSize="0" autoFill="0" autoLine="0" autoPict="0">
                <anchor moveWithCells="1">
                  <from>
                    <xdr:col>24</xdr:col>
                    <xdr:colOff>165100</xdr:colOff>
                    <xdr:row>463</xdr:row>
                    <xdr:rowOff>31750</xdr:rowOff>
                  </from>
                  <to>
                    <xdr:col>27</xdr:col>
                    <xdr:colOff>120650</xdr:colOff>
                    <xdr:row>463</xdr:row>
                    <xdr:rowOff>273050</xdr:rowOff>
                  </to>
                </anchor>
              </controlPr>
            </control>
          </mc:Choice>
        </mc:AlternateContent>
        <mc:AlternateContent xmlns:mc="http://schemas.openxmlformats.org/markup-compatibility/2006">
          <mc:Choice Requires="x14">
            <control shapeId="13571" r:id="rId237" name="Option Button 1283">
              <controlPr defaultSize="0" autoFill="0" autoLine="0" autoPict="0">
                <anchor moveWithCells="1">
                  <from>
                    <xdr:col>26</xdr:col>
                    <xdr:colOff>76200</xdr:colOff>
                    <xdr:row>463</xdr:row>
                    <xdr:rowOff>12700</xdr:rowOff>
                  </from>
                  <to>
                    <xdr:col>29</xdr:col>
                    <xdr:colOff>190500</xdr:colOff>
                    <xdr:row>463</xdr:row>
                    <xdr:rowOff>273050</xdr:rowOff>
                  </to>
                </anchor>
              </controlPr>
            </control>
          </mc:Choice>
        </mc:AlternateContent>
        <mc:AlternateContent xmlns:mc="http://schemas.openxmlformats.org/markup-compatibility/2006">
          <mc:Choice Requires="x14">
            <control shapeId="13572" r:id="rId238" name="Option Button 1284">
              <controlPr defaultSize="0" autoFill="0" autoLine="0" autoPict="0">
                <anchor moveWithCells="1">
                  <from>
                    <xdr:col>24</xdr:col>
                    <xdr:colOff>165100</xdr:colOff>
                    <xdr:row>463</xdr:row>
                    <xdr:rowOff>203200</xdr:rowOff>
                  </from>
                  <to>
                    <xdr:col>27</xdr:col>
                    <xdr:colOff>120650</xdr:colOff>
                    <xdr:row>464</xdr:row>
                    <xdr:rowOff>0</xdr:rowOff>
                  </to>
                </anchor>
              </controlPr>
            </control>
          </mc:Choice>
        </mc:AlternateContent>
        <mc:AlternateContent xmlns:mc="http://schemas.openxmlformats.org/markup-compatibility/2006">
          <mc:Choice Requires="x14">
            <control shapeId="13574" r:id="rId239" name="Option Button 1286">
              <controlPr defaultSize="0" autoFill="0" autoLine="0" autoPict="0">
                <anchor moveWithCells="1">
                  <from>
                    <xdr:col>24</xdr:col>
                    <xdr:colOff>165100</xdr:colOff>
                    <xdr:row>478</xdr:row>
                    <xdr:rowOff>38100</xdr:rowOff>
                  </from>
                  <to>
                    <xdr:col>27</xdr:col>
                    <xdr:colOff>120650</xdr:colOff>
                    <xdr:row>478</xdr:row>
                    <xdr:rowOff>292100</xdr:rowOff>
                  </to>
                </anchor>
              </controlPr>
            </control>
          </mc:Choice>
        </mc:AlternateContent>
        <mc:AlternateContent xmlns:mc="http://schemas.openxmlformats.org/markup-compatibility/2006">
          <mc:Choice Requires="x14">
            <control shapeId="13575" r:id="rId240" name="Option Button 1287">
              <controlPr defaultSize="0" autoFill="0" autoLine="0" autoPict="0">
                <anchor moveWithCells="1">
                  <from>
                    <xdr:col>26</xdr:col>
                    <xdr:colOff>76200</xdr:colOff>
                    <xdr:row>478</xdr:row>
                    <xdr:rowOff>25400</xdr:rowOff>
                  </from>
                  <to>
                    <xdr:col>29</xdr:col>
                    <xdr:colOff>190500</xdr:colOff>
                    <xdr:row>478</xdr:row>
                    <xdr:rowOff>298450</xdr:rowOff>
                  </to>
                </anchor>
              </controlPr>
            </control>
          </mc:Choice>
        </mc:AlternateContent>
        <mc:AlternateContent xmlns:mc="http://schemas.openxmlformats.org/markup-compatibility/2006">
          <mc:Choice Requires="x14">
            <control shapeId="13576" r:id="rId241" name="Option Button 1288">
              <controlPr defaultSize="0" autoFill="0" autoLine="0" autoPict="0">
                <anchor moveWithCells="1">
                  <from>
                    <xdr:col>24</xdr:col>
                    <xdr:colOff>165100</xdr:colOff>
                    <xdr:row>478</xdr:row>
                    <xdr:rowOff>215900</xdr:rowOff>
                  </from>
                  <to>
                    <xdr:col>27</xdr:col>
                    <xdr:colOff>120650</xdr:colOff>
                    <xdr:row>479</xdr:row>
                    <xdr:rowOff>6350</xdr:rowOff>
                  </to>
                </anchor>
              </controlPr>
            </control>
          </mc:Choice>
        </mc:AlternateContent>
        <mc:AlternateContent xmlns:mc="http://schemas.openxmlformats.org/markup-compatibility/2006">
          <mc:Choice Requires="x14">
            <control shapeId="13590" r:id="rId242" name="Option Button 1302">
              <controlPr defaultSize="0" autoFill="0" autoLine="0" autoPict="0">
                <anchor moveWithCells="1">
                  <from>
                    <xdr:col>24</xdr:col>
                    <xdr:colOff>139700</xdr:colOff>
                    <xdr:row>495</xdr:row>
                    <xdr:rowOff>31750</xdr:rowOff>
                  </from>
                  <to>
                    <xdr:col>27</xdr:col>
                    <xdr:colOff>101600</xdr:colOff>
                    <xdr:row>495</xdr:row>
                    <xdr:rowOff>273050</xdr:rowOff>
                  </to>
                </anchor>
              </controlPr>
            </control>
          </mc:Choice>
        </mc:AlternateContent>
        <mc:AlternateContent xmlns:mc="http://schemas.openxmlformats.org/markup-compatibility/2006">
          <mc:Choice Requires="x14">
            <control shapeId="13591" r:id="rId243" name="Option Button 1303">
              <controlPr defaultSize="0" autoFill="0" autoLine="0" autoPict="0">
                <anchor moveWithCells="1">
                  <from>
                    <xdr:col>26</xdr:col>
                    <xdr:colOff>57150</xdr:colOff>
                    <xdr:row>495</xdr:row>
                    <xdr:rowOff>12700</xdr:rowOff>
                  </from>
                  <to>
                    <xdr:col>29</xdr:col>
                    <xdr:colOff>171450</xdr:colOff>
                    <xdr:row>495</xdr:row>
                    <xdr:rowOff>292100</xdr:rowOff>
                  </to>
                </anchor>
              </controlPr>
            </control>
          </mc:Choice>
        </mc:AlternateContent>
        <mc:AlternateContent xmlns:mc="http://schemas.openxmlformats.org/markup-compatibility/2006">
          <mc:Choice Requires="x14">
            <control shapeId="13592" r:id="rId244" name="Option Button 1304">
              <controlPr defaultSize="0" autoFill="0" autoLine="0" autoPict="0">
                <anchor moveWithCells="1">
                  <from>
                    <xdr:col>24</xdr:col>
                    <xdr:colOff>139700</xdr:colOff>
                    <xdr:row>495</xdr:row>
                    <xdr:rowOff>203200</xdr:rowOff>
                  </from>
                  <to>
                    <xdr:col>27</xdr:col>
                    <xdr:colOff>101600</xdr:colOff>
                    <xdr:row>495</xdr:row>
                    <xdr:rowOff>450850</xdr:rowOff>
                  </to>
                </anchor>
              </controlPr>
            </control>
          </mc:Choice>
        </mc:AlternateContent>
        <mc:AlternateContent xmlns:mc="http://schemas.openxmlformats.org/markup-compatibility/2006">
          <mc:Choice Requires="x14">
            <control shapeId="13598" r:id="rId245" name="Option Button 1310">
              <controlPr defaultSize="0" autoFill="0" autoLine="0" autoPict="0">
                <anchor moveWithCells="1">
                  <from>
                    <xdr:col>24</xdr:col>
                    <xdr:colOff>165100</xdr:colOff>
                    <xdr:row>476</xdr:row>
                    <xdr:rowOff>19050</xdr:rowOff>
                  </from>
                  <to>
                    <xdr:col>27</xdr:col>
                    <xdr:colOff>120650</xdr:colOff>
                    <xdr:row>476</xdr:row>
                    <xdr:rowOff>260350</xdr:rowOff>
                  </to>
                </anchor>
              </controlPr>
            </control>
          </mc:Choice>
        </mc:AlternateContent>
        <mc:AlternateContent xmlns:mc="http://schemas.openxmlformats.org/markup-compatibility/2006">
          <mc:Choice Requires="x14">
            <control shapeId="13599" r:id="rId246" name="Option Button 1311">
              <controlPr defaultSize="0" autoFill="0" autoLine="0" autoPict="0">
                <anchor moveWithCells="1">
                  <from>
                    <xdr:col>26</xdr:col>
                    <xdr:colOff>76200</xdr:colOff>
                    <xdr:row>476</xdr:row>
                    <xdr:rowOff>6350</xdr:rowOff>
                  </from>
                  <to>
                    <xdr:col>29</xdr:col>
                    <xdr:colOff>190500</xdr:colOff>
                    <xdr:row>476</xdr:row>
                    <xdr:rowOff>273050</xdr:rowOff>
                  </to>
                </anchor>
              </controlPr>
            </control>
          </mc:Choice>
        </mc:AlternateContent>
        <mc:AlternateContent xmlns:mc="http://schemas.openxmlformats.org/markup-compatibility/2006">
          <mc:Choice Requires="x14">
            <control shapeId="13600" r:id="rId247" name="Option Button 1312">
              <controlPr defaultSize="0" autoFill="0" autoLine="0" autoPict="0">
                <anchor moveWithCells="1">
                  <from>
                    <xdr:col>24</xdr:col>
                    <xdr:colOff>165100</xdr:colOff>
                    <xdr:row>476</xdr:row>
                    <xdr:rowOff>203200</xdr:rowOff>
                  </from>
                  <to>
                    <xdr:col>27</xdr:col>
                    <xdr:colOff>120650</xdr:colOff>
                    <xdr:row>477</xdr:row>
                    <xdr:rowOff>0</xdr:rowOff>
                  </to>
                </anchor>
              </controlPr>
            </control>
          </mc:Choice>
        </mc:AlternateContent>
        <mc:AlternateContent xmlns:mc="http://schemas.openxmlformats.org/markup-compatibility/2006">
          <mc:Choice Requires="x14">
            <control shapeId="13612" r:id="rId248" name="Option Button 1324">
              <controlPr defaultSize="0" autoFill="0" autoLine="0" autoPict="0">
                <anchor moveWithCells="1">
                  <from>
                    <xdr:col>24</xdr:col>
                    <xdr:colOff>139700</xdr:colOff>
                    <xdr:row>516</xdr:row>
                    <xdr:rowOff>279400</xdr:rowOff>
                  </from>
                  <to>
                    <xdr:col>27</xdr:col>
                    <xdr:colOff>101600</xdr:colOff>
                    <xdr:row>517</xdr:row>
                    <xdr:rowOff>44450</xdr:rowOff>
                  </to>
                </anchor>
              </controlPr>
            </control>
          </mc:Choice>
        </mc:AlternateContent>
        <mc:AlternateContent xmlns:mc="http://schemas.openxmlformats.org/markup-compatibility/2006">
          <mc:Choice Requires="x14">
            <control shapeId="13613" r:id="rId249" name="Option Button 1325">
              <controlPr defaultSize="0" autoFill="0" autoLine="0" autoPict="0">
                <anchor moveWithCells="1">
                  <from>
                    <xdr:col>26</xdr:col>
                    <xdr:colOff>63500</xdr:colOff>
                    <xdr:row>516</xdr:row>
                    <xdr:rowOff>260350</xdr:rowOff>
                  </from>
                  <to>
                    <xdr:col>29</xdr:col>
                    <xdr:colOff>184150</xdr:colOff>
                    <xdr:row>517</xdr:row>
                    <xdr:rowOff>57150</xdr:rowOff>
                  </to>
                </anchor>
              </controlPr>
            </control>
          </mc:Choice>
        </mc:AlternateContent>
        <mc:AlternateContent xmlns:mc="http://schemas.openxmlformats.org/markup-compatibility/2006">
          <mc:Choice Requires="x14">
            <control shapeId="13614" r:id="rId250" name="Option Button 1326">
              <controlPr defaultSize="0" autoFill="0" autoLine="0" autoPict="0">
                <anchor moveWithCells="1">
                  <from>
                    <xdr:col>24</xdr:col>
                    <xdr:colOff>139700</xdr:colOff>
                    <xdr:row>516</xdr:row>
                    <xdr:rowOff>450850</xdr:rowOff>
                  </from>
                  <to>
                    <xdr:col>27</xdr:col>
                    <xdr:colOff>101600</xdr:colOff>
                    <xdr:row>518</xdr:row>
                    <xdr:rowOff>184150</xdr:rowOff>
                  </to>
                </anchor>
              </controlPr>
            </control>
          </mc:Choice>
        </mc:AlternateContent>
        <mc:AlternateContent xmlns:mc="http://schemas.openxmlformats.org/markup-compatibility/2006">
          <mc:Choice Requires="x14">
            <control shapeId="13628" r:id="rId251" name="Option Button 1340">
              <controlPr defaultSize="0" autoFill="0" autoLine="0" autoPict="0">
                <anchor moveWithCells="1">
                  <from>
                    <xdr:col>24</xdr:col>
                    <xdr:colOff>165100</xdr:colOff>
                    <xdr:row>520</xdr:row>
                    <xdr:rowOff>6350</xdr:rowOff>
                  </from>
                  <to>
                    <xdr:col>27</xdr:col>
                    <xdr:colOff>38100</xdr:colOff>
                    <xdr:row>520</xdr:row>
                    <xdr:rowOff>260350</xdr:rowOff>
                  </to>
                </anchor>
              </controlPr>
            </control>
          </mc:Choice>
        </mc:AlternateContent>
        <mc:AlternateContent xmlns:mc="http://schemas.openxmlformats.org/markup-compatibility/2006">
          <mc:Choice Requires="x14">
            <control shapeId="13629" r:id="rId252" name="Option Button 1341">
              <controlPr defaultSize="0" autoFill="0" autoLine="0" autoPict="0">
                <anchor moveWithCells="1">
                  <from>
                    <xdr:col>26</xdr:col>
                    <xdr:colOff>57150</xdr:colOff>
                    <xdr:row>520</xdr:row>
                    <xdr:rowOff>0</xdr:rowOff>
                  </from>
                  <to>
                    <xdr:col>29</xdr:col>
                    <xdr:colOff>88900</xdr:colOff>
                    <xdr:row>520</xdr:row>
                    <xdr:rowOff>279400</xdr:rowOff>
                  </to>
                </anchor>
              </controlPr>
            </control>
          </mc:Choice>
        </mc:AlternateContent>
        <mc:AlternateContent xmlns:mc="http://schemas.openxmlformats.org/markup-compatibility/2006">
          <mc:Choice Requires="x14">
            <control shapeId="13630" r:id="rId253" name="Option Button 1342">
              <controlPr defaultSize="0" autoFill="0" autoLine="0" autoPict="0">
                <anchor moveWithCells="1">
                  <from>
                    <xdr:col>24</xdr:col>
                    <xdr:colOff>165100</xdr:colOff>
                    <xdr:row>520</xdr:row>
                    <xdr:rowOff>190500</xdr:rowOff>
                  </from>
                  <to>
                    <xdr:col>27</xdr:col>
                    <xdr:colOff>38100</xdr:colOff>
                    <xdr:row>520</xdr:row>
                    <xdr:rowOff>438150</xdr:rowOff>
                  </to>
                </anchor>
              </controlPr>
            </control>
          </mc:Choice>
        </mc:AlternateContent>
        <mc:AlternateContent xmlns:mc="http://schemas.openxmlformats.org/markup-compatibility/2006">
          <mc:Choice Requires="x14">
            <control shapeId="13639" r:id="rId254" name="Option Button 1351">
              <controlPr defaultSize="0" autoFill="0" autoLine="0" autoPict="0">
                <anchor moveWithCells="1">
                  <from>
                    <xdr:col>24</xdr:col>
                    <xdr:colOff>171450</xdr:colOff>
                    <xdr:row>561</xdr:row>
                    <xdr:rowOff>412750</xdr:rowOff>
                  </from>
                  <to>
                    <xdr:col>27</xdr:col>
                    <xdr:colOff>127000</xdr:colOff>
                    <xdr:row>563</xdr:row>
                    <xdr:rowOff>120650</xdr:rowOff>
                  </to>
                </anchor>
              </controlPr>
            </control>
          </mc:Choice>
        </mc:AlternateContent>
        <mc:AlternateContent xmlns:mc="http://schemas.openxmlformats.org/markup-compatibility/2006">
          <mc:Choice Requires="x14">
            <control shapeId="13640" r:id="rId255" name="Option Button 1352">
              <controlPr defaultSize="0" autoFill="0" autoLine="0" autoPict="0">
                <anchor moveWithCells="1">
                  <from>
                    <xdr:col>26</xdr:col>
                    <xdr:colOff>82550</xdr:colOff>
                    <xdr:row>561</xdr:row>
                    <xdr:rowOff>393700</xdr:rowOff>
                  </from>
                  <to>
                    <xdr:col>29</xdr:col>
                    <xdr:colOff>196850</xdr:colOff>
                    <xdr:row>563</xdr:row>
                    <xdr:rowOff>120650</xdr:rowOff>
                  </to>
                </anchor>
              </controlPr>
            </control>
          </mc:Choice>
        </mc:AlternateContent>
        <mc:AlternateContent xmlns:mc="http://schemas.openxmlformats.org/markup-compatibility/2006">
          <mc:Choice Requires="x14">
            <control shapeId="13641" r:id="rId256" name="Option Button 1353">
              <controlPr defaultSize="0" autoFill="0" autoLine="0" autoPict="0">
                <anchor moveWithCells="1">
                  <from>
                    <xdr:col>24</xdr:col>
                    <xdr:colOff>171450</xdr:colOff>
                    <xdr:row>563</xdr:row>
                    <xdr:rowOff>57150</xdr:rowOff>
                  </from>
                  <to>
                    <xdr:col>27</xdr:col>
                    <xdr:colOff>127000</xdr:colOff>
                    <xdr:row>563</xdr:row>
                    <xdr:rowOff>311150</xdr:rowOff>
                  </to>
                </anchor>
              </controlPr>
            </control>
          </mc:Choice>
        </mc:AlternateContent>
        <mc:AlternateContent xmlns:mc="http://schemas.openxmlformats.org/markup-compatibility/2006">
          <mc:Choice Requires="x14">
            <control shapeId="13643" r:id="rId257" name="Option Button 1355">
              <controlPr defaultSize="0" autoFill="0" autoLine="0" autoPict="0">
                <anchor moveWithCells="1">
                  <from>
                    <xdr:col>24</xdr:col>
                    <xdr:colOff>171450</xdr:colOff>
                    <xdr:row>573</xdr:row>
                    <xdr:rowOff>6350</xdr:rowOff>
                  </from>
                  <to>
                    <xdr:col>27</xdr:col>
                    <xdr:colOff>127000</xdr:colOff>
                    <xdr:row>573</xdr:row>
                    <xdr:rowOff>254000</xdr:rowOff>
                  </to>
                </anchor>
              </controlPr>
            </control>
          </mc:Choice>
        </mc:AlternateContent>
        <mc:AlternateContent xmlns:mc="http://schemas.openxmlformats.org/markup-compatibility/2006">
          <mc:Choice Requires="x14">
            <control shapeId="13644" r:id="rId258" name="Option Button 1356">
              <controlPr defaultSize="0" autoFill="0" autoLine="0" autoPict="0">
                <anchor moveWithCells="1">
                  <from>
                    <xdr:col>26</xdr:col>
                    <xdr:colOff>82550</xdr:colOff>
                    <xdr:row>572</xdr:row>
                    <xdr:rowOff>44450</xdr:rowOff>
                  </from>
                  <to>
                    <xdr:col>29</xdr:col>
                    <xdr:colOff>203200</xdr:colOff>
                    <xdr:row>573</xdr:row>
                    <xdr:rowOff>266700</xdr:rowOff>
                  </to>
                </anchor>
              </controlPr>
            </control>
          </mc:Choice>
        </mc:AlternateContent>
        <mc:AlternateContent xmlns:mc="http://schemas.openxmlformats.org/markup-compatibility/2006">
          <mc:Choice Requires="x14">
            <control shapeId="13645" r:id="rId259" name="Option Button 1357">
              <controlPr defaultSize="0" autoFill="0" autoLine="0" autoPict="0">
                <anchor moveWithCells="1">
                  <from>
                    <xdr:col>24</xdr:col>
                    <xdr:colOff>171450</xdr:colOff>
                    <xdr:row>573</xdr:row>
                    <xdr:rowOff>190500</xdr:rowOff>
                  </from>
                  <to>
                    <xdr:col>27</xdr:col>
                    <xdr:colOff>127000</xdr:colOff>
                    <xdr:row>573</xdr:row>
                    <xdr:rowOff>444500</xdr:rowOff>
                  </to>
                </anchor>
              </controlPr>
            </control>
          </mc:Choice>
        </mc:AlternateContent>
        <mc:AlternateContent xmlns:mc="http://schemas.openxmlformats.org/markup-compatibility/2006">
          <mc:Choice Requires="x14">
            <control shapeId="13647" r:id="rId260" name="Option Button 1359">
              <controlPr defaultSize="0" autoFill="0" autoLine="0" autoPict="0">
                <anchor moveWithCells="1">
                  <from>
                    <xdr:col>24</xdr:col>
                    <xdr:colOff>177800</xdr:colOff>
                    <xdr:row>579</xdr:row>
                    <xdr:rowOff>25400</xdr:rowOff>
                  </from>
                  <to>
                    <xdr:col>27</xdr:col>
                    <xdr:colOff>139700</xdr:colOff>
                    <xdr:row>579</xdr:row>
                    <xdr:rowOff>273050</xdr:rowOff>
                  </to>
                </anchor>
              </controlPr>
            </control>
          </mc:Choice>
        </mc:AlternateContent>
        <mc:AlternateContent xmlns:mc="http://schemas.openxmlformats.org/markup-compatibility/2006">
          <mc:Choice Requires="x14">
            <control shapeId="13648" r:id="rId261" name="Option Button 1360">
              <controlPr defaultSize="0" autoFill="0" autoLine="0" autoPict="0">
                <anchor moveWithCells="1">
                  <from>
                    <xdr:col>26</xdr:col>
                    <xdr:colOff>82550</xdr:colOff>
                    <xdr:row>579</xdr:row>
                    <xdr:rowOff>6350</xdr:rowOff>
                  </from>
                  <to>
                    <xdr:col>29</xdr:col>
                    <xdr:colOff>203200</xdr:colOff>
                    <xdr:row>579</xdr:row>
                    <xdr:rowOff>273050</xdr:rowOff>
                  </to>
                </anchor>
              </controlPr>
            </control>
          </mc:Choice>
        </mc:AlternateContent>
        <mc:AlternateContent xmlns:mc="http://schemas.openxmlformats.org/markup-compatibility/2006">
          <mc:Choice Requires="x14">
            <control shapeId="13649" r:id="rId262" name="Option Button 1361">
              <controlPr defaultSize="0" autoFill="0" autoLine="0" autoPict="0">
                <anchor moveWithCells="1">
                  <from>
                    <xdr:col>24</xdr:col>
                    <xdr:colOff>177800</xdr:colOff>
                    <xdr:row>579</xdr:row>
                    <xdr:rowOff>209550</xdr:rowOff>
                  </from>
                  <to>
                    <xdr:col>27</xdr:col>
                    <xdr:colOff>139700</xdr:colOff>
                    <xdr:row>580</xdr:row>
                    <xdr:rowOff>0</xdr:rowOff>
                  </to>
                </anchor>
              </controlPr>
            </control>
          </mc:Choice>
        </mc:AlternateContent>
        <mc:AlternateContent xmlns:mc="http://schemas.openxmlformats.org/markup-compatibility/2006">
          <mc:Choice Requires="x14">
            <control shapeId="13793" r:id="rId263" name="Option Button 1505">
              <controlPr defaultSize="0" autoFill="0" autoLine="0" autoPict="0">
                <anchor moveWithCells="1">
                  <from>
                    <xdr:col>24</xdr:col>
                    <xdr:colOff>152400</xdr:colOff>
                    <xdr:row>590</xdr:row>
                    <xdr:rowOff>6350</xdr:rowOff>
                  </from>
                  <to>
                    <xdr:col>27</xdr:col>
                    <xdr:colOff>107950</xdr:colOff>
                    <xdr:row>590</xdr:row>
                    <xdr:rowOff>260350</xdr:rowOff>
                  </to>
                </anchor>
              </controlPr>
            </control>
          </mc:Choice>
        </mc:AlternateContent>
        <mc:AlternateContent xmlns:mc="http://schemas.openxmlformats.org/markup-compatibility/2006">
          <mc:Choice Requires="x14">
            <control shapeId="13794" r:id="rId264" name="Option Button 1506">
              <controlPr defaultSize="0" autoFill="0" autoLine="0" autoPict="0">
                <anchor moveWithCells="1">
                  <from>
                    <xdr:col>26</xdr:col>
                    <xdr:colOff>63500</xdr:colOff>
                    <xdr:row>589</xdr:row>
                    <xdr:rowOff>63500</xdr:rowOff>
                  </from>
                  <to>
                    <xdr:col>29</xdr:col>
                    <xdr:colOff>184150</xdr:colOff>
                    <xdr:row>590</xdr:row>
                    <xdr:rowOff>260350</xdr:rowOff>
                  </to>
                </anchor>
              </controlPr>
            </control>
          </mc:Choice>
        </mc:AlternateContent>
        <mc:AlternateContent xmlns:mc="http://schemas.openxmlformats.org/markup-compatibility/2006">
          <mc:Choice Requires="x14">
            <control shapeId="13795" r:id="rId265" name="Option Button 1507">
              <controlPr defaultSize="0" autoFill="0" autoLine="0" autoPict="0">
                <anchor moveWithCells="1">
                  <from>
                    <xdr:col>24</xdr:col>
                    <xdr:colOff>152400</xdr:colOff>
                    <xdr:row>590</xdr:row>
                    <xdr:rowOff>190500</xdr:rowOff>
                  </from>
                  <to>
                    <xdr:col>27</xdr:col>
                    <xdr:colOff>107950</xdr:colOff>
                    <xdr:row>590</xdr:row>
                    <xdr:rowOff>450850</xdr:rowOff>
                  </to>
                </anchor>
              </controlPr>
            </control>
          </mc:Choice>
        </mc:AlternateContent>
        <mc:AlternateContent xmlns:mc="http://schemas.openxmlformats.org/markup-compatibility/2006">
          <mc:Choice Requires="x14">
            <control shapeId="13801" r:id="rId266" name="Option Button 1513">
              <controlPr defaultSize="0" autoFill="0" autoLine="0" autoPict="0">
                <anchor moveWithCells="1">
                  <from>
                    <xdr:col>24</xdr:col>
                    <xdr:colOff>114300</xdr:colOff>
                    <xdr:row>612</xdr:row>
                    <xdr:rowOff>57150</xdr:rowOff>
                  </from>
                  <to>
                    <xdr:col>27</xdr:col>
                    <xdr:colOff>6350</xdr:colOff>
                    <xdr:row>613</xdr:row>
                    <xdr:rowOff>247650</xdr:rowOff>
                  </to>
                </anchor>
              </controlPr>
            </control>
          </mc:Choice>
        </mc:AlternateContent>
        <mc:AlternateContent xmlns:mc="http://schemas.openxmlformats.org/markup-compatibility/2006">
          <mc:Choice Requires="x14">
            <control shapeId="13802" r:id="rId267" name="Option Button 1514">
              <controlPr defaultSize="0" autoFill="0" autoLine="0" autoPict="0">
                <anchor moveWithCells="1">
                  <from>
                    <xdr:col>26</xdr:col>
                    <xdr:colOff>25400</xdr:colOff>
                    <xdr:row>612</xdr:row>
                    <xdr:rowOff>38100</xdr:rowOff>
                  </from>
                  <to>
                    <xdr:col>29</xdr:col>
                    <xdr:colOff>69850</xdr:colOff>
                    <xdr:row>613</xdr:row>
                    <xdr:rowOff>234950</xdr:rowOff>
                  </to>
                </anchor>
              </controlPr>
            </control>
          </mc:Choice>
        </mc:AlternateContent>
        <mc:AlternateContent xmlns:mc="http://schemas.openxmlformats.org/markup-compatibility/2006">
          <mc:Choice Requires="x14">
            <control shapeId="13803" r:id="rId268" name="Option Button 1515">
              <controlPr defaultSize="0" autoFill="0" autoLine="0" autoPict="0">
                <anchor moveWithCells="1">
                  <from>
                    <xdr:col>24</xdr:col>
                    <xdr:colOff>114300</xdr:colOff>
                    <xdr:row>613</xdr:row>
                    <xdr:rowOff>158750</xdr:rowOff>
                  </from>
                  <to>
                    <xdr:col>27</xdr:col>
                    <xdr:colOff>6350</xdr:colOff>
                    <xdr:row>613</xdr:row>
                    <xdr:rowOff>438150</xdr:rowOff>
                  </to>
                </anchor>
              </controlPr>
            </control>
          </mc:Choice>
        </mc:AlternateContent>
        <mc:AlternateContent xmlns:mc="http://schemas.openxmlformats.org/markup-compatibility/2006">
          <mc:Choice Requires="x14">
            <control shapeId="13805" r:id="rId269" name="Option Button 1517">
              <controlPr defaultSize="0" autoFill="0" autoLine="0" autoPict="0">
                <anchor moveWithCells="1">
                  <from>
                    <xdr:col>24</xdr:col>
                    <xdr:colOff>114300</xdr:colOff>
                    <xdr:row>619</xdr:row>
                    <xdr:rowOff>19050</xdr:rowOff>
                  </from>
                  <to>
                    <xdr:col>27</xdr:col>
                    <xdr:colOff>6350</xdr:colOff>
                    <xdr:row>619</xdr:row>
                    <xdr:rowOff>273050</xdr:rowOff>
                  </to>
                </anchor>
              </controlPr>
            </control>
          </mc:Choice>
        </mc:AlternateContent>
        <mc:AlternateContent xmlns:mc="http://schemas.openxmlformats.org/markup-compatibility/2006">
          <mc:Choice Requires="x14">
            <control shapeId="13806" r:id="rId270" name="Option Button 1518">
              <controlPr defaultSize="0" autoFill="0" autoLine="0" autoPict="0">
                <anchor moveWithCells="1">
                  <from>
                    <xdr:col>26</xdr:col>
                    <xdr:colOff>25400</xdr:colOff>
                    <xdr:row>619</xdr:row>
                    <xdr:rowOff>0</xdr:rowOff>
                  </from>
                  <to>
                    <xdr:col>29</xdr:col>
                    <xdr:colOff>69850</xdr:colOff>
                    <xdr:row>619</xdr:row>
                    <xdr:rowOff>273050</xdr:rowOff>
                  </to>
                </anchor>
              </controlPr>
            </control>
          </mc:Choice>
        </mc:AlternateContent>
        <mc:AlternateContent xmlns:mc="http://schemas.openxmlformats.org/markup-compatibility/2006">
          <mc:Choice Requires="x14">
            <control shapeId="13807" r:id="rId271" name="Option Button 1519">
              <controlPr defaultSize="0" autoFill="0" autoLine="0" autoPict="0">
                <anchor moveWithCells="1">
                  <from>
                    <xdr:col>24</xdr:col>
                    <xdr:colOff>114300</xdr:colOff>
                    <xdr:row>619</xdr:row>
                    <xdr:rowOff>196850</xdr:rowOff>
                  </from>
                  <to>
                    <xdr:col>27</xdr:col>
                    <xdr:colOff>6350</xdr:colOff>
                    <xdr:row>620</xdr:row>
                    <xdr:rowOff>6350</xdr:rowOff>
                  </to>
                </anchor>
              </controlPr>
            </control>
          </mc:Choice>
        </mc:AlternateContent>
        <mc:AlternateContent xmlns:mc="http://schemas.openxmlformats.org/markup-compatibility/2006">
          <mc:Choice Requires="x14">
            <control shapeId="13809" r:id="rId272" name="Option Button 1521">
              <controlPr defaultSize="0" autoFill="0" autoLine="0" autoPict="0">
                <anchor moveWithCells="1">
                  <from>
                    <xdr:col>24</xdr:col>
                    <xdr:colOff>114300</xdr:colOff>
                    <xdr:row>630</xdr:row>
                    <xdr:rowOff>279400</xdr:rowOff>
                  </from>
                  <to>
                    <xdr:col>27</xdr:col>
                    <xdr:colOff>6350</xdr:colOff>
                    <xdr:row>632</xdr:row>
                    <xdr:rowOff>0</xdr:rowOff>
                  </to>
                </anchor>
              </controlPr>
            </control>
          </mc:Choice>
        </mc:AlternateContent>
        <mc:AlternateContent xmlns:mc="http://schemas.openxmlformats.org/markup-compatibility/2006">
          <mc:Choice Requires="x14">
            <control shapeId="13810" r:id="rId273" name="Option Button 1522">
              <controlPr defaultSize="0" autoFill="0" autoLine="0" autoPict="0">
                <anchor moveWithCells="1">
                  <from>
                    <xdr:col>26</xdr:col>
                    <xdr:colOff>25400</xdr:colOff>
                    <xdr:row>630</xdr:row>
                    <xdr:rowOff>260350</xdr:rowOff>
                  </from>
                  <to>
                    <xdr:col>29</xdr:col>
                    <xdr:colOff>69850</xdr:colOff>
                    <xdr:row>632</xdr:row>
                    <xdr:rowOff>0</xdr:rowOff>
                  </to>
                </anchor>
              </controlPr>
            </control>
          </mc:Choice>
        </mc:AlternateContent>
        <mc:AlternateContent xmlns:mc="http://schemas.openxmlformats.org/markup-compatibility/2006">
          <mc:Choice Requires="x14">
            <control shapeId="13811" r:id="rId274" name="Option Button 1523">
              <controlPr defaultSize="0" autoFill="0" autoLine="0" autoPict="0">
                <anchor moveWithCells="1">
                  <from>
                    <xdr:col>24</xdr:col>
                    <xdr:colOff>114300</xdr:colOff>
                    <xdr:row>630</xdr:row>
                    <xdr:rowOff>457200</xdr:rowOff>
                  </from>
                  <to>
                    <xdr:col>27</xdr:col>
                    <xdr:colOff>6350</xdr:colOff>
                    <xdr:row>632</xdr:row>
                    <xdr:rowOff>190500</xdr:rowOff>
                  </to>
                </anchor>
              </controlPr>
            </control>
          </mc:Choice>
        </mc:AlternateContent>
        <mc:AlternateContent xmlns:mc="http://schemas.openxmlformats.org/markup-compatibility/2006">
          <mc:Choice Requires="x14">
            <control shapeId="13813" r:id="rId275" name="Option Button 1525">
              <controlPr defaultSize="0" autoFill="0" autoLine="0" autoPict="0">
                <anchor moveWithCells="1">
                  <from>
                    <xdr:col>24</xdr:col>
                    <xdr:colOff>114300</xdr:colOff>
                    <xdr:row>633</xdr:row>
                    <xdr:rowOff>63500</xdr:rowOff>
                  </from>
                  <to>
                    <xdr:col>27</xdr:col>
                    <xdr:colOff>6350</xdr:colOff>
                    <xdr:row>634</xdr:row>
                    <xdr:rowOff>247650</xdr:rowOff>
                  </to>
                </anchor>
              </controlPr>
            </control>
          </mc:Choice>
        </mc:AlternateContent>
        <mc:AlternateContent xmlns:mc="http://schemas.openxmlformats.org/markup-compatibility/2006">
          <mc:Choice Requires="x14">
            <control shapeId="13814" r:id="rId276" name="Option Button 1526">
              <controlPr defaultSize="0" autoFill="0" autoLine="0" autoPict="0">
                <anchor moveWithCells="1">
                  <from>
                    <xdr:col>26</xdr:col>
                    <xdr:colOff>25400</xdr:colOff>
                    <xdr:row>633</xdr:row>
                    <xdr:rowOff>44450</xdr:rowOff>
                  </from>
                  <to>
                    <xdr:col>29</xdr:col>
                    <xdr:colOff>69850</xdr:colOff>
                    <xdr:row>634</xdr:row>
                    <xdr:rowOff>247650</xdr:rowOff>
                  </to>
                </anchor>
              </controlPr>
            </control>
          </mc:Choice>
        </mc:AlternateContent>
        <mc:AlternateContent xmlns:mc="http://schemas.openxmlformats.org/markup-compatibility/2006">
          <mc:Choice Requires="x14">
            <control shapeId="13815" r:id="rId277" name="Option Button 1527">
              <controlPr defaultSize="0" autoFill="0" autoLine="0" autoPict="0">
                <anchor moveWithCells="1">
                  <from>
                    <xdr:col>24</xdr:col>
                    <xdr:colOff>114300</xdr:colOff>
                    <xdr:row>634</xdr:row>
                    <xdr:rowOff>171450</xdr:rowOff>
                  </from>
                  <to>
                    <xdr:col>27</xdr:col>
                    <xdr:colOff>6350</xdr:colOff>
                    <xdr:row>634</xdr:row>
                    <xdr:rowOff>438150</xdr:rowOff>
                  </to>
                </anchor>
              </controlPr>
            </control>
          </mc:Choice>
        </mc:AlternateContent>
        <mc:AlternateContent xmlns:mc="http://schemas.openxmlformats.org/markup-compatibility/2006">
          <mc:Choice Requires="x14">
            <control shapeId="13817" r:id="rId278" name="Option Button 1529">
              <controlPr defaultSize="0" autoFill="0" autoLine="0" autoPict="0">
                <anchor moveWithCells="1">
                  <from>
                    <xdr:col>24</xdr:col>
                    <xdr:colOff>114300</xdr:colOff>
                    <xdr:row>651</xdr:row>
                    <xdr:rowOff>260350</xdr:rowOff>
                  </from>
                  <to>
                    <xdr:col>27</xdr:col>
                    <xdr:colOff>6350</xdr:colOff>
                    <xdr:row>652</xdr:row>
                    <xdr:rowOff>57150</xdr:rowOff>
                  </to>
                </anchor>
              </controlPr>
            </control>
          </mc:Choice>
        </mc:AlternateContent>
        <mc:AlternateContent xmlns:mc="http://schemas.openxmlformats.org/markup-compatibility/2006">
          <mc:Choice Requires="x14">
            <control shapeId="13818" r:id="rId279" name="Option Button 1530">
              <controlPr defaultSize="0" autoFill="0" autoLine="0" autoPict="0">
                <anchor moveWithCells="1">
                  <from>
                    <xdr:col>26</xdr:col>
                    <xdr:colOff>25400</xdr:colOff>
                    <xdr:row>651</xdr:row>
                    <xdr:rowOff>241300</xdr:rowOff>
                  </from>
                  <to>
                    <xdr:col>29</xdr:col>
                    <xdr:colOff>69850</xdr:colOff>
                    <xdr:row>652</xdr:row>
                    <xdr:rowOff>57150</xdr:rowOff>
                  </to>
                </anchor>
              </controlPr>
            </control>
          </mc:Choice>
        </mc:AlternateContent>
        <mc:AlternateContent xmlns:mc="http://schemas.openxmlformats.org/markup-compatibility/2006">
          <mc:Choice Requires="x14">
            <control shapeId="13819" r:id="rId280" name="Option Button 1531">
              <controlPr defaultSize="0" autoFill="0" autoLine="0" autoPict="0">
                <anchor moveWithCells="1">
                  <from>
                    <xdr:col>24</xdr:col>
                    <xdr:colOff>114300</xdr:colOff>
                    <xdr:row>651</xdr:row>
                    <xdr:rowOff>438150</xdr:rowOff>
                  </from>
                  <to>
                    <xdr:col>27</xdr:col>
                    <xdr:colOff>6350</xdr:colOff>
                    <xdr:row>653</xdr:row>
                    <xdr:rowOff>171450</xdr:rowOff>
                  </to>
                </anchor>
              </controlPr>
            </control>
          </mc:Choice>
        </mc:AlternateContent>
        <mc:AlternateContent xmlns:mc="http://schemas.openxmlformats.org/markup-compatibility/2006">
          <mc:Choice Requires="x14">
            <control shapeId="13833" r:id="rId281" name="Option Button 1545">
              <controlPr defaultSize="0" autoFill="0" autoLine="0" autoPict="0">
                <anchor moveWithCells="1">
                  <from>
                    <xdr:col>24</xdr:col>
                    <xdr:colOff>114300</xdr:colOff>
                    <xdr:row>690</xdr:row>
                    <xdr:rowOff>25400</xdr:rowOff>
                  </from>
                  <to>
                    <xdr:col>26</xdr:col>
                    <xdr:colOff>279400</xdr:colOff>
                    <xdr:row>691</xdr:row>
                    <xdr:rowOff>209550</xdr:rowOff>
                  </to>
                </anchor>
              </controlPr>
            </control>
          </mc:Choice>
        </mc:AlternateContent>
        <mc:AlternateContent xmlns:mc="http://schemas.openxmlformats.org/markup-compatibility/2006">
          <mc:Choice Requires="x14">
            <control shapeId="13834" r:id="rId282" name="Option Button 1546">
              <controlPr defaultSize="0" autoFill="0" autoLine="0" autoPict="0">
                <anchor moveWithCells="1">
                  <from>
                    <xdr:col>26</xdr:col>
                    <xdr:colOff>25400</xdr:colOff>
                    <xdr:row>689</xdr:row>
                    <xdr:rowOff>457200</xdr:rowOff>
                  </from>
                  <to>
                    <xdr:col>29</xdr:col>
                    <xdr:colOff>57150</xdr:colOff>
                    <xdr:row>691</xdr:row>
                    <xdr:rowOff>209550</xdr:rowOff>
                  </to>
                </anchor>
              </controlPr>
            </control>
          </mc:Choice>
        </mc:AlternateContent>
        <mc:AlternateContent xmlns:mc="http://schemas.openxmlformats.org/markup-compatibility/2006">
          <mc:Choice Requires="x14">
            <control shapeId="13835" r:id="rId283" name="Option Button 1547">
              <controlPr defaultSize="0" autoFill="0" autoLine="0" autoPict="0">
                <anchor moveWithCells="1">
                  <from>
                    <xdr:col>24</xdr:col>
                    <xdr:colOff>114300</xdr:colOff>
                    <xdr:row>691</xdr:row>
                    <xdr:rowOff>127000</xdr:rowOff>
                  </from>
                  <to>
                    <xdr:col>26</xdr:col>
                    <xdr:colOff>279400</xdr:colOff>
                    <xdr:row>691</xdr:row>
                    <xdr:rowOff>387350</xdr:rowOff>
                  </to>
                </anchor>
              </controlPr>
            </control>
          </mc:Choice>
        </mc:AlternateContent>
        <mc:AlternateContent xmlns:mc="http://schemas.openxmlformats.org/markup-compatibility/2006">
          <mc:Choice Requires="x14">
            <control shapeId="13893" r:id="rId284" name="Option Button 1605">
              <controlPr defaultSize="0" autoFill="0" autoLine="0" autoPict="0">
                <anchor moveWithCells="1">
                  <from>
                    <xdr:col>24</xdr:col>
                    <xdr:colOff>152400</xdr:colOff>
                    <xdr:row>45</xdr:row>
                    <xdr:rowOff>292100</xdr:rowOff>
                  </from>
                  <to>
                    <xdr:col>27</xdr:col>
                    <xdr:colOff>107950</xdr:colOff>
                    <xdr:row>47</xdr:row>
                    <xdr:rowOff>0</xdr:rowOff>
                  </to>
                </anchor>
              </controlPr>
            </control>
          </mc:Choice>
        </mc:AlternateContent>
        <mc:AlternateContent xmlns:mc="http://schemas.openxmlformats.org/markup-compatibility/2006">
          <mc:Choice Requires="x14">
            <control shapeId="13894" r:id="rId285" name="Option Button 1606">
              <controlPr defaultSize="0" autoFill="0" autoLine="0" autoPict="0">
                <anchor moveWithCells="1">
                  <from>
                    <xdr:col>26</xdr:col>
                    <xdr:colOff>63500</xdr:colOff>
                    <xdr:row>45</xdr:row>
                    <xdr:rowOff>298450</xdr:rowOff>
                  </from>
                  <to>
                    <xdr:col>29</xdr:col>
                    <xdr:colOff>184150</xdr:colOff>
                    <xdr:row>47</xdr:row>
                    <xdr:rowOff>6350</xdr:rowOff>
                  </to>
                </anchor>
              </controlPr>
            </control>
          </mc:Choice>
        </mc:AlternateContent>
        <mc:AlternateContent xmlns:mc="http://schemas.openxmlformats.org/markup-compatibility/2006">
          <mc:Choice Requires="x14">
            <control shapeId="13895" r:id="rId286" name="Option Button 1607">
              <controlPr defaultSize="0" autoFill="0" autoLine="0" autoPict="0">
                <anchor moveWithCells="1">
                  <from>
                    <xdr:col>24</xdr:col>
                    <xdr:colOff>152400</xdr:colOff>
                    <xdr:row>46</xdr:row>
                    <xdr:rowOff>0</xdr:rowOff>
                  </from>
                  <to>
                    <xdr:col>27</xdr:col>
                    <xdr:colOff>107950</xdr:colOff>
                    <xdr:row>47</xdr:row>
                    <xdr:rowOff>190500</xdr:rowOff>
                  </to>
                </anchor>
              </controlPr>
            </control>
          </mc:Choice>
        </mc:AlternateContent>
        <mc:AlternateContent xmlns:mc="http://schemas.openxmlformats.org/markup-compatibility/2006">
          <mc:Choice Requires="x14">
            <control shapeId="11887" r:id="rId287" name="Option Button 623">
              <controlPr defaultSize="0" autoFill="0" autoLine="0" autoPict="0">
                <anchor moveWithCells="1">
                  <from>
                    <xdr:col>24</xdr:col>
                    <xdr:colOff>158750</xdr:colOff>
                    <xdr:row>115</xdr:row>
                    <xdr:rowOff>44450</xdr:rowOff>
                  </from>
                  <to>
                    <xdr:col>27</xdr:col>
                    <xdr:colOff>114300</xdr:colOff>
                    <xdr:row>116</xdr:row>
                    <xdr:rowOff>241300</xdr:rowOff>
                  </to>
                </anchor>
              </controlPr>
            </control>
          </mc:Choice>
        </mc:AlternateContent>
        <mc:AlternateContent xmlns:mc="http://schemas.openxmlformats.org/markup-compatibility/2006">
          <mc:Choice Requires="x14">
            <control shapeId="11914" r:id="rId288" name="Option Button 650">
              <controlPr defaultSize="0" autoFill="0" autoLine="0" autoPict="0">
                <anchor moveWithCells="1">
                  <from>
                    <xdr:col>24</xdr:col>
                    <xdr:colOff>165100</xdr:colOff>
                    <xdr:row>137</xdr:row>
                    <xdr:rowOff>177800</xdr:rowOff>
                  </from>
                  <to>
                    <xdr:col>27</xdr:col>
                    <xdr:colOff>114300</xdr:colOff>
                    <xdr:row>137</xdr:row>
                    <xdr:rowOff>444500</xdr:rowOff>
                  </to>
                </anchor>
              </controlPr>
            </control>
          </mc:Choice>
        </mc:AlternateContent>
        <mc:AlternateContent xmlns:mc="http://schemas.openxmlformats.org/markup-compatibility/2006">
          <mc:Choice Requires="x14">
            <control shapeId="13635" r:id="rId289" name="Option Button 1347">
              <controlPr defaultSize="0" autoFill="0" autoLine="0" autoPict="0">
                <anchor moveWithCells="1">
                  <from>
                    <xdr:col>24</xdr:col>
                    <xdr:colOff>171450</xdr:colOff>
                    <xdr:row>547</xdr:row>
                    <xdr:rowOff>438150</xdr:rowOff>
                  </from>
                  <to>
                    <xdr:col>27</xdr:col>
                    <xdr:colOff>127000</xdr:colOff>
                    <xdr:row>549</xdr:row>
                    <xdr:rowOff>133350</xdr:rowOff>
                  </to>
                </anchor>
              </controlPr>
            </control>
          </mc:Choice>
        </mc:AlternateContent>
        <mc:AlternateContent xmlns:mc="http://schemas.openxmlformats.org/markup-compatibility/2006">
          <mc:Choice Requires="x14">
            <control shapeId="13636" r:id="rId290" name="Option Button 1348">
              <controlPr defaultSize="0" autoFill="0" autoLine="0" autoPict="0">
                <anchor moveWithCells="1">
                  <from>
                    <xdr:col>26</xdr:col>
                    <xdr:colOff>69850</xdr:colOff>
                    <xdr:row>547</xdr:row>
                    <xdr:rowOff>431800</xdr:rowOff>
                  </from>
                  <to>
                    <xdr:col>29</xdr:col>
                    <xdr:colOff>190500</xdr:colOff>
                    <xdr:row>549</xdr:row>
                    <xdr:rowOff>152400</xdr:rowOff>
                  </to>
                </anchor>
              </controlPr>
            </control>
          </mc:Choice>
        </mc:AlternateContent>
        <mc:AlternateContent xmlns:mc="http://schemas.openxmlformats.org/markup-compatibility/2006">
          <mc:Choice Requires="x14">
            <control shapeId="13637" r:id="rId291" name="Option Button 1349">
              <controlPr defaultSize="0" autoFill="0" autoLine="0" autoPict="0">
                <anchor moveWithCells="1">
                  <from>
                    <xdr:col>24</xdr:col>
                    <xdr:colOff>171450</xdr:colOff>
                    <xdr:row>549</xdr:row>
                    <xdr:rowOff>69850</xdr:rowOff>
                  </from>
                  <to>
                    <xdr:col>27</xdr:col>
                    <xdr:colOff>127000</xdr:colOff>
                    <xdr:row>549</xdr:row>
                    <xdr:rowOff>323850</xdr:rowOff>
                  </to>
                </anchor>
              </controlPr>
            </control>
          </mc:Choice>
        </mc:AlternateContent>
        <mc:AlternateContent xmlns:mc="http://schemas.openxmlformats.org/markup-compatibility/2006">
          <mc:Choice Requires="x14">
            <control shapeId="13797" r:id="rId292" name="Option Button 1509">
              <controlPr defaultSize="0" autoFill="0" autoLine="0" autoPict="0">
                <anchor moveWithCells="1">
                  <from>
                    <xdr:col>24</xdr:col>
                    <xdr:colOff>146050</xdr:colOff>
                    <xdr:row>592</xdr:row>
                    <xdr:rowOff>6350</xdr:rowOff>
                  </from>
                  <to>
                    <xdr:col>27</xdr:col>
                    <xdr:colOff>31750</xdr:colOff>
                    <xdr:row>592</xdr:row>
                    <xdr:rowOff>260350</xdr:rowOff>
                  </to>
                </anchor>
              </controlPr>
            </control>
          </mc:Choice>
        </mc:AlternateContent>
        <mc:AlternateContent xmlns:mc="http://schemas.openxmlformats.org/markup-compatibility/2006">
          <mc:Choice Requires="x14">
            <control shapeId="13798" r:id="rId293" name="Option Button 1510">
              <controlPr defaultSize="0" autoFill="0" autoLine="0" autoPict="0">
                <anchor moveWithCells="1">
                  <from>
                    <xdr:col>26</xdr:col>
                    <xdr:colOff>57150</xdr:colOff>
                    <xdr:row>591</xdr:row>
                    <xdr:rowOff>69850</xdr:rowOff>
                  </from>
                  <to>
                    <xdr:col>29</xdr:col>
                    <xdr:colOff>95250</xdr:colOff>
                    <xdr:row>592</xdr:row>
                    <xdr:rowOff>273050</xdr:rowOff>
                  </to>
                </anchor>
              </controlPr>
            </control>
          </mc:Choice>
        </mc:AlternateContent>
        <mc:AlternateContent xmlns:mc="http://schemas.openxmlformats.org/markup-compatibility/2006">
          <mc:Choice Requires="x14">
            <control shapeId="13799" r:id="rId294" name="Option Button 1511">
              <controlPr defaultSize="0" autoFill="0" autoLine="0" autoPict="0">
                <anchor moveWithCells="1">
                  <from>
                    <xdr:col>24</xdr:col>
                    <xdr:colOff>146050</xdr:colOff>
                    <xdr:row>592</xdr:row>
                    <xdr:rowOff>184150</xdr:rowOff>
                  </from>
                  <to>
                    <xdr:col>27</xdr:col>
                    <xdr:colOff>31750</xdr:colOff>
                    <xdr:row>592</xdr:row>
                    <xdr:rowOff>450850</xdr:rowOff>
                  </to>
                </anchor>
              </controlPr>
            </control>
          </mc:Choice>
        </mc:AlternateContent>
        <mc:AlternateContent xmlns:mc="http://schemas.openxmlformats.org/markup-compatibility/2006">
          <mc:Choice Requires="x14">
            <control shapeId="13897" r:id="rId295" name="Option Button 1609">
              <controlPr defaultSize="0" autoFill="0" autoLine="0" autoPict="0">
                <anchor moveWithCells="1">
                  <from>
                    <xdr:col>24</xdr:col>
                    <xdr:colOff>133350</xdr:colOff>
                    <xdr:row>668</xdr:row>
                    <xdr:rowOff>38100</xdr:rowOff>
                  </from>
                  <to>
                    <xdr:col>27</xdr:col>
                    <xdr:colOff>25400</xdr:colOff>
                    <xdr:row>668</xdr:row>
                    <xdr:rowOff>298450</xdr:rowOff>
                  </to>
                </anchor>
              </controlPr>
            </control>
          </mc:Choice>
        </mc:AlternateContent>
        <mc:AlternateContent xmlns:mc="http://schemas.openxmlformats.org/markup-compatibility/2006">
          <mc:Choice Requires="x14">
            <control shapeId="13898" r:id="rId296" name="Option Button 1610">
              <controlPr defaultSize="0" autoFill="0" autoLine="0" autoPict="0">
                <anchor moveWithCells="1">
                  <from>
                    <xdr:col>26</xdr:col>
                    <xdr:colOff>44450</xdr:colOff>
                    <xdr:row>668</xdr:row>
                    <xdr:rowOff>19050</xdr:rowOff>
                  </from>
                  <to>
                    <xdr:col>29</xdr:col>
                    <xdr:colOff>101600</xdr:colOff>
                    <xdr:row>668</xdr:row>
                    <xdr:rowOff>292100</xdr:rowOff>
                  </to>
                </anchor>
              </controlPr>
            </control>
          </mc:Choice>
        </mc:AlternateContent>
        <mc:AlternateContent xmlns:mc="http://schemas.openxmlformats.org/markup-compatibility/2006">
          <mc:Choice Requires="x14">
            <control shapeId="13899" r:id="rId297" name="Option Button 1611">
              <controlPr defaultSize="0" autoFill="0" autoLine="0" autoPict="0">
                <anchor moveWithCells="1">
                  <from>
                    <xdr:col>24</xdr:col>
                    <xdr:colOff>133350</xdr:colOff>
                    <xdr:row>668</xdr:row>
                    <xdr:rowOff>215900</xdr:rowOff>
                  </from>
                  <to>
                    <xdr:col>27</xdr:col>
                    <xdr:colOff>25400</xdr:colOff>
                    <xdr:row>669</xdr:row>
                    <xdr:rowOff>25400</xdr:rowOff>
                  </to>
                </anchor>
              </controlPr>
            </control>
          </mc:Choice>
        </mc:AlternateContent>
        <mc:AlternateContent xmlns:mc="http://schemas.openxmlformats.org/markup-compatibility/2006">
          <mc:Choice Requires="x14">
            <control shapeId="13900" r:id="rId298" name="Option Button 1612">
              <controlPr defaultSize="0" autoFill="0" autoLine="0" autoPict="0">
                <anchor moveWithCells="1">
                  <from>
                    <xdr:col>24</xdr:col>
                    <xdr:colOff>158750</xdr:colOff>
                    <xdr:row>263</xdr:row>
                    <xdr:rowOff>292100</xdr:rowOff>
                  </from>
                  <to>
                    <xdr:col>27</xdr:col>
                    <xdr:colOff>120650</xdr:colOff>
                    <xdr:row>265</xdr:row>
                    <xdr:rowOff>6350</xdr:rowOff>
                  </to>
                </anchor>
              </controlPr>
            </control>
          </mc:Choice>
        </mc:AlternateContent>
        <mc:AlternateContent xmlns:mc="http://schemas.openxmlformats.org/markup-compatibility/2006">
          <mc:Choice Requires="x14">
            <control shapeId="13901" r:id="rId299" name="Option Button 1613">
              <controlPr defaultSize="0" autoFill="0" autoLine="0" autoPict="0">
                <anchor moveWithCells="1">
                  <from>
                    <xdr:col>26</xdr:col>
                    <xdr:colOff>76200</xdr:colOff>
                    <xdr:row>263</xdr:row>
                    <xdr:rowOff>298450</xdr:rowOff>
                  </from>
                  <to>
                    <xdr:col>29</xdr:col>
                    <xdr:colOff>196850</xdr:colOff>
                    <xdr:row>265</xdr:row>
                    <xdr:rowOff>6350</xdr:rowOff>
                  </to>
                </anchor>
              </controlPr>
            </control>
          </mc:Choice>
        </mc:AlternateContent>
        <mc:AlternateContent xmlns:mc="http://schemas.openxmlformats.org/markup-compatibility/2006">
          <mc:Choice Requires="x14">
            <control shapeId="13902" r:id="rId300" name="Option Button 1614">
              <controlPr defaultSize="0" autoFill="0" autoLine="0" autoPict="0">
                <anchor moveWithCells="1">
                  <from>
                    <xdr:col>24</xdr:col>
                    <xdr:colOff>158750</xdr:colOff>
                    <xdr:row>264</xdr:row>
                    <xdr:rowOff>0</xdr:rowOff>
                  </from>
                  <to>
                    <xdr:col>27</xdr:col>
                    <xdr:colOff>120650</xdr:colOff>
                    <xdr:row>265</xdr:row>
                    <xdr:rowOff>184150</xdr:rowOff>
                  </to>
                </anchor>
              </controlPr>
            </control>
          </mc:Choice>
        </mc:AlternateContent>
        <mc:AlternateContent xmlns:mc="http://schemas.openxmlformats.org/markup-compatibility/2006">
          <mc:Choice Requires="x14">
            <control shapeId="13907" r:id="rId301" name="Option Button 1619">
              <controlPr defaultSize="0" autoFill="0" autoLine="0" autoPict="0">
                <anchor moveWithCells="1">
                  <from>
                    <xdr:col>24</xdr:col>
                    <xdr:colOff>152400</xdr:colOff>
                    <xdr:row>530</xdr:row>
                    <xdr:rowOff>241300</xdr:rowOff>
                  </from>
                  <to>
                    <xdr:col>27</xdr:col>
                    <xdr:colOff>114300</xdr:colOff>
                    <xdr:row>531</xdr:row>
                    <xdr:rowOff>6350</xdr:rowOff>
                  </to>
                </anchor>
              </controlPr>
            </control>
          </mc:Choice>
        </mc:AlternateContent>
        <mc:AlternateContent xmlns:mc="http://schemas.openxmlformats.org/markup-compatibility/2006">
          <mc:Choice Requires="x14">
            <control shapeId="13908" r:id="rId302" name="Option Button 1620">
              <controlPr defaultSize="0" autoFill="0" autoLine="0" autoPict="0">
                <anchor moveWithCells="1">
                  <from>
                    <xdr:col>26</xdr:col>
                    <xdr:colOff>76200</xdr:colOff>
                    <xdr:row>530</xdr:row>
                    <xdr:rowOff>222250</xdr:rowOff>
                  </from>
                  <to>
                    <xdr:col>29</xdr:col>
                    <xdr:colOff>196850</xdr:colOff>
                    <xdr:row>531</xdr:row>
                    <xdr:rowOff>19050</xdr:rowOff>
                  </to>
                </anchor>
              </controlPr>
            </control>
          </mc:Choice>
        </mc:AlternateContent>
        <mc:AlternateContent xmlns:mc="http://schemas.openxmlformats.org/markup-compatibility/2006">
          <mc:Choice Requires="x14">
            <control shapeId="13909" r:id="rId303" name="Option Button 1621">
              <controlPr defaultSize="0" autoFill="0" autoLine="0" autoPict="0">
                <anchor moveWithCells="1">
                  <from>
                    <xdr:col>24</xdr:col>
                    <xdr:colOff>152400</xdr:colOff>
                    <xdr:row>530</xdr:row>
                    <xdr:rowOff>412750</xdr:rowOff>
                  </from>
                  <to>
                    <xdr:col>27</xdr:col>
                    <xdr:colOff>114300</xdr:colOff>
                    <xdr:row>532</xdr:row>
                    <xdr:rowOff>146050</xdr:rowOff>
                  </to>
                </anchor>
              </controlPr>
            </control>
          </mc:Choice>
        </mc:AlternateContent>
        <mc:AlternateContent xmlns:mc="http://schemas.openxmlformats.org/markup-compatibility/2006">
          <mc:Choice Requires="x14">
            <control shapeId="13913" r:id="rId304" name="Option Button 1625">
              <controlPr defaultSize="0" autoFill="0" autoLine="0" autoPict="0">
                <anchor moveWithCells="1">
                  <from>
                    <xdr:col>50</xdr:col>
                    <xdr:colOff>57150</xdr:colOff>
                    <xdr:row>669</xdr:row>
                    <xdr:rowOff>57150</xdr:rowOff>
                  </from>
                  <to>
                    <xdr:col>53</xdr:col>
                    <xdr:colOff>260350</xdr:colOff>
                    <xdr:row>670</xdr:row>
                    <xdr:rowOff>260350</xdr:rowOff>
                  </to>
                </anchor>
              </controlPr>
            </control>
          </mc:Choice>
        </mc:AlternateContent>
        <mc:AlternateContent xmlns:mc="http://schemas.openxmlformats.org/markup-compatibility/2006">
          <mc:Choice Requires="x14">
            <control shapeId="13914" r:id="rId305" name="Option Button 1626">
              <controlPr defaultSize="0" autoFill="0" autoLine="0" autoPict="0">
                <anchor moveWithCells="1">
                  <from>
                    <xdr:col>53</xdr:col>
                    <xdr:colOff>165100</xdr:colOff>
                    <xdr:row>669</xdr:row>
                    <xdr:rowOff>57150</xdr:rowOff>
                  </from>
                  <to>
                    <xdr:col>58</xdr:col>
                    <xdr:colOff>12700</xdr:colOff>
                    <xdr:row>670</xdr:row>
                    <xdr:rowOff>260350</xdr:rowOff>
                  </to>
                </anchor>
              </controlPr>
            </control>
          </mc:Choice>
        </mc:AlternateContent>
        <mc:AlternateContent xmlns:mc="http://schemas.openxmlformats.org/markup-compatibility/2006">
          <mc:Choice Requires="x14">
            <control shapeId="13915" r:id="rId306" name="Option Button 1627">
              <controlPr defaultSize="0" autoFill="0" autoLine="0" autoPict="0">
                <anchor moveWithCells="1">
                  <from>
                    <xdr:col>50</xdr:col>
                    <xdr:colOff>57150</xdr:colOff>
                    <xdr:row>670</xdr:row>
                    <xdr:rowOff>203200</xdr:rowOff>
                  </from>
                  <to>
                    <xdr:col>53</xdr:col>
                    <xdr:colOff>247650</xdr:colOff>
                    <xdr:row>671</xdr:row>
                    <xdr:rowOff>19050</xdr:rowOff>
                  </to>
                </anchor>
              </controlPr>
            </control>
          </mc:Choice>
        </mc:AlternateContent>
        <mc:AlternateContent xmlns:mc="http://schemas.openxmlformats.org/markup-compatibility/2006">
          <mc:Choice Requires="x14">
            <control shapeId="13916" r:id="rId307" name="Group Box 1628">
              <controlPr defaultSize="0" autoFill="0" autoPict="0">
                <anchor moveWithCells="1">
                  <from>
                    <xdr:col>23</xdr:col>
                    <xdr:colOff>285750</xdr:colOff>
                    <xdr:row>13</xdr:row>
                    <xdr:rowOff>139700</xdr:rowOff>
                  </from>
                  <to>
                    <xdr:col>29</xdr:col>
                    <xdr:colOff>279400</xdr:colOff>
                    <xdr:row>15</xdr:row>
                    <xdr:rowOff>349250</xdr:rowOff>
                  </to>
                </anchor>
              </controlPr>
            </control>
          </mc:Choice>
        </mc:AlternateContent>
        <mc:AlternateContent xmlns:mc="http://schemas.openxmlformats.org/markup-compatibility/2006">
          <mc:Choice Requires="x14">
            <control shapeId="13917" r:id="rId308" name="Group Box 1629">
              <controlPr defaultSize="0" autoFill="0" autoPict="0">
                <anchor moveWithCells="1">
                  <from>
                    <xdr:col>49</xdr:col>
                    <xdr:colOff>209550</xdr:colOff>
                    <xdr:row>7</xdr:row>
                    <xdr:rowOff>311150</xdr:rowOff>
                  </from>
                  <to>
                    <xdr:col>58</xdr:col>
                    <xdr:colOff>241300</xdr:colOff>
                    <xdr:row>11</xdr:row>
                    <xdr:rowOff>171450</xdr:rowOff>
                  </to>
                </anchor>
              </controlPr>
            </control>
          </mc:Choice>
        </mc:AlternateContent>
        <mc:AlternateContent xmlns:mc="http://schemas.openxmlformats.org/markup-compatibility/2006">
          <mc:Choice Requires="x14">
            <control shapeId="13918" r:id="rId309" name="Group Box 1630">
              <controlPr defaultSize="0" autoFill="0" autoPict="0">
                <anchor moveWithCells="1">
                  <from>
                    <xdr:col>23</xdr:col>
                    <xdr:colOff>279400</xdr:colOff>
                    <xdr:row>26</xdr:row>
                    <xdr:rowOff>209550</xdr:rowOff>
                  </from>
                  <to>
                    <xdr:col>30</xdr:col>
                    <xdr:colOff>254000</xdr:colOff>
                    <xdr:row>30</xdr:row>
                    <xdr:rowOff>184150</xdr:rowOff>
                  </to>
                </anchor>
              </controlPr>
            </control>
          </mc:Choice>
        </mc:AlternateContent>
        <mc:AlternateContent xmlns:mc="http://schemas.openxmlformats.org/markup-compatibility/2006">
          <mc:Choice Requires="x14">
            <control shapeId="13920" r:id="rId310" name="Group Box 1632">
              <controlPr defaultSize="0" autoFill="0" autoPict="0">
                <anchor moveWithCells="1">
                  <from>
                    <xdr:col>23</xdr:col>
                    <xdr:colOff>254000</xdr:colOff>
                    <xdr:row>34</xdr:row>
                    <xdr:rowOff>0</xdr:rowOff>
                  </from>
                  <to>
                    <xdr:col>30</xdr:col>
                    <xdr:colOff>184150</xdr:colOff>
                    <xdr:row>35</xdr:row>
                    <xdr:rowOff>25400</xdr:rowOff>
                  </to>
                </anchor>
              </controlPr>
            </control>
          </mc:Choice>
        </mc:AlternateContent>
        <mc:AlternateContent xmlns:mc="http://schemas.openxmlformats.org/markup-compatibility/2006">
          <mc:Choice Requires="x14">
            <control shapeId="13921" r:id="rId311" name="Group Box 1633">
              <controlPr defaultSize="0" autoFill="0" autoPict="0">
                <anchor moveWithCells="1">
                  <from>
                    <xdr:col>49</xdr:col>
                    <xdr:colOff>228600</xdr:colOff>
                    <xdr:row>26</xdr:row>
                    <xdr:rowOff>285750</xdr:rowOff>
                  </from>
                  <to>
                    <xdr:col>58</xdr:col>
                    <xdr:colOff>381000</xdr:colOff>
                    <xdr:row>30</xdr:row>
                    <xdr:rowOff>101600</xdr:rowOff>
                  </to>
                </anchor>
              </controlPr>
            </control>
          </mc:Choice>
        </mc:AlternateContent>
        <mc:AlternateContent xmlns:mc="http://schemas.openxmlformats.org/markup-compatibility/2006">
          <mc:Choice Requires="x14">
            <control shapeId="13922" r:id="rId312" name="Group Box 1634">
              <controlPr defaultSize="0" autoFill="0" autoPict="0">
                <anchor moveWithCells="1">
                  <from>
                    <xdr:col>23</xdr:col>
                    <xdr:colOff>266700</xdr:colOff>
                    <xdr:row>45</xdr:row>
                    <xdr:rowOff>25400</xdr:rowOff>
                  </from>
                  <to>
                    <xdr:col>30</xdr:col>
                    <xdr:colOff>228600</xdr:colOff>
                    <xdr:row>47</xdr:row>
                    <xdr:rowOff>349250</xdr:rowOff>
                  </to>
                </anchor>
              </controlPr>
            </control>
          </mc:Choice>
        </mc:AlternateContent>
        <mc:AlternateContent xmlns:mc="http://schemas.openxmlformats.org/markup-compatibility/2006">
          <mc:Choice Requires="x14">
            <control shapeId="13923" r:id="rId313" name="Group Box 1635">
              <controlPr defaultSize="0" autoFill="0" autoPict="0">
                <anchor moveWithCells="1">
                  <from>
                    <xdr:col>23</xdr:col>
                    <xdr:colOff>298450</xdr:colOff>
                    <xdr:row>48</xdr:row>
                    <xdr:rowOff>57150</xdr:rowOff>
                  </from>
                  <to>
                    <xdr:col>30</xdr:col>
                    <xdr:colOff>266700</xdr:colOff>
                    <xdr:row>51</xdr:row>
                    <xdr:rowOff>317500</xdr:rowOff>
                  </to>
                </anchor>
              </controlPr>
            </control>
          </mc:Choice>
        </mc:AlternateContent>
        <mc:AlternateContent xmlns:mc="http://schemas.openxmlformats.org/markup-compatibility/2006">
          <mc:Choice Requires="x14">
            <control shapeId="13924" r:id="rId314" name="Group Box 1636">
              <controlPr defaultSize="0" autoFill="0" autoPict="0">
                <anchor moveWithCells="1">
                  <from>
                    <xdr:col>23</xdr:col>
                    <xdr:colOff>279400</xdr:colOff>
                    <xdr:row>52</xdr:row>
                    <xdr:rowOff>12700</xdr:rowOff>
                  </from>
                  <to>
                    <xdr:col>30</xdr:col>
                    <xdr:colOff>228600</xdr:colOff>
                    <xdr:row>54</xdr:row>
                    <xdr:rowOff>25400</xdr:rowOff>
                  </to>
                </anchor>
              </controlPr>
            </control>
          </mc:Choice>
        </mc:AlternateContent>
        <mc:AlternateContent xmlns:mc="http://schemas.openxmlformats.org/markup-compatibility/2006">
          <mc:Choice Requires="x14">
            <control shapeId="13925" r:id="rId315" name="Group Box 1637">
              <controlPr defaultSize="0" autoFill="0" autoPict="0">
                <anchor moveWithCells="1">
                  <from>
                    <xdr:col>49</xdr:col>
                    <xdr:colOff>241300</xdr:colOff>
                    <xdr:row>45</xdr:row>
                    <xdr:rowOff>361950</xdr:rowOff>
                  </from>
                  <to>
                    <xdr:col>58</xdr:col>
                    <xdr:colOff>425450</xdr:colOff>
                    <xdr:row>49</xdr:row>
                    <xdr:rowOff>139700</xdr:rowOff>
                  </to>
                </anchor>
              </controlPr>
            </control>
          </mc:Choice>
        </mc:AlternateContent>
        <mc:AlternateContent xmlns:mc="http://schemas.openxmlformats.org/markup-compatibility/2006">
          <mc:Choice Requires="x14">
            <control shapeId="13926" r:id="rId316" name="Group Box 1638">
              <controlPr defaultSize="0" autoFill="0" autoPict="0">
                <anchor moveWithCells="1">
                  <from>
                    <xdr:col>23</xdr:col>
                    <xdr:colOff>254000</xdr:colOff>
                    <xdr:row>66</xdr:row>
                    <xdr:rowOff>69850</xdr:rowOff>
                  </from>
                  <to>
                    <xdr:col>29</xdr:col>
                    <xdr:colOff>209550</xdr:colOff>
                    <xdr:row>68</xdr:row>
                    <xdr:rowOff>298450</xdr:rowOff>
                  </to>
                </anchor>
              </controlPr>
            </control>
          </mc:Choice>
        </mc:AlternateContent>
        <mc:AlternateContent xmlns:mc="http://schemas.openxmlformats.org/markup-compatibility/2006">
          <mc:Choice Requires="x14">
            <control shapeId="13927" r:id="rId317" name="Group Box 1639">
              <controlPr defaultSize="0" autoFill="0" autoPict="0">
                <anchor moveWithCells="1">
                  <from>
                    <xdr:col>49</xdr:col>
                    <xdr:colOff>222250</xdr:colOff>
                    <xdr:row>64</xdr:row>
                    <xdr:rowOff>311150</xdr:rowOff>
                  </from>
                  <to>
                    <xdr:col>58</xdr:col>
                    <xdr:colOff>311150</xdr:colOff>
                    <xdr:row>68</xdr:row>
                    <xdr:rowOff>152400</xdr:rowOff>
                  </to>
                </anchor>
              </controlPr>
            </control>
          </mc:Choice>
        </mc:AlternateContent>
        <mc:AlternateContent xmlns:mc="http://schemas.openxmlformats.org/markup-compatibility/2006">
          <mc:Choice Requires="x14">
            <control shapeId="13928" r:id="rId318" name="Group Box 1640">
              <controlPr defaultSize="0" autoFill="0" autoPict="0">
                <anchor moveWithCells="1">
                  <from>
                    <xdr:col>23</xdr:col>
                    <xdr:colOff>285750</xdr:colOff>
                    <xdr:row>83</xdr:row>
                    <xdr:rowOff>279400</xdr:rowOff>
                  </from>
                  <to>
                    <xdr:col>30</xdr:col>
                    <xdr:colOff>25400</xdr:colOff>
                    <xdr:row>87</xdr:row>
                    <xdr:rowOff>196850</xdr:rowOff>
                  </to>
                </anchor>
              </controlPr>
            </control>
          </mc:Choice>
        </mc:AlternateContent>
        <mc:AlternateContent xmlns:mc="http://schemas.openxmlformats.org/markup-compatibility/2006">
          <mc:Choice Requires="x14">
            <control shapeId="13929" r:id="rId319" name="Group Box 1641">
              <controlPr defaultSize="0" autoFill="0" autoPict="0">
                <anchor moveWithCells="1">
                  <from>
                    <xdr:col>23</xdr:col>
                    <xdr:colOff>196850</xdr:colOff>
                    <xdr:row>87</xdr:row>
                    <xdr:rowOff>463550</xdr:rowOff>
                  </from>
                  <to>
                    <xdr:col>30</xdr:col>
                    <xdr:colOff>228600</xdr:colOff>
                    <xdr:row>90</xdr:row>
                    <xdr:rowOff>57150</xdr:rowOff>
                  </to>
                </anchor>
              </controlPr>
            </control>
          </mc:Choice>
        </mc:AlternateContent>
        <mc:AlternateContent xmlns:mc="http://schemas.openxmlformats.org/markup-compatibility/2006">
          <mc:Choice Requires="x14">
            <control shapeId="13930" r:id="rId320" name="Group Box 1642">
              <controlPr defaultSize="0" autoFill="0" autoPict="0">
                <anchor moveWithCells="1">
                  <from>
                    <xdr:col>49</xdr:col>
                    <xdr:colOff>222250</xdr:colOff>
                    <xdr:row>83</xdr:row>
                    <xdr:rowOff>349250</xdr:rowOff>
                  </from>
                  <to>
                    <xdr:col>58</xdr:col>
                    <xdr:colOff>209550</xdr:colOff>
                    <xdr:row>87</xdr:row>
                    <xdr:rowOff>152400</xdr:rowOff>
                  </to>
                </anchor>
              </controlPr>
            </control>
          </mc:Choice>
        </mc:AlternateContent>
        <mc:AlternateContent xmlns:mc="http://schemas.openxmlformats.org/markup-compatibility/2006">
          <mc:Choice Requires="x14">
            <control shapeId="13931" r:id="rId321" name="Group Box 1643">
              <controlPr defaultSize="0" autoFill="0" autoPict="0">
                <anchor moveWithCells="1">
                  <from>
                    <xdr:col>23</xdr:col>
                    <xdr:colOff>285750</xdr:colOff>
                    <xdr:row>102</xdr:row>
                    <xdr:rowOff>95250</xdr:rowOff>
                  </from>
                  <to>
                    <xdr:col>30</xdr:col>
                    <xdr:colOff>196850</xdr:colOff>
                    <xdr:row>104</xdr:row>
                    <xdr:rowOff>285750</xdr:rowOff>
                  </to>
                </anchor>
              </controlPr>
            </control>
          </mc:Choice>
        </mc:AlternateContent>
        <mc:AlternateContent xmlns:mc="http://schemas.openxmlformats.org/markup-compatibility/2006">
          <mc:Choice Requires="x14">
            <control shapeId="13932" r:id="rId322" name="Group Box 1644">
              <controlPr defaultSize="0" autoFill="0" autoPict="0">
                <anchor moveWithCells="1">
                  <from>
                    <xdr:col>23</xdr:col>
                    <xdr:colOff>279400</xdr:colOff>
                    <xdr:row>106</xdr:row>
                    <xdr:rowOff>438150</xdr:rowOff>
                  </from>
                  <to>
                    <xdr:col>31</xdr:col>
                    <xdr:colOff>127000</xdr:colOff>
                    <xdr:row>110</xdr:row>
                    <xdr:rowOff>158750</xdr:rowOff>
                  </to>
                </anchor>
              </controlPr>
            </control>
          </mc:Choice>
        </mc:AlternateContent>
        <mc:AlternateContent xmlns:mc="http://schemas.openxmlformats.org/markup-compatibility/2006">
          <mc:Choice Requires="x14">
            <control shapeId="13933" r:id="rId323" name="Group Box 1645">
              <controlPr defaultSize="0" autoFill="0" autoPict="0">
                <anchor moveWithCells="1">
                  <from>
                    <xdr:col>23</xdr:col>
                    <xdr:colOff>285750</xdr:colOff>
                    <xdr:row>111</xdr:row>
                    <xdr:rowOff>12700</xdr:rowOff>
                  </from>
                  <to>
                    <xdr:col>31</xdr:col>
                    <xdr:colOff>171450</xdr:colOff>
                    <xdr:row>114</xdr:row>
                    <xdr:rowOff>25400</xdr:rowOff>
                  </to>
                </anchor>
              </controlPr>
            </control>
          </mc:Choice>
        </mc:AlternateContent>
        <mc:AlternateContent xmlns:mc="http://schemas.openxmlformats.org/markup-compatibility/2006">
          <mc:Choice Requires="x14">
            <control shapeId="13934" r:id="rId324" name="Group Box 1646">
              <controlPr defaultSize="0" autoFill="0" autoPict="0">
                <anchor moveWithCells="1">
                  <from>
                    <xdr:col>23</xdr:col>
                    <xdr:colOff>285750</xdr:colOff>
                    <xdr:row>114</xdr:row>
                    <xdr:rowOff>228600</xdr:rowOff>
                  </from>
                  <to>
                    <xdr:col>31</xdr:col>
                    <xdr:colOff>114300</xdr:colOff>
                    <xdr:row>116</xdr:row>
                    <xdr:rowOff>381000</xdr:rowOff>
                  </to>
                </anchor>
              </controlPr>
            </control>
          </mc:Choice>
        </mc:AlternateContent>
        <mc:AlternateContent xmlns:mc="http://schemas.openxmlformats.org/markup-compatibility/2006">
          <mc:Choice Requires="x14">
            <control shapeId="13935" r:id="rId325" name="Group Box 1647">
              <controlPr defaultSize="0" autoFill="0" autoPict="0">
                <anchor moveWithCells="1">
                  <from>
                    <xdr:col>50</xdr:col>
                    <xdr:colOff>12700</xdr:colOff>
                    <xdr:row>102</xdr:row>
                    <xdr:rowOff>355600</xdr:rowOff>
                  </from>
                  <to>
                    <xdr:col>58</xdr:col>
                    <xdr:colOff>450850</xdr:colOff>
                    <xdr:row>106</xdr:row>
                    <xdr:rowOff>101600</xdr:rowOff>
                  </to>
                </anchor>
              </controlPr>
            </control>
          </mc:Choice>
        </mc:AlternateContent>
        <mc:AlternateContent xmlns:mc="http://schemas.openxmlformats.org/markup-compatibility/2006">
          <mc:Choice Requires="x14">
            <control shapeId="13936" r:id="rId326" name="Group Box 1648">
              <controlPr defaultSize="0" autoFill="0" autoPict="0">
                <anchor moveWithCells="1">
                  <from>
                    <xdr:col>23</xdr:col>
                    <xdr:colOff>241300</xdr:colOff>
                    <xdr:row>123</xdr:row>
                    <xdr:rowOff>381000</xdr:rowOff>
                  </from>
                  <to>
                    <xdr:col>31</xdr:col>
                    <xdr:colOff>25400</xdr:colOff>
                    <xdr:row>126</xdr:row>
                    <xdr:rowOff>31750</xdr:rowOff>
                  </to>
                </anchor>
              </controlPr>
            </control>
          </mc:Choice>
        </mc:AlternateContent>
        <mc:AlternateContent xmlns:mc="http://schemas.openxmlformats.org/markup-compatibility/2006">
          <mc:Choice Requires="x14">
            <control shapeId="13937" r:id="rId327" name="Group Box 1649">
              <controlPr defaultSize="0" autoFill="0" autoPict="0">
                <anchor moveWithCells="1">
                  <from>
                    <xdr:col>23</xdr:col>
                    <xdr:colOff>266700</xdr:colOff>
                    <xdr:row>126</xdr:row>
                    <xdr:rowOff>57150</xdr:rowOff>
                  </from>
                  <to>
                    <xdr:col>31</xdr:col>
                    <xdr:colOff>82550</xdr:colOff>
                    <xdr:row>129</xdr:row>
                    <xdr:rowOff>44450</xdr:rowOff>
                  </to>
                </anchor>
              </controlPr>
            </control>
          </mc:Choice>
        </mc:AlternateContent>
        <mc:AlternateContent xmlns:mc="http://schemas.openxmlformats.org/markup-compatibility/2006">
          <mc:Choice Requires="x14">
            <control shapeId="13938" r:id="rId328" name="Group Box 1650">
              <controlPr defaultSize="0" autoFill="0" autoPict="0">
                <anchor moveWithCells="1">
                  <from>
                    <xdr:col>24</xdr:col>
                    <xdr:colOff>31750</xdr:colOff>
                    <xdr:row>129</xdr:row>
                    <xdr:rowOff>184150</xdr:rowOff>
                  </from>
                  <to>
                    <xdr:col>30</xdr:col>
                    <xdr:colOff>241300</xdr:colOff>
                    <xdr:row>131</xdr:row>
                    <xdr:rowOff>323850</xdr:rowOff>
                  </to>
                </anchor>
              </controlPr>
            </control>
          </mc:Choice>
        </mc:AlternateContent>
        <mc:AlternateContent xmlns:mc="http://schemas.openxmlformats.org/markup-compatibility/2006">
          <mc:Choice Requires="x14">
            <control shapeId="13939" r:id="rId329" name="Group Box 1651">
              <controlPr defaultSize="0" autoFill="0" autoPict="0">
                <anchor moveWithCells="1">
                  <from>
                    <xdr:col>24</xdr:col>
                    <xdr:colOff>12700</xdr:colOff>
                    <xdr:row>133</xdr:row>
                    <xdr:rowOff>152400</xdr:rowOff>
                  </from>
                  <to>
                    <xdr:col>30</xdr:col>
                    <xdr:colOff>95250</xdr:colOff>
                    <xdr:row>135</xdr:row>
                    <xdr:rowOff>406400</xdr:rowOff>
                  </to>
                </anchor>
              </controlPr>
            </control>
          </mc:Choice>
        </mc:AlternateContent>
        <mc:AlternateContent xmlns:mc="http://schemas.openxmlformats.org/markup-compatibility/2006">
          <mc:Choice Requires="x14">
            <control shapeId="13940" r:id="rId330" name="Group Box 1652">
              <controlPr defaultSize="0" autoFill="0" autoPict="0">
                <anchor moveWithCells="1">
                  <from>
                    <xdr:col>24</xdr:col>
                    <xdr:colOff>57150</xdr:colOff>
                    <xdr:row>136</xdr:row>
                    <xdr:rowOff>12700</xdr:rowOff>
                  </from>
                  <to>
                    <xdr:col>30</xdr:col>
                    <xdr:colOff>196850</xdr:colOff>
                    <xdr:row>139</xdr:row>
                    <xdr:rowOff>12700</xdr:rowOff>
                  </to>
                </anchor>
              </controlPr>
            </control>
          </mc:Choice>
        </mc:AlternateContent>
        <mc:AlternateContent xmlns:mc="http://schemas.openxmlformats.org/markup-compatibility/2006">
          <mc:Choice Requires="x14">
            <control shapeId="13941" r:id="rId331" name="Group Box 1653">
              <controlPr defaultSize="0" autoFill="0" autoPict="0">
                <anchor moveWithCells="1">
                  <from>
                    <xdr:col>23</xdr:col>
                    <xdr:colOff>279400</xdr:colOff>
                    <xdr:row>139</xdr:row>
                    <xdr:rowOff>152400</xdr:rowOff>
                  </from>
                  <to>
                    <xdr:col>30</xdr:col>
                    <xdr:colOff>222250</xdr:colOff>
                    <xdr:row>141</xdr:row>
                    <xdr:rowOff>349250</xdr:rowOff>
                  </to>
                </anchor>
              </controlPr>
            </control>
          </mc:Choice>
        </mc:AlternateContent>
        <mc:AlternateContent xmlns:mc="http://schemas.openxmlformats.org/markup-compatibility/2006">
          <mc:Choice Requires="x14">
            <control shapeId="13942" r:id="rId332" name="Group Box 1654">
              <controlPr defaultSize="0" autoFill="0" autoPict="0">
                <anchor moveWithCells="1">
                  <from>
                    <xdr:col>49</xdr:col>
                    <xdr:colOff>266700</xdr:colOff>
                    <xdr:row>125</xdr:row>
                    <xdr:rowOff>406400</xdr:rowOff>
                  </from>
                  <to>
                    <xdr:col>58</xdr:col>
                    <xdr:colOff>336550</xdr:colOff>
                    <xdr:row>129</xdr:row>
                    <xdr:rowOff>25400</xdr:rowOff>
                  </to>
                </anchor>
              </controlPr>
            </control>
          </mc:Choice>
        </mc:AlternateContent>
        <mc:AlternateContent xmlns:mc="http://schemas.openxmlformats.org/markup-compatibility/2006">
          <mc:Choice Requires="x14">
            <control shapeId="13943" r:id="rId333" name="Group Box 1655">
              <controlPr defaultSize="0" autoFill="0" autoPict="0">
                <anchor moveWithCells="1">
                  <from>
                    <xdr:col>24</xdr:col>
                    <xdr:colOff>31750</xdr:colOff>
                    <xdr:row>155</xdr:row>
                    <xdr:rowOff>31750</xdr:rowOff>
                  </from>
                  <to>
                    <xdr:col>30</xdr:col>
                    <xdr:colOff>285750</xdr:colOff>
                    <xdr:row>159</xdr:row>
                    <xdr:rowOff>0</xdr:rowOff>
                  </to>
                </anchor>
              </controlPr>
            </control>
          </mc:Choice>
        </mc:AlternateContent>
        <mc:AlternateContent xmlns:mc="http://schemas.openxmlformats.org/markup-compatibility/2006">
          <mc:Choice Requires="x14">
            <control shapeId="13944" r:id="rId334" name="Group Box 1656">
              <controlPr defaultSize="0" autoFill="0" autoPict="0">
                <anchor moveWithCells="1">
                  <from>
                    <xdr:col>49</xdr:col>
                    <xdr:colOff>241300</xdr:colOff>
                    <xdr:row>150</xdr:row>
                    <xdr:rowOff>298450</xdr:rowOff>
                  </from>
                  <to>
                    <xdr:col>58</xdr:col>
                    <xdr:colOff>406400</xdr:colOff>
                    <xdr:row>154</xdr:row>
                    <xdr:rowOff>152400</xdr:rowOff>
                  </to>
                </anchor>
              </controlPr>
            </control>
          </mc:Choice>
        </mc:AlternateContent>
        <mc:AlternateContent xmlns:mc="http://schemas.openxmlformats.org/markup-compatibility/2006">
          <mc:Choice Requires="x14">
            <control shapeId="13945" r:id="rId335" name="Group Box 1657">
              <controlPr defaultSize="0" autoFill="0" autoPict="0">
                <anchor moveWithCells="1">
                  <from>
                    <xdr:col>24</xdr:col>
                    <xdr:colOff>25400</xdr:colOff>
                    <xdr:row>173</xdr:row>
                    <xdr:rowOff>393700</xdr:rowOff>
                  </from>
                  <to>
                    <xdr:col>31</xdr:col>
                    <xdr:colOff>44450</xdr:colOff>
                    <xdr:row>177</xdr:row>
                    <xdr:rowOff>158750</xdr:rowOff>
                  </to>
                </anchor>
              </controlPr>
            </control>
          </mc:Choice>
        </mc:AlternateContent>
        <mc:AlternateContent xmlns:mc="http://schemas.openxmlformats.org/markup-compatibility/2006">
          <mc:Choice Requires="x14">
            <control shapeId="13946" r:id="rId336" name="Group Box 1658">
              <controlPr defaultSize="0" autoFill="0" autoPict="0">
                <anchor moveWithCells="1">
                  <from>
                    <xdr:col>24</xdr:col>
                    <xdr:colOff>25400</xdr:colOff>
                    <xdr:row>177</xdr:row>
                    <xdr:rowOff>438150</xdr:rowOff>
                  </from>
                  <to>
                    <xdr:col>30</xdr:col>
                    <xdr:colOff>209550</xdr:colOff>
                    <xdr:row>179</xdr:row>
                    <xdr:rowOff>450850</xdr:rowOff>
                  </to>
                </anchor>
              </controlPr>
            </control>
          </mc:Choice>
        </mc:AlternateContent>
        <mc:AlternateContent xmlns:mc="http://schemas.openxmlformats.org/markup-compatibility/2006">
          <mc:Choice Requires="x14">
            <control shapeId="13948" r:id="rId337" name="Group Box 1660">
              <controlPr defaultSize="0" autoFill="0" autoPict="0">
                <anchor moveWithCells="1">
                  <from>
                    <xdr:col>23</xdr:col>
                    <xdr:colOff>279400</xdr:colOff>
                    <xdr:row>180</xdr:row>
                    <xdr:rowOff>25400</xdr:rowOff>
                  </from>
                  <to>
                    <xdr:col>30</xdr:col>
                    <xdr:colOff>101600</xdr:colOff>
                    <xdr:row>183</xdr:row>
                    <xdr:rowOff>38100</xdr:rowOff>
                  </to>
                </anchor>
              </controlPr>
            </control>
          </mc:Choice>
        </mc:AlternateContent>
        <mc:AlternateContent xmlns:mc="http://schemas.openxmlformats.org/markup-compatibility/2006">
          <mc:Choice Requires="x14">
            <control shapeId="13949" r:id="rId338" name="Group Box 1661">
              <controlPr defaultSize="0" autoFill="0" autoPict="0">
                <anchor moveWithCells="1">
                  <from>
                    <xdr:col>49</xdr:col>
                    <xdr:colOff>241300</xdr:colOff>
                    <xdr:row>173</xdr:row>
                    <xdr:rowOff>298450</xdr:rowOff>
                  </from>
                  <to>
                    <xdr:col>58</xdr:col>
                    <xdr:colOff>323850</xdr:colOff>
                    <xdr:row>177</xdr:row>
                    <xdr:rowOff>139700</xdr:rowOff>
                  </to>
                </anchor>
              </controlPr>
            </control>
          </mc:Choice>
        </mc:AlternateContent>
        <mc:AlternateContent xmlns:mc="http://schemas.openxmlformats.org/markup-compatibility/2006">
          <mc:Choice Requires="x14">
            <control shapeId="13950" r:id="rId339" name="Group Box 1662">
              <controlPr defaultSize="0" autoFill="0" autoPict="0">
                <anchor moveWithCells="1">
                  <from>
                    <xdr:col>24</xdr:col>
                    <xdr:colOff>0</xdr:colOff>
                    <xdr:row>196</xdr:row>
                    <xdr:rowOff>241300</xdr:rowOff>
                  </from>
                  <to>
                    <xdr:col>30</xdr:col>
                    <xdr:colOff>158750</xdr:colOff>
                    <xdr:row>200</xdr:row>
                    <xdr:rowOff>114300</xdr:rowOff>
                  </to>
                </anchor>
              </controlPr>
            </control>
          </mc:Choice>
        </mc:AlternateContent>
        <mc:AlternateContent xmlns:mc="http://schemas.openxmlformats.org/markup-compatibility/2006">
          <mc:Choice Requires="x14">
            <control shapeId="13951" r:id="rId340" name="Group Box 1663">
              <controlPr defaultSize="0" autoFill="0" autoPict="0">
                <anchor moveWithCells="1">
                  <from>
                    <xdr:col>49</xdr:col>
                    <xdr:colOff>285750</xdr:colOff>
                    <xdr:row>192</xdr:row>
                    <xdr:rowOff>311150</xdr:rowOff>
                  </from>
                  <to>
                    <xdr:col>58</xdr:col>
                    <xdr:colOff>152400</xdr:colOff>
                    <xdr:row>196</xdr:row>
                    <xdr:rowOff>101600</xdr:rowOff>
                  </to>
                </anchor>
              </controlPr>
            </control>
          </mc:Choice>
        </mc:AlternateContent>
        <mc:AlternateContent xmlns:mc="http://schemas.openxmlformats.org/markup-compatibility/2006">
          <mc:Choice Requires="x14">
            <control shapeId="13952" r:id="rId341" name="Group Box 1664">
              <controlPr defaultSize="0" autoFill="0" autoPict="0">
                <anchor moveWithCells="1">
                  <from>
                    <xdr:col>23</xdr:col>
                    <xdr:colOff>266700</xdr:colOff>
                    <xdr:row>213</xdr:row>
                    <xdr:rowOff>127000</xdr:rowOff>
                  </from>
                  <to>
                    <xdr:col>30</xdr:col>
                    <xdr:colOff>209550</xdr:colOff>
                    <xdr:row>215</xdr:row>
                    <xdr:rowOff>323850</xdr:rowOff>
                  </to>
                </anchor>
              </controlPr>
            </control>
          </mc:Choice>
        </mc:AlternateContent>
        <mc:AlternateContent xmlns:mc="http://schemas.openxmlformats.org/markup-compatibility/2006">
          <mc:Choice Requires="x14">
            <control shapeId="13953" r:id="rId342" name="Group Box 1665">
              <controlPr defaultSize="0" autoFill="0" autoPict="0">
                <anchor moveWithCells="1">
                  <from>
                    <xdr:col>24</xdr:col>
                    <xdr:colOff>44450</xdr:colOff>
                    <xdr:row>216</xdr:row>
                    <xdr:rowOff>31750</xdr:rowOff>
                  </from>
                  <to>
                    <xdr:col>30</xdr:col>
                    <xdr:colOff>196850</xdr:colOff>
                    <xdr:row>219</xdr:row>
                    <xdr:rowOff>69850</xdr:rowOff>
                  </to>
                </anchor>
              </controlPr>
            </control>
          </mc:Choice>
        </mc:AlternateContent>
        <mc:AlternateContent xmlns:mc="http://schemas.openxmlformats.org/markup-compatibility/2006">
          <mc:Choice Requires="x14">
            <control shapeId="13954" r:id="rId343" name="Group Box 1666">
              <controlPr defaultSize="0" autoFill="0" autoPict="0">
                <anchor moveWithCells="1">
                  <from>
                    <xdr:col>49</xdr:col>
                    <xdr:colOff>171450</xdr:colOff>
                    <xdr:row>213</xdr:row>
                    <xdr:rowOff>349250</xdr:rowOff>
                  </from>
                  <to>
                    <xdr:col>58</xdr:col>
                    <xdr:colOff>635000</xdr:colOff>
                    <xdr:row>217</xdr:row>
                    <xdr:rowOff>171450</xdr:rowOff>
                  </to>
                </anchor>
              </controlPr>
            </control>
          </mc:Choice>
        </mc:AlternateContent>
        <mc:AlternateContent xmlns:mc="http://schemas.openxmlformats.org/markup-compatibility/2006">
          <mc:Choice Requires="x14">
            <control shapeId="13955" r:id="rId344" name="Group Box 1667">
              <controlPr defaultSize="0" autoFill="0" autoPict="0">
                <anchor moveWithCells="1">
                  <from>
                    <xdr:col>24</xdr:col>
                    <xdr:colOff>31750</xdr:colOff>
                    <xdr:row>238</xdr:row>
                    <xdr:rowOff>114300</xdr:rowOff>
                  </from>
                  <to>
                    <xdr:col>29</xdr:col>
                    <xdr:colOff>279400</xdr:colOff>
                    <xdr:row>240</xdr:row>
                    <xdr:rowOff>463550</xdr:rowOff>
                  </to>
                </anchor>
              </controlPr>
            </control>
          </mc:Choice>
        </mc:AlternateContent>
        <mc:AlternateContent xmlns:mc="http://schemas.openxmlformats.org/markup-compatibility/2006">
          <mc:Choice Requires="x14">
            <control shapeId="13956" r:id="rId345" name="Group Box 1668">
              <controlPr defaultSize="0" autoFill="0" autoPict="0">
                <anchor moveWithCells="1">
                  <from>
                    <xdr:col>24</xdr:col>
                    <xdr:colOff>57150</xdr:colOff>
                    <xdr:row>248</xdr:row>
                    <xdr:rowOff>171450</xdr:rowOff>
                  </from>
                  <to>
                    <xdr:col>30</xdr:col>
                    <xdr:colOff>114300</xdr:colOff>
                    <xdr:row>250</xdr:row>
                    <xdr:rowOff>279400</xdr:rowOff>
                  </to>
                </anchor>
              </controlPr>
            </control>
          </mc:Choice>
        </mc:AlternateContent>
        <mc:AlternateContent xmlns:mc="http://schemas.openxmlformats.org/markup-compatibility/2006">
          <mc:Choice Requires="x14">
            <control shapeId="13957" r:id="rId346" name="Group Box 1669">
              <controlPr defaultSize="0" autoFill="0" autoPict="0">
                <anchor moveWithCells="1">
                  <from>
                    <xdr:col>24</xdr:col>
                    <xdr:colOff>25400</xdr:colOff>
                    <xdr:row>250</xdr:row>
                    <xdr:rowOff>450850</xdr:rowOff>
                  </from>
                  <to>
                    <xdr:col>30</xdr:col>
                    <xdr:colOff>127000</xdr:colOff>
                    <xdr:row>254</xdr:row>
                    <xdr:rowOff>0</xdr:rowOff>
                  </to>
                </anchor>
              </controlPr>
            </control>
          </mc:Choice>
        </mc:AlternateContent>
        <mc:AlternateContent xmlns:mc="http://schemas.openxmlformats.org/markup-compatibility/2006">
          <mc:Choice Requires="x14">
            <control shapeId="13958" r:id="rId347" name="Group Box 1670">
              <controlPr defaultSize="0" autoFill="0" autoPict="0">
                <anchor moveWithCells="1">
                  <from>
                    <xdr:col>49</xdr:col>
                    <xdr:colOff>228600</xdr:colOff>
                    <xdr:row>232</xdr:row>
                    <xdr:rowOff>323850</xdr:rowOff>
                  </from>
                  <to>
                    <xdr:col>58</xdr:col>
                    <xdr:colOff>222250</xdr:colOff>
                    <xdr:row>236</xdr:row>
                    <xdr:rowOff>101600</xdr:rowOff>
                  </to>
                </anchor>
              </controlPr>
            </control>
          </mc:Choice>
        </mc:AlternateContent>
        <mc:AlternateContent xmlns:mc="http://schemas.openxmlformats.org/markup-compatibility/2006">
          <mc:Choice Requires="x14">
            <control shapeId="13959" r:id="rId348" name="Group Box 1671">
              <controlPr defaultSize="0" autoFill="0" autoPict="0">
                <anchor moveWithCells="1">
                  <from>
                    <xdr:col>24</xdr:col>
                    <xdr:colOff>44450</xdr:colOff>
                    <xdr:row>263</xdr:row>
                    <xdr:rowOff>44450</xdr:rowOff>
                  </from>
                  <to>
                    <xdr:col>30</xdr:col>
                    <xdr:colOff>31750</xdr:colOff>
                    <xdr:row>265</xdr:row>
                    <xdr:rowOff>393700</xdr:rowOff>
                  </to>
                </anchor>
              </controlPr>
            </control>
          </mc:Choice>
        </mc:AlternateContent>
        <mc:AlternateContent xmlns:mc="http://schemas.openxmlformats.org/markup-compatibility/2006">
          <mc:Choice Requires="x14">
            <control shapeId="13960" r:id="rId349" name="Group Box 1672">
              <controlPr defaultSize="0" autoFill="0" autoPict="0">
                <anchor moveWithCells="1">
                  <from>
                    <xdr:col>49</xdr:col>
                    <xdr:colOff>228600</xdr:colOff>
                    <xdr:row>263</xdr:row>
                    <xdr:rowOff>368300</xdr:rowOff>
                  </from>
                  <to>
                    <xdr:col>58</xdr:col>
                    <xdr:colOff>196850</xdr:colOff>
                    <xdr:row>267</xdr:row>
                    <xdr:rowOff>95250</xdr:rowOff>
                  </to>
                </anchor>
              </controlPr>
            </control>
          </mc:Choice>
        </mc:AlternateContent>
        <mc:AlternateContent xmlns:mc="http://schemas.openxmlformats.org/markup-compatibility/2006">
          <mc:Choice Requires="x14">
            <control shapeId="13961" r:id="rId350" name="Group Box 1673">
              <controlPr defaultSize="0" autoFill="0" autoPict="0">
                <anchor moveWithCells="1">
                  <from>
                    <xdr:col>24</xdr:col>
                    <xdr:colOff>25400</xdr:colOff>
                    <xdr:row>282</xdr:row>
                    <xdr:rowOff>152400</xdr:rowOff>
                  </from>
                  <to>
                    <xdr:col>29</xdr:col>
                    <xdr:colOff>209550</xdr:colOff>
                    <xdr:row>284</xdr:row>
                    <xdr:rowOff>393700</xdr:rowOff>
                  </to>
                </anchor>
              </controlPr>
            </control>
          </mc:Choice>
        </mc:AlternateContent>
        <mc:AlternateContent xmlns:mc="http://schemas.openxmlformats.org/markup-compatibility/2006">
          <mc:Choice Requires="x14">
            <control shapeId="13962" r:id="rId351" name="Group Box 1674">
              <controlPr defaultSize="0" autoFill="0" autoPict="0">
                <anchor moveWithCells="1">
                  <from>
                    <xdr:col>49</xdr:col>
                    <xdr:colOff>209550</xdr:colOff>
                    <xdr:row>282</xdr:row>
                    <xdr:rowOff>355600</xdr:rowOff>
                  </from>
                  <to>
                    <xdr:col>58</xdr:col>
                    <xdr:colOff>311150</xdr:colOff>
                    <xdr:row>286</xdr:row>
                    <xdr:rowOff>171450</xdr:rowOff>
                  </to>
                </anchor>
              </controlPr>
            </control>
          </mc:Choice>
        </mc:AlternateContent>
        <mc:AlternateContent xmlns:mc="http://schemas.openxmlformats.org/markup-compatibility/2006">
          <mc:Choice Requires="x14">
            <control shapeId="13963" r:id="rId352" name="Group Box 1675">
              <controlPr defaultSize="0" autoFill="0" autoPict="0">
                <anchor moveWithCells="1">
                  <from>
                    <xdr:col>24</xdr:col>
                    <xdr:colOff>69850</xdr:colOff>
                    <xdr:row>301</xdr:row>
                    <xdr:rowOff>31750</xdr:rowOff>
                  </from>
                  <to>
                    <xdr:col>29</xdr:col>
                    <xdr:colOff>285750</xdr:colOff>
                    <xdr:row>303</xdr:row>
                    <xdr:rowOff>406400</xdr:rowOff>
                  </to>
                </anchor>
              </controlPr>
            </control>
          </mc:Choice>
        </mc:AlternateContent>
        <mc:AlternateContent xmlns:mc="http://schemas.openxmlformats.org/markup-compatibility/2006">
          <mc:Choice Requires="x14">
            <control shapeId="13964" r:id="rId353" name="Group Box 1676">
              <controlPr defaultSize="0" autoFill="0" autoPict="0">
                <anchor moveWithCells="1">
                  <from>
                    <xdr:col>24</xdr:col>
                    <xdr:colOff>69850</xdr:colOff>
                    <xdr:row>305</xdr:row>
                    <xdr:rowOff>336550</xdr:rowOff>
                  </from>
                  <to>
                    <xdr:col>30</xdr:col>
                    <xdr:colOff>114300</xdr:colOff>
                    <xdr:row>307</xdr:row>
                    <xdr:rowOff>463550</xdr:rowOff>
                  </to>
                </anchor>
              </controlPr>
            </control>
          </mc:Choice>
        </mc:AlternateContent>
        <mc:AlternateContent xmlns:mc="http://schemas.openxmlformats.org/markup-compatibility/2006">
          <mc:Choice Requires="x14">
            <control shapeId="13965" r:id="rId354" name="Group Box 1677">
              <controlPr defaultSize="0" autoFill="0" autoPict="0">
                <anchor moveWithCells="1">
                  <from>
                    <xdr:col>24</xdr:col>
                    <xdr:colOff>44450</xdr:colOff>
                    <xdr:row>311</xdr:row>
                    <xdr:rowOff>349250</xdr:rowOff>
                  </from>
                  <to>
                    <xdr:col>30</xdr:col>
                    <xdr:colOff>57150</xdr:colOff>
                    <xdr:row>315</xdr:row>
                    <xdr:rowOff>101600</xdr:rowOff>
                  </to>
                </anchor>
              </controlPr>
            </control>
          </mc:Choice>
        </mc:AlternateContent>
        <mc:AlternateContent xmlns:mc="http://schemas.openxmlformats.org/markup-compatibility/2006">
          <mc:Choice Requires="x14">
            <control shapeId="13966" r:id="rId355" name="Group Box 1678">
              <controlPr defaultSize="0" autoFill="0" autoPict="0">
                <anchor moveWithCells="1">
                  <from>
                    <xdr:col>49</xdr:col>
                    <xdr:colOff>254000</xdr:colOff>
                    <xdr:row>301</xdr:row>
                    <xdr:rowOff>349250</xdr:rowOff>
                  </from>
                  <to>
                    <xdr:col>58</xdr:col>
                    <xdr:colOff>476250</xdr:colOff>
                    <xdr:row>305</xdr:row>
                    <xdr:rowOff>114300</xdr:rowOff>
                  </to>
                </anchor>
              </controlPr>
            </control>
          </mc:Choice>
        </mc:AlternateContent>
        <mc:AlternateContent xmlns:mc="http://schemas.openxmlformats.org/markup-compatibility/2006">
          <mc:Choice Requires="x14">
            <control shapeId="13967" r:id="rId356" name="Group Box 1679">
              <controlPr defaultSize="0" autoFill="0" autoPict="0">
                <anchor moveWithCells="1">
                  <from>
                    <xdr:col>23</xdr:col>
                    <xdr:colOff>285750</xdr:colOff>
                    <xdr:row>322</xdr:row>
                    <xdr:rowOff>368300</xdr:rowOff>
                  </from>
                  <to>
                    <xdr:col>30</xdr:col>
                    <xdr:colOff>25400</xdr:colOff>
                    <xdr:row>325</xdr:row>
                    <xdr:rowOff>57150</xdr:rowOff>
                  </to>
                </anchor>
              </controlPr>
            </control>
          </mc:Choice>
        </mc:AlternateContent>
        <mc:AlternateContent xmlns:mc="http://schemas.openxmlformats.org/markup-compatibility/2006">
          <mc:Choice Requires="x14">
            <control shapeId="13968" r:id="rId357" name="Group Box 1680">
              <controlPr defaultSize="0" autoFill="0" autoPict="0">
                <anchor moveWithCells="1">
                  <from>
                    <xdr:col>24</xdr:col>
                    <xdr:colOff>0</xdr:colOff>
                    <xdr:row>324</xdr:row>
                    <xdr:rowOff>438150</xdr:rowOff>
                  </from>
                  <to>
                    <xdr:col>30</xdr:col>
                    <xdr:colOff>171450</xdr:colOff>
                    <xdr:row>327</xdr:row>
                    <xdr:rowOff>12700</xdr:rowOff>
                  </to>
                </anchor>
              </controlPr>
            </control>
          </mc:Choice>
        </mc:AlternateContent>
        <mc:AlternateContent xmlns:mc="http://schemas.openxmlformats.org/markup-compatibility/2006">
          <mc:Choice Requires="x14">
            <control shapeId="13969" r:id="rId358" name="Group Box 1681">
              <controlPr defaultSize="0" autoFill="0" autoPict="0">
                <anchor moveWithCells="1">
                  <from>
                    <xdr:col>49</xdr:col>
                    <xdr:colOff>285750</xdr:colOff>
                    <xdr:row>324</xdr:row>
                    <xdr:rowOff>323850</xdr:rowOff>
                  </from>
                  <to>
                    <xdr:col>58</xdr:col>
                    <xdr:colOff>463550</xdr:colOff>
                    <xdr:row>328</xdr:row>
                    <xdr:rowOff>114300</xdr:rowOff>
                  </to>
                </anchor>
              </controlPr>
            </control>
          </mc:Choice>
        </mc:AlternateContent>
        <mc:AlternateContent xmlns:mc="http://schemas.openxmlformats.org/markup-compatibility/2006">
          <mc:Choice Requires="x14">
            <control shapeId="13970" r:id="rId359" name="Group Box 1682">
              <controlPr defaultSize="0" autoFill="0" autoPict="0">
                <anchor moveWithCells="1">
                  <from>
                    <xdr:col>24</xdr:col>
                    <xdr:colOff>31750</xdr:colOff>
                    <xdr:row>341</xdr:row>
                    <xdr:rowOff>298450</xdr:rowOff>
                  </from>
                  <to>
                    <xdr:col>29</xdr:col>
                    <xdr:colOff>241300</xdr:colOff>
                    <xdr:row>345</xdr:row>
                    <xdr:rowOff>0</xdr:rowOff>
                  </to>
                </anchor>
              </controlPr>
            </control>
          </mc:Choice>
        </mc:AlternateContent>
        <mc:AlternateContent xmlns:mc="http://schemas.openxmlformats.org/markup-compatibility/2006">
          <mc:Choice Requires="x14">
            <control shapeId="13971" r:id="rId360" name="Group Box 1683">
              <controlPr defaultSize="0" autoFill="0" autoPict="0">
                <anchor moveWithCells="1">
                  <from>
                    <xdr:col>49</xdr:col>
                    <xdr:colOff>266700</xdr:colOff>
                    <xdr:row>343</xdr:row>
                    <xdr:rowOff>393700</xdr:rowOff>
                  </from>
                  <to>
                    <xdr:col>58</xdr:col>
                    <xdr:colOff>196850</xdr:colOff>
                    <xdr:row>347</xdr:row>
                    <xdr:rowOff>82550</xdr:rowOff>
                  </to>
                </anchor>
              </controlPr>
            </control>
          </mc:Choice>
        </mc:AlternateContent>
        <mc:AlternateContent xmlns:mc="http://schemas.openxmlformats.org/markup-compatibility/2006">
          <mc:Choice Requires="x14">
            <control shapeId="13972" r:id="rId361" name="Group Box 1684">
              <controlPr defaultSize="0" autoFill="0" autoPict="0">
                <anchor moveWithCells="1">
                  <from>
                    <xdr:col>24</xdr:col>
                    <xdr:colOff>31750</xdr:colOff>
                    <xdr:row>362</xdr:row>
                    <xdr:rowOff>139700</xdr:rowOff>
                  </from>
                  <to>
                    <xdr:col>29</xdr:col>
                    <xdr:colOff>285750</xdr:colOff>
                    <xdr:row>364</xdr:row>
                    <xdr:rowOff>254000</xdr:rowOff>
                  </to>
                </anchor>
              </controlPr>
            </control>
          </mc:Choice>
        </mc:AlternateContent>
        <mc:AlternateContent xmlns:mc="http://schemas.openxmlformats.org/markup-compatibility/2006">
          <mc:Choice Requires="x14">
            <control shapeId="13973" r:id="rId362" name="Group Box 1685">
              <controlPr defaultSize="0" autoFill="0" autoPict="0">
                <anchor moveWithCells="1">
                  <from>
                    <xdr:col>24</xdr:col>
                    <xdr:colOff>44450</xdr:colOff>
                    <xdr:row>365</xdr:row>
                    <xdr:rowOff>12700</xdr:rowOff>
                  </from>
                  <to>
                    <xdr:col>30</xdr:col>
                    <xdr:colOff>12700</xdr:colOff>
                    <xdr:row>368</xdr:row>
                    <xdr:rowOff>31750</xdr:rowOff>
                  </to>
                </anchor>
              </controlPr>
            </control>
          </mc:Choice>
        </mc:AlternateContent>
        <mc:AlternateContent xmlns:mc="http://schemas.openxmlformats.org/markup-compatibility/2006">
          <mc:Choice Requires="x14">
            <control shapeId="13974" r:id="rId363" name="Group Box 1686">
              <controlPr defaultSize="0" autoFill="0" autoPict="0">
                <anchor moveWithCells="1">
                  <from>
                    <xdr:col>49</xdr:col>
                    <xdr:colOff>228600</xdr:colOff>
                    <xdr:row>362</xdr:row>
                    <xdr:rowOff>368300</xdr:rowOff>
                  </from>
                  <to>
                    <xdr:col>58</xdr:col>
                    <xdr:colOff>241300</xdr:colOff>
                    <xdr:row>366</xdr:row>
                    <xdr:rowOff>0</xdr:rowOff>
                  </to>
                </anchor>
              </controlPr>
            </control>
          </mc:Choice>
        </mc:AlternateContent>
        <mc:AlternateContent xmlns:mc="http://schemas.openxmlformats.org/markup-compatibility/2006">
          <mc:Choice Requires="x14">
            <control shapeId="13975" r:id="rId364" name="Group Box 1687">
              <controlPr defaultSize="0" autoFill="0" autoPict="0">
                <anchor moveWithCells="1">
                  <from>
                    <xdr:col>23</xdr:col>
                    <xdr:colOff>279400</xdr:colOff>
                    <xdr:row>379</xdr:row>
                    <xdr:rowOff>463550</xdr:rowOff>
                  </from>
                  <to>
                    <xdr:col>29</xdr:col>
                    <xdr:colOff>209550</xdr:colOff>
                    <xdr:row>383</xdr:row>
                    <xdr:rowOff>95250</xdr:rowOff>
                  </to>
                </anchor>
              </controlPr>
            </control>
          </mc:Choice>
        </mc:AlternateContent>
        <mc:AlternateContent xmlns:mc="http://schemas.openxmlformats.org/markup-compatibility/2006">
          <mc:Choice Requires="x14">
            <control shapeId="13976" r:id="rId365" name="Group Box 1688">
              <controlPr defaultSize="0" autoFill="0" autoPict="0">
                <anchor moveWithCells="1">
                  <from>
                    <xdr:col>49</xdr:col>
                    <xdr:colOff>279400</xdr:colOff>
                    <xdr:row>381</xdr:row>
                    <xdr:rowOff>381000</xdr:rowOff>
                  </from>
                  <to>
                    <xdr:col>58</xdr:col>
                    <xdr:colOff>241300</xdr:colOff>
                    <xdr:row>385</xdr:row>
                    <xdr:rowOff>31750</xdr:rowOff>
                  </to>
                </anchor>
              </controlPr>
            </control>
          </mc:Choice>
        </mc:AlternateContent>
        <mc:AlternateContent xmlns:mc="http://schemas.openxmlformats.org/markup-compatibility/2006">
          <mc:Choice Requires="x14">
            <control shapeId="13977" r:id="rId366" name="Group Box 1689">
              <controlPr defaultSize="0" autoFill="0" autoPict="0">
                <anchor moveWithCells="1">
                  <from>
                    <xdr:col>24</xdr:col>
                    <xdr:colOff>12700</xdr:colOff>
                    <xdr:row>400</xdr:row>
                    <xdr:rowOff>152400</xdr:rowOff>
                  </from>
                  <to>
                    <xdr:col>29</xdr:col>
                    <xdr:colOff>228600</xdr:colOff>
                    <xdr:row>402</xdr:row>
                    <xdr:rowOff>298450</xdr:rowOff>
                  </to>
                </anchor>
              </controlPr>
            </control>
          </mc:Choice>
        </mc:AlternateContent>
        <mc:AlternateContent xmlns:mc="http://schemas.openxmlformats.org/markup-compatibility/2006">
          <mc:Choice Requires="x14">
            <control shapeId="13978" r:id="rId367" name="Group Box 1690">
              <controlPr defaultSize="0" autoFill="0" autoPict="0">
                <anchor moveWithCells="1">
                  <from>
                    <xdr:col>24</xdr:col>
                    <xdr:colOff>25400</xdr:colOff>
                    <xdr:row>404</xdr:row>
                    <xdr:rowOff>152400</xdr:rowOff>
                  </from>
                  <to>
                    <xdr:col>30</xdr:col>
                    <xdr:colOff>57150</xdr:colOff>
                    <xdr:row>406</xdr:row>
                    <xdr:rowOff>298450</xdr:rowOff>
                  </to>
                </anchor>
              </controlPr>
            </control>
          </mc:Choice>
        </mc:AlternateContent>
        <mc:AlternateContent xmlns:mc="http://schemas.openxmlformats.org/markup-compatibility/2006">
          <mc:Choice Requires="x14">
            <control shapeId="13979" r:id="rId368" name="Group Box 1691">
              <controlPr defaultSize="0" autoFill="0" autoPict="0">
                <anchor moveWithCells="1">
                  <from>
                    <xdr:col>49</xdr:col>
                    <xdr:colOff>266700</xdr:colOff>
                    <xdr:row>400</xdr:row>
                    <xdr:rowOff>412750</xdr:rowOff>
                  </from>
                  <to>
                    <xdr:col>58</xdr:col>
                    <xdr:colOff>158750</xdr:colOff>
                    <xdr:row>404</xdr:row>
                    <xdr:rowOff>82550</xdr:rowOff>
                  </to>
                </anchor>
              </controlPr>
            </control>
          </mc:Choice>
        </mc:AlternateContent>
        <mc:AlternateContent xmlns:mc="http://schemas.openxmlformats.org/markup-compatibility/2006">
          <mc:Choice Requires="x14">
            <control shapeId="13980" r:id="rId369" name="Group Box 1692">
              <controlPr defaultSize="0" autoFill="0" autoPict="0">
                <anchor moveWithCells="1">
                  <from>
                    <xdr:col>24</xdr:col>
                    <xdr:colOff>31750</xdr:colOff>
                    <xdr:row>419</xdr:row>
                    <xdr:rowOff>114300</xdr:rowOff>
                  </from>
                  <to>
                    <xdr:col>29</xdr:col>
                    <xdr:colOff>209550</xdr:colOff>
                    <xdr:row>421</xdr:row>
                    <xdr:rowOff>298450</xdr:rowOff>
                  </to>
                </anchor>
              </controlPr>
            </control>
          </mc:Choice>
        </mc:AlternateContent>
        <mc:AlternateContent xmlns:mc="http://schemas.openxmlformats.org/markup-compatibility/2006">
          <mc:Choice Requires="x14">
            <control shapeId="13981" r:id="rId370" name="Group Box 1693">
              <controlPr defaultSize="0" autoFill="0" autoPict="0">
                <anchor moveWithCells="1">
                  <from>
                    <xdr:col>23</xdr:col>
                    <xdr:colOff>285750</xdr:colOff>
                    <xdr:row>422</xdr:row>
                    <xdr:rowOff>31750</xdr:rowOff>
                  </from>
                  <to>
                    <xdr:col>30</xdr:col>
                    <xdr:colOff>82550</xdr:colOff>
                    <xdr:row>424</xdr:row>
                    <xdr:rowOff>25400</xdr:rowOff>
                  </to>
                </anchor>
              </controlPr>
            </control>
          </mc:Choice>
        </mc:AlternateContent>
        <mc:AlternateContent xmlns:mc="http://schemas.openxmlformats.org/markup-compatibility/2006">
          <mc:Choice Requires="x14">
            <control shapeId="13982" r:id="rId371" name="Group Box 1694">
              <controlPr defaultSize="0" autoFill="0" autoPict="0">
                <anchor moveWithCells="1">
                  <from>
                    <xdr:col>23</xdr:col>
                    <xdr:colOff>254000</xdr:colOff>
                    <xdr:row>425</xdr:row>
                    <xdr:rowOff>0</xdr:rowOff>
                  </from>
                  <to>
                    <xdr:col>30</xdr:col>
                    <xdr:colOff>114300</xdr:colOff>
                    <xdr:row>427</xdr:row>
                    <xdr:rowOff>69850</xdr:rowOff>
                  </to>
                </anchor>
              </controlPr>
            </control>
          </mc:Choice>
        </mc:AlternateContent>
        <mc:AlternateContent xmlns:mc="http://schemas.openxmlformats.org/markup-compatibility/2006">
          <mc:Choice Requires="x14">
            <control shapeId="13983" r:id="rId372" name="Group Box 1695">
              <controlPr defaultSize="0" autoFill="0" autoPict="0">
                <anchor moveWithCells="1">
                  <from>
                    <xdr:col>49</xdr:col>
                    <xdr:colOff>228600</xdr:colOff>
                    <xdr:row>419</xdr:row>
                    <xdr:rowOff>368300</xdr:rowOff>
                  </from>
                  <to>
                    <xdr:col>58</xdr:col>
                    <xdr:colOff>285750</xdr:colOff>
                    <xdr:row>423</xdr:row>
                    <xdr:rowOff>127000</xdr:rowOff>
                  </to>
                </anchor>
              </controlPr>
            </control>
          </mc:Choice>
        </mc:AlternateContent>
        <mc:AlternateContent xmlns:mc="http://schemas.openxmlformats.org/markup-compatibility/2006">
          <mc:Choice Requires="x14">
            <control shapeId="13984" r:id="rId373" name="Group Box 1696">
              <controlPr defaultSize="0" autoFill="0" autoPict="0">
                <anchor moveWithCells="1">
                  <from>
                    <xdr:col>24</xdr:col>
                    <xdr:colOff>0</xdr:colOff>
                    <xdr:row>436</xdr:row>
                    <xdr:rowOff>406400</xdr:rowOff>
                  </from>
                  <to>
                    <xdr:col>30</xdr:col>
                    <xdr:colOff>57150</xdr:colOff>
                    <xdr:row>440</xdr:row>
                    <xdr:rowOff>69850</xdr:rowOff>
                  </to>
                </anchor>
              </controlPr>
            </control>
          </mc:Choice>
        </mc:AlternateContent>
        <mc:AlternateContent xmlns:mc="http://schemas.openxmlformats.org/markup-compatibility/2006">
          <mc:Choice Requires="x14">
            <control shapeId="13985" r:id="rId374" name="Group Box 1697">
              <controlPr defaultSize="0" autoFill="0" autoPict="0">
                <anchor moveWithCells="1">
                  <from>
                    <xdr:col>49</xdr:col>
                    <xdr:colOff>279400</xdr:colOff>
                    <xdr:row>438</xdr:row>
                    <xdr:rowOff>349250</xdr:rowOff>
                  </from>
                  <to>
                    <xdr:col>58</xdr:col>
                    <xdr:colOff>57150</xdr:colOff>
                    <xdr:row>441</xdr:row>
                    <xdr:rowOff>57150</xdr:rowOff>
                  </to>
                </anchor>
              </controlPr>
            </control>
          </mc:Choice>
        </mc:AlternateContent>
        <mc:AlternateContent xmlns:mc="http://schemas.openxmlformats.org/markup-compatibility/2006">
          <mc:Choice Requires="x14">
            <control shapeId="13986" r:id="rId375" name="Group Box 1698">
              <controlPr defaultSize="0" autoFill="0" autoPict="0">
                <anchor moveWithCells="1">
                  <from>
                    <xdr:col>24</xdr:col>
                    <xdr:colOff>25400</xdr:colOff>
                    <xdr:row>455</xdr:row>
                    <xdr:rowOff>450850</xdr:rowOff>
                  </from>
                  <to>
                    <xdr:col>31</xdr:col>
                    <xdr:colOff>0</xdr:colOff>
                    <xdr:row>458</xdr:row>
                    <xdr:rowOff>25400</xdr:rowOff>
                  </to>
                </anchor>
              </controlPr>
            </control>
          </mc:Choice>
        </mc:AlternateContent>
        <mc:AlternateContent xmlns:mc="http://schemas.openxmlformats.org/markup-compatibility/2006">
          <mc:Choice Requires="x14">
            <control shapeId="13987" r:id="rId376" name="Group Box 1699">
              <controlPr defaultSize="0" autoFill="0" autoPict="0">
                <anchor moveWithCells="1">
                  <from>
                    <xdr:col>24</xdr:col>
                    <xdr:colOff>25400</xdr:colOff>
                    <xdr:row>459</xdr:row>
                    <xdr:rowOff>254000</xdr:rowOff>
                  </from>
                  <to>
                    <xdr:col>30</xdr:col>
                    <xdr:colOff>82550</xdr:colOff>
                    <xdr:row>461</xdr:row>
                    <xdr:rowOff>292100</xdr:rowOff>
                  </to>
                </anchor>
              </controlPr>
            </control>
          </mc:Choice>
        </mc:AlternateContent>
        <mc:AlternateContent xmlns:mc="http://schemas.openxmlformats.org/markup-compatibility/2006">
          <mc:Choice Requires="x14">
            <control shapeId="13989" r:id="rId377" name="Group Box 1701">
              <controlPr defaultSize="0" autoFill="0" autoPict="0">
                <anchor moveWithCells="1">
                  <from>
                    <xdr:col>49</xdr:col>
                    <xdr:colOff>285750</xdr:colOff>
                    <xdr:row>457</xdr:row>
                    <xdr:rowOff>393700</xdr:rowOff>
                  </from>
                  <to>
                    <xdr:col>58</xdr:col>
                    <xdr:colOff>101600</xdr:colOff>
                    <xdr:row>461</xdr:row>
                    <xdr:rowOff>44450</xdr:rowOff>
                  </to>
                </anchor>
              </controlPr>
            </control>
          </mc:Choice>
        </mc:AlternateContent>
        <mc:AlternateContent xmlns:mc="http://schemas.openxmlformats.org/markup-compatibility/2006">
          <mc:Choice Requires="x14">
            <control shapeId="13991" r:id="rId378" name="Group Box 1703">
              <controlPr defaultSize="0" autoFill="0" autoPict="0">
                <anchor moveWithCells="1">
                  <from>
                    <xdr:col>24</xdr:col>
                    <xdr:colOff>12700</xdr:colOff>
                    <xdr:row>478</xdr:row>
                    <xdr:rowOff>0</xdr:rowOff>
                  </from>
                  <to>
                    <xdr:col>29</xdr:col>
                    <xdr:colOff>196850</xdr:colOff>
                    <xdr:row>480</xdr:row>
                    <xdr:rowOff>0</xdr:rowOff>
                  </to>
                </anchor>
              </controlPr>
            </control>
          </mc:Choice>
        </mc:AlternateContent>
        <mc:AlternateContent xmlns:mc="http://schemas.openxmlformats.org/markup-compatibility/2006">
          <mc:Choice Requires="x14">
            <control shapeId="13992" r:id="rId379" name="Group Box 1704">
              <controlPr defaultSize="0" autoFill="0" autoPict="0">
                <anchor moveWithCells="1">
                  <from>
                    <xdr:col>49</xdr:col>
                    <xdr:colOff>254000</xdr:colOff>
                    <xdr:row>476</xdr:row>
                    <xdr:rowOff>393700</xdr:rowOff>
                  </from>
                  <to>
                    <xdr:col>58</xdr:col>
                    <xdr:colOff>82550</xdr:colOff>
                    <xdr:row>480</xdr:row>
                    <xdr:rowOff>69850</xdr:rowOff>
                  </to>
                </anchor>
              </controlPr>
            </control>
          </mc:Choice>
        </mc:AlternateContent>
        <mc:AlternateContent xmlns:mc="http://schemas.openxmlformats.org/markup-compatibility/2006">
          <mc:Choice Requires="x14">
            <control shapeId="13993" r:id="rId380" name="Group Box 1705">
              <controlPr defaultSize="0" autoFill="0" autoPict="0">
                <anchor moveWithCells="1">
                  <from>
                    <xdr:col>23</xdr:col>
                    <xdr:colOff>285750</xdr:colOff>
                    <xdr:row>493</xdr:row>
                    <xdr:rowOff>463550</xdr:rowOff>
                  </from>
                  <to>
                    <xdr:col>30</xdr:col>
                    <xdr:colOff>44450</xdr:colOff>
                    <xdr:row>496</xdr:row>
                    <xdr:rowOff>44450</xdr:rowOff>
                  </to>
                </anchor>
              </controlPr>
            </control>
          </mc:Choice>
        </mc:AlternateContent>
        <mc:AlternateContent xmlns:mc="http://schemas.openxmlformats.org/markup-compatibility/2006">
          <mc:Choice Requires="x14">
            <control shapeId="13994" r:id="rId381" name="Group Box 1706">
              <controlPr defaultSize="0" autoFill="0" autoPict="0">
                <anchor moveWithCells="1">
                  <from>
                    <xdr:col>50</xdr:col>
                    <xdr:colOff>0</xdr:colOff>
                    <xdr:row>495</xdr:row>
                    <xdr:rowOff>393700</xdr:rowOff>
                  </from>
                  <to>
                    <xdr:col>58</xdr:col>
                    <xdr:colOff>139700</xdr:colOff>
                    <xdr:row>499</xdr:row>
                    <xdr:rowOff>82550</xdr:rowOff>
                  </to>
                </anchor>
              </controlPr>
            </control>
          </mc:Choice>
        </mc:AlternateContent>
        <mc:AlternateContent xmlns:mc="http://schemas.openxmlformats.org/markup-compatibility/2006">
          <mc:Choice Requires="x14">
            <control shapeId="13995" r:id="rId382" name="Group Box 1707">
              <controlPr defaultSize="0" autoFill="0" autoPict="0">
                <anchor moveWithCells="1">
                  <from>
                    <xdr:col>23</xdr:col>
                    <xdr:colOff>285750</xdr:colOff>
                    <xdr:row>516</xdr:row>
                    <xdr:rowOff>139700</xdr:rowOff>
                  </from>
                  <to>
                    <xdr:col>29</xdr:col>
                    <xdr:colOff>222250</xdr:colOff>
                    <xdr:row>518</xdr:row>
                    <xdr:rowOff>279400</xdr:rowOff>
                  </to>
                </anchor>
              </controlPr>
            </control>
          </mc:Choice>
        </mc:AlternateContent>
        <mc:AlternateContent xmlns:mc="http://schemas.openxmlformats.org/markup-compatibility/2006">
          <mc:Choice Requires="x14">
            <control shapeId="13996" r:id="rId383" name="Group Box 1708">
              <controlPr defaultSize="0" autoFill="0" autoPict="0">
                <anchor moveWithCells="1">
                  <from>
                    <xdr:col>24</xdr:col>
                    <xdr:colOff>44450</xdr:colOff>
                    <xdr:row>519</xdr:row>
                    <xdr:rowOff>31750</xdr:rowOff>
                  </from>
                  <to>
                    <xdr:col>30</xdr:col>
                    <xdr:colOff>57150</xdr:colOff>
                    <xdr:row>521</xdr:row>
                    <xdr:rowOff>31750</xdr:rowOff>
                  </to>
                </anchor>
              </controlPr>
            </control>
          </mc:Choice>
        </mc:AlternateContent>
        <mc:AlternateContent xmlns:mc="http://schemas.openxmlformats.org/markup-compatibility/2006">
          <mc:Choice Requires="x14">
            <control shapeId="13998" r:id="rId384" name="Group Box 1710">
              <controlPr defaultSize="0" autoFill="0" autoPict="0">
                <anchor moveWithCells="1">
                  <from>
                    <xdr:col>24</xdr:col>
                    <xdr:colOff>31750</xdr:colOff>
                    <xdr:row>547</xdr:row>
                    <xdr:rowOff>349250</xdr:rowOff>
                  </from>
                  <to>
                    <xdr:col>29</xdr:col>
                    <xdr:colOff>254000</xdr:colOff>
                    <xdr:row>551</xdr:row>
                    <xdr:rowOff>0</xdr:rowOff>
                  </to>
                </anchor>
              </controlPr>
            </control>
          </mc:Choice>
        </mc:AlternateContent>
        <mc:AlternateContent xmlns:mc="http://schemas.openxmlformats.org/markup-compatibility/2006">
          <mc:Choice Requires="x14">
            <control shapeId="14000" r:id="rId385" name="Group Box 1712">
              <controlPr defaultSize="0" autoFill="0" autoPict="0">
                <anchor moveWithCells="1">
                  <from>
                    <xdr:col>23</xdr:col>
                    <xdr:colOff>285750</xdr:colOff>
                    <xdr:row>571</xdr:row>
                    <xdr:rowOff>425450</xdr:rowOff>
                  </from>
                  <to>
                    <xdr:col>29</xdr:col>
                    <xdr:colOff>285750</xdr:colOff>
                    <xdr:row>575</xdr:row>
                    <xdr:rowOff>12700</xdr:rowOff>
                  </to>
                </anchor>
              </controlPr>
            </control>
          </mc:Choice>
        </mc:AlternateContent>
        <mc:AlternateContent xmlns:mc="http://schemas.openxmlformats.org/markup-compatibility/2006">
          <mc:Choice Requires="x14">
            <control shapeId="14001" r:id="rId386" name="Group Box 1713">
              <controlPr defaultSize="0" autoFill="0" autoPict="0">
                <anchor moveWithCells="1">
                  <from>
                    <xdr:col>23</xdr:col>
                    <xdr:colOff>285750</xdr:colOff>
                    <xdr:row>577</xdr:row>
                    <xdr:rowOff>412750</xdr:rowOff>
                  </from>
                  <to>
                    <xdr:col>30</xdr:col>
                    <xdr:colOff>12700</xdr:colOff>
                    <xdr:row>581</xdr:row>
                    <xdr:rowOff>0</xdr:rowOff>
                  </to>
                </anchor>
              </controlPr>
            </control>
          </mc:Choice>
        </mc:AlternateContent>
        <mc:AlternateContent xmlns:mc="http://schemas.openxmlformats.org/markup-compatibility/2006">
          <mc:Choice Requires="x14">
            <control shapeId="14002" r:id="rId387" name="Group Box 1714">
              <controlPr defaultSize="0" autoFill="0" autoPict="0">
                <anchor moveWithCells="1">
                  <from>
                    <xdr:col>49</xdr:col>
                    <xdr:colOff>285750</xdr:colOff>
                    <xdr:row>516</xdr:row>
                    <xdr:rowOff>336550</xdr:rowOff>
                  </from>
                  <to>
                    <xdr:col>58</xdr:col>
                    <xdr:colOff>228600</xdr:colOff>
                    <xdr:row>520</xdr:row>
                    <xdr:rowOff>69850</xdr:rowOff>
                  </to>
                </anchor>
              </controlPr>
            </control>
          </mc:Choice>
        </mc:AlternateContent>
        <mc:AlternateContent xmlns:mc="http://schemas.openxmlformats.org/markup-compatibility/2006">
          <mc:Choice Requires="x14">
            <control shapeId="14004" r:id="rId388" name="Group Box 1716">
              <controlPr defaultSize="0" autoFill="0" autoPict="0">
                <anchor moveWithCells="1">
                  <from>
                    <xdr:col>24</xdr:col>
                    <xdr:colOff>0</xdr:colOff>
                    <xdr:row>591</xdr:row>
                    <xdr:rowOff>57150</xdr:rowOff>
                  </from>
                  <to>
                    <xdr:col>29</xdr:col>
                    <xdr:colOff>184150</xdr:colOff>
                    <xdr:row>594</xdr:row>
                    <xdr:rowOff>12700</xdr:rowOff>
                  </to>
                </anchor>
              </controlPr>
            </control>
          </mc:Choice>
        </mc:AlternateContent>
        <mc:AlternateContent xmlns:mc="http://schemas.openxmlformats.org/markup-compatibility/2006">
          <mc:Choice Requires="x14">
            <control shapeId="14005" r:id="rId389" name="Group Box 1717">
              <controlPr defaultSize="0" autoFill="0" autoPict="0">
                <anchor moveWithCells="1">
                  <from>
                    <xdr:col>49</xdr:col>
                    <xdr:colOff>266700</xdr:colOff>
                    <xdr:row>590</xdr:row>
                    <xdr:rowOff>349250</xdr:rowOff>
                  </from>
                  <to>
                    <xdr:col>58</xdr:col>
                    <xdr:colOff>101600</xdr:colOff>
                    <xdr:row>594</xdr:row>
                    <xdr:rowOff>44450</xdr:rowOff>
                  </to>
                </anchor>
              </controlPr>
            </control>
          </mc:Choice>
        </mc:AlternateContent>
        <mc:AlternateContent xmlns:mc="http://schemas.openxmlformats.org/markup-compatibility/2006">
          <mc:Choice Requires="x14">
            <control shapeId="14006" r:id="rId390" name="Group Box 1718">
              <controlPr defaultSize="0" autoFill="0" autoPict="0">
                <anchor moveWithCells="1">
                  <from>
                    <xdr:col>24</xdr:col>
                    <xdr:colOff>0</xdr:colOff>
                    <xdr:row>611</xdr:row>
                    <xdr:rowOff>311150</xdr:rowOff>
                  </from>
                  <to>
                    <xdr:col>29</xdr:col>
                    <xdr:colOff>228600</xdr:colOff>
                    <xdr:row>615</xdr:row>
                    <xdr:rowOff>69850</xdr:rowOff>
                  </to>
                </anchor>
              </controlPr>
            </control>
          </mc:Choice>
        </mc:AlternateContent>
        <mc:AlternateContent xmlns:mc="http://schemas.openxmlformats.org/markup-compatibility/2006">
          <mc:Choice Requires="x14">
            <control shapeId="14007" r:id="rId391" name="Group Box 1719">
              <controlPr defaultSize="0" autoFill="0" autoPict="0">
                <anchor moveWithCells="1">
                  <from>
                    <xdr:col>24</xdr:col>
                    <xdr:colOff>31750</xdr:colOff>
                    <xdr:row>617</xdr:row>
                    <xdr:rowOff>412750</xdr:rowOff>
                  </from>
                  <to>
                    <xdr:col>29</xdr:col>
                    <xdr:colOff>279400</xdr:colOff>
                    <xdr:row>620</xdr:row>
                    <xdr:rowOff>44450</xdr:rowOff>
                  </to>
                </anchor>
              </controlPr>
            </control>
          </mc:Choice>
        </mc:AlternateContent>
        <mc:AlternateContent xmlns:mc="http://schemas.openxmlformats.org/markup-compatibility/2006">
          <mc:Choice Requires="x14">
            <control shapeId="14008" r:id="rId392" name="Group Box 1720">
              <controlPr defaultSize="0" autoFill="0" autoPict="0">
                <anchor moveWithCells="1">
                  <from>
                    <xdr:col>49</xdr:col>
                    <xdr:colOff>254000</xdr:colOff>
                    <xdr:row>609</xdr:row>
                    <xdr:rowOff>368300</xdr:rowOff>
                  </from>
                  <to>
                    <xdr:col>58</xdr:col>
                    <xdr:colOff>69850</xdr:colOff>
                    <xdr:row>613</xdr:row>
                    <xdr:rowOff>82550</xdr:rowOff>
                  </to>
                </anchor>
              </controlPr>
            </control>
          </mc:Choice>
        </mc:AlternateContent>
        <mc:AlternateContent xmlns:mc="http://schemas.openxmlformats.org/markup-compatibility/2006">
          <mc:Choice Requires="x14">
            <control shapeId="14009" r:id="rId393" name="Group Box 1721">
              <controlPr defaultSize="0" autoFill="0" autoPict="0">
                <anchor moveWithCells="1">
                  <from>
                    <xdr:col>23</xdr:col>
                    <xdr:colOff>285750</xdr:colOff>
                    <xdr:row>630</xdr:row>
                    <xdr:rowOff>196850</xdr:rowOff>
                  </from>
                  <to>
                    <xdr:col>30</xdr:col>
                    <xdr:colOff>12700</xdr:colOff>
                    <xdr:row>632</xdr:row>
                    <xdr:rowOff>298450</xdr:rowOff>
                  </to>
                </anchor>
              </controlPr>
            </control>
          </mc:Choice>
        </mc:AlternateContent>
        <mc:AlternateContent xmlns:mc="http://schemas.openxmlformats.org/markup-compatibility/2006">
          <mc:Choice Requires="x14">
            <control shapeId="14010" r:id="rId394" name="Group Box 1722">
              <controlPr defaultSize="0" autoFill="0" autoPict="0">
                <anchor moveWithCells="1">
                  <from>
                    <xdr:col>24</xdr:col>
                    <xdr:colOff>12700</xdr:colOff>
                    <xdr:row>633</xdr:row>
                    <xdr:rowOff>25400</xdr:rowOff>
                  </from>
                  <to>
                    <xdr:col>30</xdr:col>
                    <xdr:colOff>82550</xdr:colOff>
                    <xdr:row>636</xdr:row>
                    <xdr:rowOff>25400</xdr:rowOff>
                  </to>
                </anchor>
              </controlPr>
            </control>
          </mc:Choice>
        </mc:AlternateContent>
        <mc:AlternateContent xmlns:mc="http://schemas.openxmlformats.org/markup-compatibility/2006">
          <mc:Choice Requires="x14">
            <control shapeId="14011" r:id="rId395" name="Group Box 1723">
              <controlPr defaultSize="0" autoFill="0" autoPict="0">
                <anchor moveWithCells="1">
                  <from>
                    <xdr:col>50</xdr:col>
                    <xdr:colOff>25400</xdr:colOff>
                    <xdr:row>630</xdr:row>
                    <xdr:rowOff>349250</xdr:rowOff>
                  </from>
                  <to>
                    <xdr:col>58</xdr:col>
                    <xdr:colOff>158750</xdr:colOff>
                    <xdr:row>634</xdr:row>
                    <xdr:rowOff>152400</xdr:rowOff>
                  </to>
                </anchor>
              </controlPr>
            </control>
          </mc:Choice>
        </mc:AlternateContent>
        <mc:AlternateContent xmlns:mc="http://schemas.openxmlformats.org/markup-compatibility/2006">
          <mc:Choice Requires="x14">
            <control shapeId="14012" r:id="rId396" name="Group Box 1724">
              <controlPr defaultSize="0" autoFill="0" autoPict="0">
                <anchor moveWithCells="1">
                  <from>
                    <xdr:col>23</xdr:col>
                    <xdr:colOff>285750</xdr:colOff>
                    <xdr:row>651</xdr:row>
                    <xdr:rowOff>82550</xdr:rowOff>
                  </from>
                  <to>
                    <xdr:col>29</xdr:col>
                    <xdr:colOff>101600</xdr:colOff>
                    <xdr:row>653</xdr:row>
                    <xdr:rowOff>298450</xdr:rowOff>
                  </to>
                </anchor>
              </controlPr>
            </control>
          </mc:Choice>
        </mc:AlternateContent>
        <mc:AlternateContent xmlns:mc="http://schemas.openxmlformats.org/markup-compatibility/2006">
          <mc:Choice Requires="x14">
            <control shapeId="14013" r:id="rId397" name="Group Box 1725">
              <controlPr defaultSize="0" autoFill="0" autoPict="0">
                <anchor moveWithCells="1">
                  <from>
                    <xdr:col>49</xdr:col>
                    <xdr:colOff>279400</xdr:colOff>
                    <xdr:row>649</xdr:row>
                    <xdr:rowOff>349250</xdr:rowOff>
                  </from>
                  <to>
                    <xdr:col>58</xdr:col>
                    <xdr:colOff>114300</xdr:colOff>
                    <xdr:row>653</xdr:row>
                    <xdr:rowOff>101600</xdr:rowOff>
                  </to>
                </anchor>
              </controlPr>
            </control>
          </mc:Choice>
        </mc:AlternateContent>
        <mc:AlternateContent xmlns:mc="http://schemas.openxmlformats.org/markup-compatibility/2006">
          <mc:Choice Requires="x14">
            <control shapeId="14014" r:id="rId398" name="Group Box 1726">
              <controlPr defaultSize="0" autoFill="0" autoPict="0">
                <anchor moveWithCells="1">
                  <from>
                    <xdr:col>24</xdr:col>
                    <xdr:colOff>31750</xdr:colOff>
                    <xdr:row>666</xdr:row>
                    <xdr:rowOff>381000</xdr:rowOff>
                  </from>
                  <to>
                    <xdr:col>30</xdr:col>
                    <xdr:colOff>31750</xdr:colOff>
                    <xdr:row>670</xdr:row>
                    <xdr:rowOff>101600</xdr:rowOff>
                  </to>
                </anchor>
              </controlPr>
            </control>
          </mc:Choice>
        </mc:AlternateContent>
        <mc:AlternateContent xmlns:mc="http://schemas.openxmlformats.org/markup-compatibility/2006">
          <mc:Choice Requires="x14">
            <control shapeId="14015" r:id="rId399" name="Group Box 1727">
              <controlPr defaultSize="0" autoFill="0" autoPict="0">
                <anchor moveWithCells="1">
                  <from>
                    <xdr:col>49</xdr:col>
                    <xdr:colOff>266700</xdr:colOff>
                    <xdr:row>668</xdr:row>
                    <xdr:rowOff>254000</xdr:rowOff>
                  </from>
                  <to>
                    <xdr:col>58</xdr:col>
                    <xdr:colOff>222250</xdr:colOff>
                    <xdr:row>672</xdr:row>
                    <xdr:rowOff>82550</xdr:rowOff>
                  </to>
                </anchor>
              </controlPr>
            </control>
          </mc:Choice>
        </mc:AlternateContent>
        <mc:AlternateContent xmlns:mc="http://schemas.openxmlformats.org/markup-compatibility/2006">
          <mc:Choice Requires="x14">
            <control shapeId="14016" r:id="rId400" name="Group Box 1728">
              <controlPr defaultSize="0" autoFill="0" autoPict="0">
                <anchor moveWithCells="1">
                  <from>
                    <xdr:col>23</xdr:col>
                    <xdr:colOff>285750</xdr:colOff>
                    <xdr:row>689</xdr:row>
                    <xdr:rowOff>241300</xdr:rowOff>
                  </from>
                  <to>
                    <xdr:col>29</xdr:col>
                    <xdr:colOff>279400</xdr:colOff>
                    <xdr:row>691</xdr:row>
                    <xdr:rowOff>438150</xdr:rowOff>
                  </to>
                </anchor>
              </controlPr>
            </control>
          </mc:Choice>
        </mc:AlternateContent>
        <mc:AlternateContent xmlns:mc="http://schemas.openxmlformats.org/markup-compatibility/2006">
          <mc:Choice Requires="x14">
            <control shapeId="14017" r:id="rId401" name="Group Box 1729">
              <controlPr defaultSize="0" autoFill="0" autoPict="0">
                <anchor moveWithCells="1">
                  <from>
                    <xdr:col>49</xdr:col>
                    <xdr:colOff>209550</xdr:colOff>
                    <xdr:row>687</xdr:row>
                    <xdr:rowOff>323850</xdr:rowOff>
                  </from>
                  <to>
                    <xdr:col>58</xdr:col>
                    <xdr:colOff>323850</xdr:colOff>
                    <xdr:row>691</xdr:row>
                    <xdr:rowOff>139700</xdr:rowOff>
                  </to>
                </anchor>
              </controlPr>
            </control>
          </mc:Choice>
        </mc:AlternateContent>
        <mc:AlternateContent xmlns:mc="http://schemas.openxmlformats.org/markup-compatibility/2006">
          <mc:Choice Requires="x14">
            <control shapeId="14018" r:id="rId402" name="Group Box 1730">
              <controlPr defaultSize="0" autoFill="0" autoPict="0">
                <anchor moveWithCells="1">
                  <from>
                    <xdr:col>24</xdr:col>
                    <xdr:colOff>0</xdr:colOff>
                    <xdr:row>30</xdr:row>
                    <xdr:rowOff>374650</xdr:rowOff>
                  </from>
                  <to>
                    <xdr:col>30</xdr:col>
                    <xdr:colOff>190500</xdr:colOff>
                    <xdr:row>32</xdr:row>
                    <xdr:rowOff>450850</xdr:rowOff>
                  </to>
                </anchor>
              </controlPr>
            </control>
          </mc:Choice>
        </mc:AlternateContent>
        <mc:AlternateContent xmlns:mc="http://schemas.openxmlformats.org/markup-compatibility/2006">
          <mc:Choice Requires="x14">
            <control shapeId="14019" r:id="rId403" name="Group Box 1731">
              <controlPr defaultSize="0" autoFill="0" autoPict="0">
                <anchor moveWithCells="1">
                  <from>
                    <xdr:col>24</xdr:col>
                    <xdr:colOff>0</xdr:colOff>
                    <xdr:row>461</xdr:row>
                    <xdr:rowOff>368300</xdr:rowOff>
                  </from>
                  <to>
                    <xdr:col>30</xdr:col>
                    <xdr:colOff>127000</xdr:colOff>
                    <xdr:row>465</xdr:row>
                    <xdr:rowOff>114300</xdr:rowOff>
                  </to>
                </anchor>
              </controlPr>
            </control>
          </mc:Choice>
        </mc:AlternateContent>
        <mc:AlternateContent xmlns:mc="http://schemas.openxmlformats.org/markup-compatibility/2006">
          <mc:Choice Requires="x14">
            <control shapeId="14020" r:id="rId404" name="Group Box 1732">
              <controlPr defaultSize="0" autoFill="0" autoPict="0">
                <anchor moveWithCells="1">
                  <from>
                    <xdr:col>24</xdr:col>
                    <xdr:colOff>12700</xdr:colOff>
                    <xdr:row>475</xdr:row>
                    <xdr:rowOff>12700</xdr:rowOff>
                  </from>
                  <to>
                    <xdr:col>30</xdr:col>
                    <xdr:colOff>190500</xdr:colOff>
                    <xdr:row>477</xdr:row>
                    <xdr:rowOff>12700</xdr:rowOff>
                  </to>
                </anchor>
              </controlPr>
            </control>
          </mc:Choice>
        </mc:AlternateContent>
        <mc:AlternateContent xmlns:mc="http://schemas.openxmlformats.org/markup-compatibility/2006">
          <mc:Choice Requires="x14">
            <control shapeId="14021" r:id="rId405" name="Group Box 1733">
              <controlPr defaultSize="0" autoFill="0" autoPict="0">
                <anchor moveWithCells="1">
                  <from>
                    <xdr:col>24</xdr:col>
                    <xdr:colOff>63500</xdr:colOff>
                    <xdr:row>530</xdr:row>
                    <xdr:rowOff>12700</xdr:rowOff>
                  </from>
                  <to>
                    <xdr:col>30</xdr:col>
                    <xdr:colOff>114300</xdr:colOff>
                    <xdr:row>532</xdr:row>
                    <xdr:rowOff>317500</xdr:rowOff>
                  </to>
                </anchor>
              </controlPr>
            </control>
          </mc:Choice>
        </mc:AlternateContent>
        <mc:AlternateContent xmlns:mc="http://schemas.openxmlformats.org/markup-compatibility/2006">
          <mc:Choice Requires="x14">
            <control shapeId="14022" r:id="rId406" name="Group Box 1734">
              <controlPr defaultSize="0" autoFill="0" autoPict="0">
                <anchor moveWithCells="1">
                  <from>
                    <xdr:col>24</xdr:col>
                    <xdr:colOff>38100</xdr:colOff>
                    <xdr:row>561</xdr:row>
                    <xdr:rowOff>63500</xdr:rowOff>
                  </from>
                  <to>
                    <xdr:col>31</xdr:col>
                    <xdr:colOff>139700</xdr:colOff>
                    <xdr:row>565</xdr:row>
                    <xdr:rowOff>76200</xdr:rowOff>
                  </to>
                </anchor>
              </controlPr>
            </control>
          </mc:Choice>
        </mc:AlternateContent>
        <mc:AlternateContent xmlns:mc="http://schemas.openxmlformats.org/markup-compatibility/2006">
          <mc:Choice Requires="x14">
            <control shapeId="14023" r:id="rId407" name="Group Box 1735">
              <controlPr defaultSize="0" autoFill="0" autoPict="0">
                <anchor moveWithCells="1">
                  <from>
                    <xdr:col>23</xdr:col>
                    <xdr:colOff>292100</xdr:colOff>
                    <xdr:row>588</xdr:row>
                    <xdr:rowOff>342900</xdr:rowOff>
                  </from>
                  <to>
                    <xdr:col>29</xdr:col>
                    <xdr:colOff>292100</xdr:colOff>
                    <xdr:row>591</xdr:row>
                    <xdr:rowOff>25400</xdr:rowOff>
                  </to>
                </anchor>
              </controlPr>
            </control>
          </mc:Choice>
        </mc:AlternateContent>
        <mc:AlternateContent xmlns:mc="http://schemas.openxmlformats.org/markup-compatibility/2006">
          <mc:Choice Requires="x14">
            <control shapeId="14024" r:id="rId408" name="Option Button 1736">
              <controlPr defaultSize="0" autoFill="0" autoLine="0" autoPict="0">
                <anchor moveWithCells="1">
                  <from>
                    <xdr:col>24</xdr:col>
                    <xdr:colOff>120650</xdr:colOff>
                    <xdr:row>670</xdr:row>
                    <xdr:rowOff>266700</xdr:rowOff>
                  </from>
                  <to>
                    <xdr:col>27</xdr:col>
                    <xdr:colOff>76200</xdr:colOff>
                    <xdr:row>672</xdr:row>
                    <xdr:rowOff>0</xdr:rowOff>
                  </to>
                </anchor>
              </controlPr>
            </control>
          </mc:Choice>
        </mc:AlternateContent>
        <mc:AlternateContent xmlns:mc="http://schemas.openxmlformats.org/markup-compatibility/2006">
          <mc:Choice Requires="x14">
            <control shapeId="14025" r:id="rId409" name="Option Button 1737">
              <controlPr defaultSize="0" autoFill="0" autoLine="0" autoPict="0">
                <anchor moveWithCells="1">
                  <from>
                    <xdr:col>26</xdr:col>
                    <xdr:colOff>38100</xdr:colOff>
                    <xdr:row>670</xdr:row>
                    <xdr:rowOff>260350</xdr:rowOff>
                  </from>
                  <to>
                    <xdr:col>29</xdr:col>
                    <xdr:colOff>158750</xdr:colOff>
                    <xdr:row>671</xdr:row>
                    <xdr:rowOff>69850</xdr:rowOff>
                  </to>
                </anchor>
              </controlPr>
            </control>
          </mc:Choice>
        </mc:AlternateContent>
        <mc:AlternateContent xmlns:mc="http://schemas.openxmlformats.org/markup-compatibility/2006">
          <mc:Choice Requires="x14">
            <control shapeId="14026" r:id="rId410" name="Group Box 1738">
              <controlPr defaultSize="0" autoFill="0" autoPict="0">
                <anchor moveWithCells="1">
                  <from>
                    <xdr:col>24</xdr:col>
                    <xdr:colOff>6350</xdr:colOff>
                    <xdr:row>670</xdr:row>
                    <xdr:rowOff>133350</xdr:rowOff>
                  </from>
                  <to>
                    <xdr:col>30</xdr:col>
                    <xdr:colOff>57150</xdr:colOff>
                    <xdr:row>673</xdr:row>
                    <xdr:rowOff>44450</xdr:rowOff>
                  </to>
                </anchor>
              </controlPr>
            </control>
          </mc:Choice>
        </mc:AlternateContent>
        <mc:AlternateContent xmlns:mc="http://schemas.openxmlformats.org/markup-compatibility/2006">
          <mc:Choice Requires="x14">
            <control shapeId="14027" r:id="rId411" name="Option Button 1739">
              <controlPr defaultSize="0" autoFill="0" autoLine="0" autoPict="0">
                <anchor moveWithCells="1">
                  <from>
                    <xdr:col>24</xdr:col>
                    <xdr:colOff>127000</xdr:colOff>
                    <xdr:row>670</xdr:row>
                    <xdr:rowOff>463550</xdr:rowOff>
                  </from>
                  <to>
                    <xdr:col>27</xdr:col>
                    <xdr:colOff>82550</xdr:colOff>
                    <xdr:row>672</xdr:row>
                    <xdr:rowOff>196850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51" id="{804BADB4-BA90-4943-82D6-6A75FEE9759D}">
            <xm:f>基礎情報入力シート!$BC$10=1</xm:f>
            <x14:dxf>
              <font>
                <color theme="2" tint="-0.499984740745262"/>
              </font>
              <fill>
                <patternFill>
                  <bgColor theme="2" tint="-0.499984740745262"/>
                </patternFill>
              </fill>
            </x14:dxf>
          </x14:cfRule>
          <xm:sqref>Y27</xm:sqref>
        </x14:conditionalFormatting>
        <x14:conditionalFormatting xmlns:xm="http://schemas.microsoft.com/office/excel/2006/main">
          <x14:cfRule type="expression" priority="40" id="{CEA9C790-BE2F-41D9-949B-37F98C6EBF03}">
            <xm:f>基礎情報入力シート!$BC$10=1</xm:f>
            <x14:dxf>
              <font>
                <color theme="2" tint="-0.499984740745262"/>
              </font>
              <fill>
                <patternFill>
                  <bgColor theme="2" tint="-0.499984740745262"/>
                </patternFill>
              </fill>
            </x14:dxf>
          </x14:cfRule>
          <xm:sqref>Y33</xm:sqref>
        </x14:conditionalFormatting>
        <x14:conditionalFormatting xmlns:xm="http://schemas.microsoft.com/office/excel/2006/main">
          <x14:cfRule type="expression" priority="39" id="{BA64C4D2-2560-4835-9189-A537E1A841A7}">
            <xm:f>基礎情報入力シート!$BC$10=1</xm:f>
            <x14:dxf>
              <font>
                <color theme="2" tint="-0.499984740745262"/>
              </font>
              <fill>
                <patternFill>
                  <bgColor theme="2" tint="-0.499984740745262"/>
                </patternFill>
              </fill>
            </x14:dxf>
          </x14:cfRule>
          <xm:sqref>Y35</xm:sqref>
        </x14:conditionalFormatting>
        <x14:conditionalFormatting xmlns:xm="http://schemas.microsoft.com/office/excel/2006/main">
          <x14:cfRule type="expression" priority="37" id="{03D63023-3D12-4DDD-ACED-919AC36E28BB}">
            <xm:f>基礎情報入力シート!$BC$10=1</xm:f>
            <x14:dxf>
              <font>
                <color theme="2" tint="-0.499984740745262"/>
              </font>
              <fill>
                <patternFill>
                  <bgColor theme="2" tint="-0.499984740745262"/>
                </patternFill>
              </fill>
            </x14:dxf>
          </x14:cfRule>
          <xm:sqref>Y46</xm:sqref>
        </x14:conditionalFormatting>
        <x14:conditionalFormatting xmlns:xm="http://schemas.microsoft.com/office/excel/2006/main">
          <x14:cfRule type="expression" priority="36" id="{470EFB3B-B0AF-4D46-9576-D5E834546A02}">
            <xm:f>基礎情報入力シート!$BC$10=1</xm:f>
            <x14:dxf>
              <font>
                <color theme="2" tint="-0.499984740745262"/>
              </font>
              <fill>
                <patternFill>
                  <bgColor theme="2" tint="-0.499984740745262"/>
                </patternFill>
              </fill>
            </x14:dxf>
          </x14:cfRule>
          <xm:sqref>Y50</xm:sqref>
        </x14:conditionalFormatting>
        <x14:conditionalFormatting xmlns:xm="http://schemas.microsoft.com/office/excel/2006/main">
          <x14:cfRule type="expression" priority="35" id="{0999599F-6DAE-47B6-BB03-D63C98F168CA}">
            <xm:f>基礎情報入力シート!$BC$10=1</xm:f>
            <x14:dxf>
              <font>
                <color theme="2" tint="-0.499984740745262"/>
              </font>
              <fill>
                <patternFill>
                  <bgColor theme="2" tint="-0.499984740745262"/>
                </patternFill>
              </fill>
            </x14:dxf>
          </x14:cfRule>
          <xm:sqref>Y54</xm:sqref>
        </x14:conditionalFormatting>
        <x14:conditionalFormatting xmlns:xm="http://schemas.microsoft.com/office/excel/2006/main">
          <x14:cfRule type="expression" priority="33" id="{721ECD97-6DE4-491F-84FD-AAAD5C15CA86}">
            <xm:f>基礎情報入力シート!$BC$10=1</xm:f>
            <x14:dxf>
              <font>
                <color theme="2" tint="-0.499984740745262"/>
              </font>
              <fill>
                <patternFill>
                  <bgColor theme="2" tint="-0.499984740745262"/>
                </patternFill>
              </fill>
            </x14:dxf>
          </x14:cfRule>
          <xm:sqref>Y214 AG214 Y218 AG218 AU218 AU222</xm:sqref>
        </x14:conditionalFormatting>
        <x14:conditionalFormatting xmlns:xm="http://schemas.microsoft.com/office/excel/2006/main">
          <x14:cfRule type="expression" priority="30" id="{8845142E-3C25-4C62-BF58-9CF2D096F522}">
            <xm:f>基礎情報入力シート!$BC$10=1</xm:f>
            <x14:dxf>
              <font>
                <color theme="2" tint="-0.499984740745262"/>
              </font>
              <fill>
                <patternFill>
                  <bgColor theme="2" tint="-0.499984740745262"/>
                </patternFill>
              </fill>
            </x14:dxf>
          </x14:cfRule>
          <xm:sqref>Y325 AG325 Y327 AG329 AU329 AU333</xm:sqref>
        </x14:conditionalFormatting>
        <x14:conditionalFormatting xmlns:xm="http://schemas.microsoft.com/office/excel/2006/main">
          <x14:cfRule type="expression" priority="748" id="{BADFABB1-D182-4F2D-AE09-8657CEA10E06}">
            <xm:f>基礎情報入力シート!#REF!="無"</xm:f>
            <x14:dxf>
              <font>
                <color theme="2" tint="-0.499984740745262"/>
              </font>
              <fill>
                <patternFill>
                  <bgColor theme="2" tint="-0.499984740745262"/>
                </patternFill>
              </fill>
            </x14:dxf>
          </x14:cfRule>
          <xm:sqref>Y544 Y558</xm:sqref>
        </x14:conditionalFormatting>
        <x14:conditionalFormatting xmlns:xm="http://schemas.microsoft.com/office/excel/2006/main">
          <x14:cfRule type="expression" priority="205" id="{28D7432F-7FEB-4318-8893-E7DE10C9D68E}">
            <xm:f>基礎情報入力シート!$BC$11=2</xm:f>
            <x14:dxf>
              <font>
                <color theme="2" tint="-0.499984740745262"/>
              </font>
              <fill>
                <patternFill>
                  <bgColor theme="2" tint="-0.499984740745262"/>
                </patternFill>
              </fill>
            </x14:dxf>
          </x14:cfRule>
          <xm:sqref>Y591</xm:sqref>
        </x14:conditionalFormatting>
        <x14:conditionalFormatting xmlns:xm="http://schemas.microsoft.com/office/excel/2006/main">
          <x14:cfRule type="expression" priority="27" id="{999558DC-C86C-4AE8-9E93-C9A1AF8F5810}">
            <xm:f>基礎情報入力シート!$BC$11=2</xm:f>
            <x14:dxf>
              <font>
                <color theme="2" tint="-0.499984740745262"/>
              </font>
              <fill>
                <patternFill>
                  <bgColor theme="2" tint="-0.499984740745262"/>
                </patternFill>
              </fill>
            </x14:dxf>
          </x14:cfRule>
          <xm:sqref>Y593</xm:sqref>
        </x14:conditionalFormatting>
        <x14:conditionalFormatting xmlns:xm="http://schemas.microsoft.com/office/excel/2006/main">
          <x14:cfRule type="expression" priority="364" id="{10187B9C-D001-4A23-A1C3-AF05805E95B5}">
            <xm:f>基礎情報入力シート!$BC$12=2</xm:f>
            <x14:dxf>
              <font>
                <color theme="2" tint="-0.499984740745262"/>
              </font>
              <fill>
                <patternFill>
                  <bgColor theme="2" tint="-0.499984740745262"/>
                </patternFill>
              </fill>
            </x14:dxf>
          </x14:cfRule>
          <xm:sqref>Y620</xm:sqref>
        </x14:conditionalFormatting>
        <x14:conditionalFormatting xmlns:xm="http://schemas.microsoft.com/office/excel/2006/main">
          <x14:cfRule type="expression" priority="466" id="{FDFF14D5-07F8-4D28-9522-5C639A02874A}">
            <xm:f>基礎情報入力シート!$BC$13=2</xm:f>
            <x14:dxf>
              <font>
                <color theme="2" tint="-0.499984740745262"/>
              </font>
              <fill>
                <patternFill>
                  <bgColor theme="2" tint="-0.499984740745262"/>
                </patternFill>
              </fill>
            </x14:dxf>
          </x14:cfRule>
          <xm:sqref>Y635</xm:sqref>
        </x14:conditionalFormatting>
        <x14:conditionalFormatting xmlns:xm="http://schemas.microsoft.com/office/excel/2006/main">
          <x14:cfRule type="expression" priority="360" id="{9E3740DE-B198-48FC-89FC-8C76DA7D721C}">
            <xm:f>基礎情報入力シート!$BC$14=2</xm:f>
            <x14:dxf>
              <font>
                <color theme="2" tint="-0.499984740745262"/>
              </font>
              <fill>
                <patternFill>
                  <bgColor theme="2" tint="-0.499984740745262"/>
                </patternFill>
              </fill>
            </x14:dxf>
          </x14:cfRule>
          <xm:sqref>Y650</xm:sqref>
        </x14:conditionalFormatting>
        <x14:conditionalFormatting xmlns:xm="http://schemas.microsoft.com/office/excel/2006/main">
          <x14:cfRule type="expression" priority="750" id="{F9E7D56B-9EA0-4A9D-8E94-67CF6D9D42FE}">
            <xm:f>OR(AND(基礎情報入力シート!$BC$9=1,基礎情報入力シート!$BC$15=2),基礎情報入力シート!$BC$10=1)</xm:f>
            <x14:dxf>
              <font>
                <color theme="2" tint="-0.499984740745262"/>
              </font>
              <fill>
                <patternFill>
                  <bgColor theme="2" tint="-0.499984740745262"/>
                </patternFill>
              </fill>
            </x14:dxf>
          </x14:cfRule>
          <xm:sqref>Y126:AB126 AG126 Y128 AY128 Y130 AG130 AU130 Y134 AU134 Y138 Y140</xm:sqref>
        </x14:conditionalFormatting>
        <x14:conditionalFormatting xmlns:xm="http://schemas.microsoft.com/office/excel/2006/main">
          <x14:cfRule type="expression" priority="473" id="{61DB5291-5D58-430D-A6B6-BA04EF9E1209}">
            <xm:f>基礎情報入力シート!$BC$12=2</xm:f>
            <x14:dxf>
              <font>
                <color theme="2" tint="-0.499984740745262"/>
              </font>
              <fill>
                <patternFill>
                  <bgColor theme="2" tint="-0.499984740745262"/>
                </patternFill>
              </fill>
            </x14:dxf>
          </x14:cfRule>
          <xm:sqref>Y610:AB618</xm:sqref>
        </x14:conditionalFormatting>
        <x14:conditionalFormatting xmlns:xm="http://schemas.microsoft.com/office/excel/2006/main">
          <x14:cfRule type="expression" priority="362" id="{C6F2D048-2D38-4CE6-83A6-14566CFF1F99}">
            <xm:f>基礎情報入力シート!$BC$13=2</xm:f>
            <x14:dxf>
              <font>
                <color theme="2" tint="-0.499984740745262"/>
              </font>
              <fill>
                <patternFill>
                  <bgColor theme="2" tint="-0.499984740745262"/>
                </patternFill>
              </fill>
            </x14:dxf>
          </x14:cfRule>
          <xm:sqref>Y631:AB633</xm:sqref>
        </x14:conditionalFormatting>
        <x14:conditionalFormatting xmlns:xm="http://schemas.microsoft.com/office/excel/2006/main">
          <x14:cfRule type="expression" priority="622" id="{3759F72F-E0EC-4B0C-876F-2C2A128BF574}">
            <xm:f>ISBLANK(基礎情報入力シート!#REF!)</xm:f>
            <x14:dxf>
              <font>
                <color theme="1"/>
              </font>
              <fill>
                <patternFill patternType="solid">
                  <bgColor theme="5" tint="0.79998168889431442"/>
                </patternFill>
              </fill>
            </x14:dxf>
          </x14:cfRule>
          <x14:cfRule type="expression" priority="623" id="{EDB09385-0A6C-469F-BB7B-4A40BD451203}">
            <xm:f>基礎情報入力シート!#REF!=0</xm:f>
            <x14:dxf>
              <font>
                <color theme="2" tint="-0.499984740745262"/>
              </font>
              <fill>
                <patternFill>
                  <bgColor theme="2" tint="-0.499984740745262"/>
                </patternFill>
              </fill>
            </x14:dxf>
          </x14:cfRule>
          <xm:sqref>Y669:AB669</xm:sqref>
        </x14:conditionalFormatting>
        <x14:conditionalFormatting xmlns:xm="http://schemas.microsoft.com/office/excel/2006/main">
          <x14:cfRule type="expression" priority="19" id="{508B92D0-0A66-4382-B3BF-7EE869E6E768}">
            <xm:f>基礎情報入力シート!$BC$10=1</xm:f>
            <x14:dxf>
              <font>
                <color theme="2" tint="-0.499984740745262"/>
              </font>
              <fill>
                <patternFill>
                  <bgColor theme="2" tint="-0.499984740745262"/>
                </patternFill>
              </fill>
            </x14:dxf>
          </x14:cfRule>
          <xm:sqref>AG27</xm:sqref>
        </x14:conditionalFormatting>
        <x14:conditionalFormatting xmlns:xm="http://schemas.microsoft.com/office/excel/2006/main">
          <x14:cfRule type="expression" priority="18" id="{241E72BA-6A7D-4426-AE7E-DABE1A28DE97}">
            <xm:f>基礎情報入力シート!$BC$10=1</xm:f>
            <x14:dxf>
              <font>
                <color theme="2" tint="-0.499984740745262"/>
              </font>
              <fill>
                <patternFill>
                  <bgColor theme="2" tint="-0.499984740745262"/>
                </patternFill>
              </fill>
            </x14:dxf>
          </x14:cfRule>
          <xm:sqref>AG31</xm:sqref>
        </x14:conditionalFormatting>
        <x14:conditionalFormatting xmlns:xm="http://schemas.microsoft.com/office/excel/2006/main">
          <x14:cfRule type="expression" priority="15" id="{A579B99C-905E-41C3-8749-BF6B68AD7083}">
            <xm:f>基礎情報入力シート!$BC$10=1</xm:f>
            <x14:dxf>
              <font>
                <color theme="2" tint="-0.499984740745262"/>
              </font>
              <fill>
                <patternFill>
                  <bgColor theme="2" tint="-0.499984740745262"/>
                </patternFill>
              </fill>
            </x14:dxf>
          </x14:cfRule>
          <xm:sqref>AG46</xm:sqref>
        </x14:conditionalFormatting>
        <x14:conditionalFormatting xmlns:xm="http://schemas.microsoft.com/office/excel/2006/main">
          <x14:cfRule type="expression" priority="10" id="{2B73301E-CC0E-4339-916C-C8AAF7B44861}">
            <xm:f>基礎情報入力シート!$BC$10=1</xm:f>
            <x14:dxf>
              <font>
                <color theme="2" tint="-0.499984740745262"/>
              </font>
              <fill>
                <patternFill>
                  <bgColor theme="2" tint="-0.499984740745262"/>
                </patternFill>
              </fill>
            </x14:dxf>
          </x14:cfRule>
          <xm:sqref>AG48</xm:sqref>
        </x14:conditionalFormatting>
        <x14:conditionalFormatting xmlns:xm="http://schemas.microsoft.com/office/excel/2006/main">
          <x14:cfRule type="expression" priority="14" id="{AC70FC7D-EF80-4A8B-9CDD-5397D894682B}">
            <xm:f>基礎情報入力シート!$BC$10=1</xm:f>
            <x14:dxf>
              <font>
                <color theme="2" tint="-0.499984740745262"/>
              </font>
              <fill>
                <patternFill>
                  <bgColor theme="2" tint="-0.499984740745262"/>
                </patternFill>
              </fill>
            </x14:dxf>
          </x14:cfRule>
          <xm:sqref>AG50</xm:sqref>
        </x14:conditionalFormatting>
        <x14:conditionalFormatting xmlns:xm="http://schemas.microsoft.com/office/excel/2006/main">
          <x14:cfRule type="expression" priority="24" id="{613FC785-F05D-4B63-8B10-80920D8F71B3}">
            <xm:f>基礎情報入力シート!$BC$11=2</xm:f>
            <x14:dxf>
              <font>
                <color theme="2" tint="-0.499984740745262"/>
              </font>
              <fill>
                <patternFill>
                  <bgColor theme="2" tint="-0.499984740745262"/>
                </patternFill>
              </fill>
            </x14:dxf>
          </x14:cfRule>
          <xm:sqref>AG591</xm:sqref>
        </x14:conditionalFormatting>
        <x14:conditionalFormatting xmlns:xm="http://schemas.microsoft.com/office/excel/2006/main">
          <x14:cfRule type="expression" priority="23" id="{58513317-2BF9-4AC2-944E-5F74ADAAC154}">
            <xm:f>基礎情報入力シート!$BC$11=2</xm:f>
            <x14:dxf>
              <font>
                <color theme="2" tint="-0.499984740745262"/>
              </font>
              <fill>
                <patternFill>
                  <bgColor theme="2" tint="-0.499984740745262"/>
                </patternFill>
              </fill>
            </x14:dxf>
          </x14:cfRule>
          <xm:sqref>AG595</xm:sqref>
        </x14:conditionalFormatting>
        <x14:conditionalFormatting xmlns:xm="http://schemas.microsoft.com/office/excel/2006/main">
          <x14:cfRule type="expression" priority="475" id="{FB0A00AA-83D6-4197-BDFB-8D8872F037F1}">
            <xm:f>基礎情報入力シート!$BC$12=2</xm:f>
            <x14:dxf>
              <font>
                <color theme="2" tint="-0.499984740745262"/>
              </font>
              <fill>
                <patternFill>
                  <bgColor theme="2" tint="-0.499984740745262"/>
                </patternFill>
              </fill>
            </x14:dxf>
          </x14:cfRule>
          <xm:sqref>AG610</xm:sqref>
        </x14:conditionalFormatting>
        <x14:conditionalFormatting xmlns:xm="http://schemas.microsoft.com/office/excel/2006/main">
          <x14:cfRule type="expression" priority="4" id="{4AAC6BBE-CE91-4F43-89AD-D38DBE52E840}">
            <xm:f>基礎情報入力シート!$BC$12=2</xm:f>
            <x14:dxf>
              <font>
                <color theme="2" tint="-0.499984740745262"/>
              </font>
              <fill>
                <patternFill>
                  <bgColor theme="2" tint="-0.499984740745262"/>
                </patternFill>
              </fill>
            </x14:dxf>
          </x14:cfRule>
          <xm:sqref>AG612</xm:sqref>
        </x14:conditionalFormatting>
        <x14:conditionalFormatting xmlns:xm="http://schemas.microsoft.com/office/excel/2006/main">
          <x14:cfRule type="expression" priority="471" id="{23A13DAD-5723-44B6-B900-E65B92E5268B}">
            <xm:f>基礎情報入力シート!$BC$12=2</xm:f>
            <x14:dxf>
              <font>
                <color theme="2" tint="-0.499984740745262"/>
              </font>
              <fill>
                <patternFill>
                  <bgColor theme="2" tint="-0.499984740745262"/>
                </patternFill>
              </fill>
            </x14:dxf>
          </x14:cfRule>
          <xm:sqref>AG614</xm:sqref>
        </x14:conditionalFormatting>
        <x14:conditionalFormatting xmlns:xm="http://schemas.microsoft.com/office/excel/2006/main">
          <x14:cfRule type="expression" priority="464" id="{CB98C9B1-AD34-4A6A-A8A9-732C25EAF6DD}">
            <xm:f>基礎情報入力シート!$BC$13=2</xm:f>
            <x14:dxf>
              <font>
                <color theme="2" tint="-0.499984740745262"/>
              </font>
              <fill>
                <patternFill>
                  <bgColor theme="2" tint="-0.499984740745262"/>
                </patternFill>
              </fill>
            </x14:dxf>
          </x14:cfRule>
          <xm:sqref>AG631</xm:sqref>
        </x14:conditionalFormatting>
        <x14:conditionalFormatting xmlns:xm="http://schemas.microsoft.com/office/excel/2006/main">
          <x14:cfRule type="expression" priority="3" id="{32CFF7EA-F0B5-4879-A1F8-B9FDF1445D22}">
            <xm:f>基礎情報入力シート!$BC$13=2</xm:f>
            <x14:dxf>
              <font>
                <color theme="2" tint="-0.499984740745262"/>
              </font>
              <fill>
                <patternFill>
                  <bgColor theme="2" tint="-0.499984740745262"/>
                </patternFill>
              </fill>
            </x14:dxf>
          </x14:cfRule>
          <xm:sqref>AG633</xm:sqref>
        </x14:conditionalFormatting>
        <x14:conditionalFormatting xmlns:xm="http://schemas.microsoft.com/office/excel/2006/main">
          <x14:cfRule type="expression" priority="462" id="{610DA1E3-FD11-4FA1-A79B-06552485D92F}">
            <xm:f>基礎情報入力シート!$BC$13=2</xm:f>
            <x14:dxf>
              <font>
                <color theme="2" tint="-0.499984740745262"/>
              </font>
              <fill>
                <patternFill>
                  <bgColor theme="2" tint="-0.499984740745262"/>
                </patternFill>
              </fill>
            </x14:dxf>
          </x14:cfRule>
          <xm:sqref>AG635</xm:sqref>
        </x14:conditionalFormatting>
        <x14:conditionalFormatting xmlns:xm="http://schemas.microsoft.com/office/excel/2006/main">
          <x14:cfRule type="expression" priority="456" id="{3F40F006-175D-4A97-874C-9F4538731E99}">
            <xm:f>基礎情報入力シート!$BC$14=2</xm:f>
            <x14:dxf>
              <font>
                <color theme="2" tint="-0.499984740745262"/>
              </font>
              <fill>
                <patternFill>
                  <bgColor theme="2" tint="-0.499984740745262"/>
                </patternFill>
              </fill>
            </x14:dxf>
          </x14:cfRule>
          <xm:sqref>AG650</xm:sqref>
        </x14:conditionalFormatting>
        <x14:conditionalFormatting xmlns:xm="http://schemas.microsoft.com/office/excel/2006/main">
          <x14:cfRule type="expression" priority="2" id="{33F1D2C0-3755-4FA8-81D4-989917D4A571}">
            <xm:f>基礎情報入力シート!$BC$14=2</xm:f>
            <x14:dxf>
              <font>
                <color theme="2" tint="-0.499984740745262"/>
              </font>
              <fill>
                <patternFill>
                  <bgColor theme="2" tint="-0.499984740745262"/>
                </patternFill>
              </fill>
            </x14:dxf>
          </x14:cfRule>
          <xm:sqref>AG652</xm:sqref>
        </x14:conditionalFormatting>
        <x14:conditionalFormatting xmlns:xm="http://schemas.microsoft.com/office/excel/2006/main">
          <x14:cfRule type="expression" priority="454" id="{0C3E41E8-C861-44A2-AD10-31867DB5DDA4}">
            <xm:f>基礎情報入力シート!$BC$14=2</xm:f>
            <x14:dxf>
              <font>
                <color theme="2" tint="-0.499984740745262"/>
              </font>
              <fill>
                <patternFill>
                  <bgColor theme="2" tint="-0.499984740745262"/>
                </patternFill>
              </fill>
            </x14:dxf>
          </x14:cfRule>
          <xm:sqref>AG654</xm:sqref>
        </x14:conditionalFormatting>
        <x14:conditionalFormatting xmlns:xm="http://schemas.microsoft.com/office/excel/2006/main">
          <x14:cfRule type="expression" priority="627" id="{B74F1668-DEDC-44E6-988B-66C6B3D0F64E}">
            <xm:f>基礎情報入力シート!#REF!=0</xm:f>
            <x14:dxf>
              <font>
                <color theme="2" tint="-0.499984740745262"/>
              </font>
              <fill>
                <patternFill>
                  <bgColor theme="2" tint="-0.499984740745262"/>
                </patternFill>
              </fill>
            </x14:dxf>
          </x14:cfRule>
          <x14:cfRule type="expression" priority="626" id="{5E70E335-27B3-4168-B012-DEB064DD5C35}">
            <xm:f>ISBLANK(基礎情報入力シート!#REF!)</xm:f>
            <x14:dxf>
              <font>
                <color theme="1"/>
              </font>
              <fill>
                <patternFill>
                  <bgColor theme="5" tint="0.79998168889431442"/>
                </patternFill>
              </fill>
            </x14:dxf>
          </x14:cfRule>
          <xm:sqref>AG669</xm:sqref>
        </x14:conditionalFormatting>
        <x14:conditionalFormatting xmlns:xm="http://schemas.microsoft.com/office/excel/2006/main">
          <x14:cfRule type="expression" priority="629" id="{C88C4DC8-BA60-418C-81D1-12C4543072AC}">
            <xm:f>基礎情報入力シート!#REF!=0</xm:f>
            <x14:dxf>
              <font>
                <color theme="2" tint="-0.499984740745262"/>
              </font>
              <fill>
                <patternFill>
                  <bgColor theme="2" tint="-0.499984740745262"/>
                </patternFill>
              </fill>
            </x14:dxf>
          </x14:cfRule>
          <x14:cfRule type="expression" priority="628" id="{586FAE53-9EB0-4F54-8E5C-CA92457EB173}">
            <xm:f>ISBLANK(基礎情報入力シート!#REF!)</xm:f>
            <x14:dxf>
              <font>
                <color theme="1"/>
              </font>
              <fill>
                <patternFill>
                  <bgColor theme="7" tint="0.79998168889431442"/>
                </patternFill>
              </fill>
            </x14:dxf>
          </x14:cfRule>
          <xm:sqref>AG673 AU673 AU677</xm:sqref>
        </x14:conditionalFormatting>
        <x14:conditionalFormatting xmlns:xm="http://schemas.microsoft.com/office/excel/2006/main">
          <x14:cfRule type="expression" priority="631" id="{7E50EF4B-7CA6-4554-8AA7-EBC904AF0F51}">
            <xm:f>基礎情報入力シート!#REF!=0</xm:f>
            <x14:dxf>
              <font>
                <color theme="2" tint="-0.499984740745262"/>
              </font>
              <fill>
                <patternFill>
                  <bgColor theme="2" tint="-0.499984740745262"/>
                </patternFill>
              </fill>
            </x14:dxf>
          </x14:cfRule>
          <x14:cfRule type="expression" priority="630" id="{54A6DE33-A4F5-4EF7-92AF-EDCE93DAFB42}">
            <xm:f>ISBLANK(基礎情報入力シート!#REF!)</xm:f>
            <x14:dxf>
              <font>
                <color auto="1"/>
              </font>
              <fill>
                <patternFill>
                  <bgColor theme="5" tint="0.79998168889431442"/>
                </patternFill>
              </fill>
            </x14:dxf>
          </x14:cfRule>
          <xm:sqref>AG688</xm:sqref>
        </x14:conditionalFormatting>
        <x14:conditionalFormatting xmlns:xm="http://schemas.microsoft.com/office/excel/2006/main">
          <x14:cfRule type="expression" priority="175" id="{00000000-000E-0000-0300-000039000000}">
            <xm:f>回答シート_値!$D$3=3</xm:f>
            <x14:dxf>
              <font>
                <color auto="1"/>
              </font>
              <fill>
                <patternFill>
                  <bgColor theme="5" tint="0.79998168889431442"/>
                </patternFill>
              </fill>
            </x14:dxf>
          </x14:cfRule>
          <xm:sqref>AG10:AU10</xm:sqref>
        </x14:conditionalFormatting>
        <x14:conditionalFormatting xmlns:xm="http://schemas.microsoft.com/office/excel/2006/main">
          <x14:cfRule type="expression" priority="164" id="{00000000-000E-0000-0300-00002E000000}">
            <xm:f>OR(回答シート_値!$D$4=3,回答シート_値!$D$5=3,回答シート_値!$D$6=3,回答シート_値!$D$7=3,回答シート_値!$D$8=3)</xm:f>
            <x14:dxf>
              <font>
                <color auto="1"/>
              </font>
              <fill>
                <patternFill>
                  <bgColor theme="5" tint="0.79998168889431442"/>
                </patternFill>
              </fill>
            </x14:dxf>
          </x14:cfRule>
          <x14:cfRule type="expression" priority="11" id="{3DBC9C0C-3342-4DD5-ABB1-B1EA3420B466}">
            <xm:f>基礎情報入力シート!$BC$10=1</xm:f>
            <x14:dxf>
              <font>
                <color theme="2" tint="-0.499984740745262"/>
              </font>
              <fill>
                <patternFill>
                  <bgColor theme="2" tint="-0.499984740745262"/>
                </patternFill>
              </fill>
            </x14:dxf>
          </x14:cfRule>
          <xm:sqref>AG29:AU29</xm:sqref>
        </x14:conditionalFormatting>
        <x14:conditionalFormatting xmlns:xm="http://schemas.microsoft.com/office/excel/2006/main">
          <x14:cfRule type="expression" priority="163" id="{00000000-000E-0000-0300-00002D000000}">
            <xm:f>OR(回答シート_値!$D$9=3,回答シート_値!$D$10=3,回答シート_値!$D$11=3,回答シート_値!$D$12=3,回答シート_値!$D$13=3)</xm:f>
            <x14:dxf>
              <font>
                <color auto="1"/>
              </font>
              <fill>
                <patternFill>
                  <bgColor theme="5" tint="0.79998168889431442"/>
                </patternFill>
              </fill>
            </x14:dxf>
          </x14:cfRule>
          <xm:sqref>AG48:AU48</xm:sqref>
        </x14:conditionalFormatting>
        <x14:conditionalFormatting xmlns:xm="http://schemas.microsoft.com/office/excel/2006/main">
          <x14:cfRule type="expression" priority="162" id="{00000000-000E-0000-0300-00002C000000}">
            <xm:f>OR(回答シート_値!$D$14=3,回答シート_値!$D$15=3,回答シート_値!$D$16=3)</xm:f>
            <x14:dxf>
              <font>
                <color auto="1"/>
              </font>
              <fill>
                <patternFill>
                  <bgColor theme="5" tint="0.79998168889431442"/>
                </patternFill>
              </fill>
            </x14:dxf>
          </x14:cfRule>
          <xm:sqref>AG67:AU67</xm:sqref>
        </x14:conditionalFormatting>
        <x14:conditionalFormatting xmlns:xm="http://schemas.microsoft.com/office/excel/2006/main">
          <x14:cfRule type="expression" priority="161" id="{00000000-000E-0000-0300-00002B000000}">
            <xm:f>OR(回答シート_値!D17=3,回答シート_値!D18=3,回答シート_値!D19=3,回答シート_値!D20=3)</xm:f>
            <x14:dxf>
              <font>
                <color auto="1"/>
              </font>
              <fill>
                <patternFill>
                  <bgColor theme="5" tint="0.79998168889431442"/>
                </patternFill>
              </fill>
            </x14:dxf>
          </x14:cfRule>
          <xm:sqref>AG86:AU86</xm:sqref>
        </x14:conditionalFormatting>
        <x14:conditionalFormatting xmlns:xm="http://schemas.microsoft.com/office/excel/2006/main">
          <x14:cfRule type="expression" priority="160" id="{00000000-000E-0000-0300-00002A000000}">
            <xm:f>OR(回答シート_値!D21=3,回答シート_値!D22=3,回答シート_値!D23=3,回答シート_値!D24=3,回答シート_値!D25=3,回答シート_値!D26=3)</xm:f>
            <x14:dxf>
              <font>
                <color auto="1"/>
              </font>
              <fill>
                <patternFill>
                  <bgColor theme="5" tint="0.79998168889431442"/>
                </patternFill>
              </fill>
            </x14:dxf>
          </x14:cfRule>
          <xm:sqref>AG105:AU105</xm:sqref>
        </x14:conditionalFormatting>
        <x14:conditionalFormatting xmlns:xm="http://schemas.microsoft.com/office/excel/2006/main">
          <x14:cfRule type="expression" priority="159" id="{00000000-000E-0000-0300-000029000000}">
            <xm:f>OR(回答シート_値!D27=3,回答シート_値!D28=3,回答シート_値!D29=3,回答シート_値!D30=3,回答シート_値!D31=3,回答シート_値!D32=3,回答シート_値!D33=3,回答シート_値!D34=3)</xm:f>
            <x14:dxf>
              <font>
                <color auto="1"/>
              </font>
              <fill>
                <patternFill>
                  <bgColor theme="5" tint="0.79998168889431442"/>
                </patternFill>
              </fill>
            </x14:dxf>
          </x14:cfRule>
          <x14:cfRule type="expression" priority="8" id="{BB2F4A98-2DF9-406A-8BA9-ED4E0B8C80A4}">
            <xm:f>OR(AND(基礎情報入力シート!$BC$9=1,基礎情報入力シート!$BC$15=2),基礎情報入力シート!$BC$10=1)</xm:f>
            <x14:dxf>
              <font>
                <color theme="2" tint="-0.499984740745262"/>
              </font>
              <fill>
                <patternFill>
                  <bgColor theme="2" tint="-0.499984740745262"/>
                </patternFill>
              </fill>
            </x14:dxf>
          </x14:cfRule>
          <xm:sqref>AG128:AU128</xm:sqref>
        </x14:conditionalFormatting>
        <x14:conditionalFormatting xmlns:xm="http://schemas.microsoft.com/office/excel/2006/main">
          <x14:cfRule type="expression" priority="158" id="{00000000-000E-0000-0300-000028000000}">
            <xm:f>OR(回答シート_値!D35=3,回答シート_値!D36=3,回答シート_値!D37=3,回答シート_値!D38=3)</xm:f>
            <x14:dxf>
              <font>
                <color auto="1"/>
              </font>
              <fill>
                <patternFill>
                  <bgColor theme="5" tint="0.79998168889431442"/>
                </patternFill>
              </fill>
            </x14:dxf>
          </x14:cfRule>
          <xm:sqref>AG153:AU153</xm:sqref>
        </x14:conditionalFormatting>
        <x14:conditionalFormatting xmlns:xm="http://schemas.microsoft.com/office/excel/2006/main">
          <x14:cfRule type="expression" priority="157" id="{00000000-000E-0000-0300-000027000000}">
            <xm:f>OR(回答シート_値!D39=3,回答シート_値!D40=3,回答シート_値!D41=3,回答シート_値!D42=3,回答シート_値!D43=3,回答シート_値!D44=3)</xm:f>
            <x14:dxf>
              <font>
                <color auto="1"/>
              </font>
              <fill>
                <patternFill>
                  <bgColor theme="5" tint="0.79998168889431442"/>
                </patternFill>
              </fill>
            </x14:dxf>
          </x14:cfRule>
          <xm:sqref>AG176:AU176</xm:sqref>
        </x14:conditionalFormatting>
        <x14:conditionalFormatting xmlns:xm="http://schemas.microsoft.com/office/excel/2006/main">
          <x14:cfRule type="expression" priority="156" id="{00000000-000E-0000-0300-000026000000}">
            <xm:f>OR(回答シート_値!D45=3,回答シート_値!D46=3,回答シート_値!D47=3)</xm:f>
            <x14:dxf>
              <font>
                <color auto="1"/>
              </font>
              <fill>
                <patternFill>
                  <bgColor theme="5" tint="0.79998168889431442"/>
                </patternFill>
              </fill>
            </x14:dxf>
          </x14:cfRule>
          <xm:sqref>AG195:AU195</xm:sqref>
        </x14:conditionalFormatting>
        <x14:conditionalFormatting xmlns:xm="http://schemas.microsoft.com/office/excel/2006/main">
          <x14:cfRule type="expression" priority="155" id="{00000000-000E-0000-0300-000025000000}">
            <xm:f>OR(回答シート_値!D48=3,回答シート_値!D49=3,回答シート_値!D50=3,回答シート_値!D51=3)</xm:f>
            <x14:dxf>
              <font>
                <color auto="1"/>
              </font>
              <fill>
                <patternFill>
                  <bgColor theme="5" tint="0.79998168889431442"/>
                </patternFill>
              </fill>
            </x14:dxf>
          </x14:cfRule>
          <x14:cfRule type="expression" priority="7" id="{24012F56-AE54-46B7-9B90-B5267BCDE275}">
            <xm:f>基礎情報入力シート!$BC$10=1</xm:f>
            <x14:dxf>
              <font>
                <color theme="2" tint="-0.499984740745262"/>
              </font>
              <fill>
                <patternFill>
                  <bgColor theme="2" tint="-0.499984740745262"/>
                </patternFill>
              </fill>
            </x14:dxf>
          </x14:cfRule>
          <xm:sqref>AG216:AU216</xm:sqref>
        </x14:conditionalFormatting>
        <x14:conditionalFormatting xmlns:xm="http://schemas.microsoft.com/office/excel/2006/main">
          <x14:cfRule type="expression" priority="1" id="{0E6B9BF3-CB4A-4CF9-8E35-E269E3C3D74B}">
            <xm:f>OR(回答シート_値!$D$14=3,回答シート_値!$D$15=3,回答シート_値!$D$16=3)</xm:f>
            <x14:dxf>
              <font>
                <color auto="1"/>
              </font>
              <fill>
                <patternFill>
                  <bgColor theme="5" tint="0.79998168889431442"/>
                </patternFill>
              </fill>
            </x14:dxf>
          </x14:cfRule>
          <xm:sqref>AG235:AU235</xm:sqref>
        </x14:conditionalFormatting>
        <x14:conditionalFormatting xmlns:xm="http://schemas.microsoft.com/office/excel/2006/main">
          <x14:cfRule type="expression" priority="153" id="{00000000-000E-0000-0300-000023000000}">
            <xm:f>OR(回答シート_値!D57=3,回答シート_値!D58=3,回答シート_値!D59=3,回答シート_値!D60=3)</xm:f>
            <x14:dxf>
              <font>
                <color auto="1"/>
              </font>
              <fill>
                <patternFill>
                  <bgColor theme="5" tint="0.79998168889431442"/>
                </patternFill>
              </fill>
            </x14:dxf>
          </x14:cfRule>
          <xm:sqref>AG266:AU266</xm:sqref>
        </x14:conditionalFormatting>
        <x14:conditionalFormatting xmlns:xm="http://schemas.microsoft.com/office/excel/2006/main">
          <x14:cfRule type="expression" priority="152" id="{00000000-000E-0000-0300-000022000000}">
            <xm:f>OR(回答シート_値!D61=3,回答シート_値!D62=3,回答シート_値!D63=3,回答シート_値!D64=3)</xm:f>
            <x14:dxf>
              <font>
                <color auto="1"/>
              </font>
              <fill>
                <patternFill>
                  <bgColor theme="5" tint="0.79998168889431442"/>
                </patternFill>
              </fill>
            </x14:dxf>
          </x14:cfRule>
          <xm:sqref>AG285:AU285</xm:sqref>
        </x14:conditionalFormatting>
        <x14:conditionalFormatting xmlns:xm="http://schemas.microsoft.com/office/excel/2006/main">
          <x14:cfRule type="expression" priority="151" id="{00000000-000E-0000-0300-000021000000}">
            <xm:f>OR(回答シート_値!D65=3,回答シート_値!D66=3,回答シート_値!D67=3,回答シート_値!D68=3,回答シート_値!D69=3)</xm:f>
            <x14:dxf>
              <font>
                <color auto="1"/>
              </font>
              <fill>
                <patternFill>
                  <bgColor theme="5" tint="0.79998168889431442"/>
                </patternFill>
              </fill>
            </x14:dxf>
          </x14:cfRule>
          <xm:sqref>AG304:AU304</xm:sqref>
        </x14:conditionalFormatting>
        <x14:conditionalFormatting xmlns:xm="http://schemas.microsoft.com/office/excel/2006/main">
          <x14:cfRule type="expression" priority="6" id="{7CE26C7D-E573-40A3-A641-6CF7B7266953}">
            <xm:f>基礎情報入力シート!$BC$10=1</xm:f>
            <x14:dxf>
              <font>
                <color theme="2" tint="-0.499984740745262"/>
              </font>
              <fill>
                <patternFill>
                  <bgColor theme="2" tint="-0.499984740745262"/>
                </patternFill>
              </fill>
            </x14:dxf>
          </x14:cfRule>
          <x14:cfRule type="expression" priority="150" id="{00000000-000E-0000-0300-000020000000}">
            <xm:f>OR(回答シート_値!D70=3,回答シート_値!D71=3,回答シート_値!D72=3,回答シート_値!D73=3)</xm:f>
            <x14:dxf>
              <font>
                <color auto="1"/>
              </font>
              <fill>
                <patternFill>
                  <bgColor theme="5" tint="0.79998168889431442"/>
                </patternFill>
              </fill>
            </x14:dxf>
          </x14:cfRule>
          <xm:sqref>AG327:AU327</xm:sqref>
        </x14:conditionalFormatting>
        <x14:conditionalFormatting xmlns:xm="http://schemas.microsoft.com/office/excel/2006/main">
          <x14:cfRule type="expression" priority="149" id="{00000000-000E-0000-0300-00001F000000}">
            <xm:f>OR(回答シート_値!D74=3,回答シート_値!D75=3,回答シート_値!D76=3)</xm:f>
            <x14:dxf>
              <font>
                <color auto="1"/>
              </font>
              <fill>
                <patternFill>
                  <bgColor theme="5" tint="0.79998168889431442"/>
                </patternFill>
              </fill>
            </x14:dxf>
          </x14:cfRule>
          <xm:sqref>AG346:AU346</xm:sqref>
        </x14:conditionalFormatting>
        <x14:conditionalFormatting xmlns:xm="http://schemas.microsoft.com/office/excel/2006/main">
          <x14:cfRule type="expression" priority="148" id="{00000000-000E-0000-0300-00001E000000}">
            <xm:f>OR(回答シート_値!D77=3,回答シート_値!D78=3,回答シート_値!D79=3,回答シート_値!D80=3)</xm:f>
            <x14:dxf>
              <font>
                <color auto="1"/>
              </font>
              <fill>
                <patternFill>
                  <bgColor theme="5" tint="0.79998168889431442"/>
                </patternFill>
              </fill>
            </x14:dxf>
          </x14:cfRule>
          <xm:sqref>AG365:AU365</xm:sqref>
        </x14:conditionalFormatting>
        <x14:conditionalFormatting xmlns:xm="http://schemas.microsoft.com/office/excel/2006/main">
          <x14:cfRule type="expression" priority="147" id="{00000000-000E-0000-0300-00001D000000}">
            <xm:f>OR(回答シート_値!D81=3,回答シート_値!D82=3,回答シート_値!D83=3)</xm:f>
            <x14:dxf>
              <font>
                <color auto="1"/>
              </font>
              <fill>
                <patternFill>
                  <bgColor theme="5" tint="0.79998168889431442"/>
                </patternFill>
              </fill>
            </x14:dxf>
          </x14:cfRule>
          <xm:sqref>AG384:AU384</xm:sqref>
        </x14:conditionalFormatting>
        <x14:conditionalFormatting xmlns:xm="http://schemas.microsoft.com/office/excel/2006/main">
          <x14:cfRule type="expression" priority="146" id="{00000000-000E-0000-0300-00001C000000}">
            <xm:f>OR(回答シート_値!D84=3,回答シート_値!D85=3)</xm:f>
            <x14:dxf>
              <font>
                <color auto="1"/>
              </font>
              <fill>
                <patternFill>
                  <bgColor theme="5" tint="0.79998168889431442"/>
                </patternFill>
              </fill>
            </x14:dxf>
          </x14:cfRule>
          <xm:sqref>AG403:AU403</xm:sqref>
        </x14:conditionalFormatting>
        <x14:conditionalFormatting xmlns:xm="http://schemas.microsoft.com/office/excel/2006/main">
          <x14:cfRule type="expression" priority="142" id="{00000000-000E-0000-0300-000018000000}">
            <xm:f>OR(回答シート_値!D98=3,回答シート_値!D99=3,回答シート_値!D100=3,回答シート_値!D101=3,回答シート_値!D102=3)</xm:f>
            <x14:dxf>
              <font>
                <color auto="1"/>
              </font>
              <fill>
                <patternFill>
                  <bgColor theme="5" tint="0.79998168889431442"/>
                </patternFill>
              </fill>
            </x14:dxf>
          </x14:cfRule>
          <xm:sqref>AG422:AU422</xm:sqref>
        </x14:conditionalFormatting>
        <x14:conditionalFormatting xmlns:xm="http://schemas.microsoft.com/office/excel/2006/main">
          <x14:cfRule type="expression" priority="141" id="{00000000-000E-0000-0300-000017000000}">
            <xm:f>OR(回答シート_値!D103=3,回答シート_値!D104=3,回答シート_値!D105=3)</xm:f>
            <x14:dxf>
              <font>
                <color auto="1"/>
              </font>
              <fill>
                <patternFill>
                  <bgColor theme="5" tint="0.79998168889431442"/>
                </patternFill>
              </fill>
            </x14:dxf>
          </x14:cfRule>
          <xm:sqref>AG441:AU441</xm:sqref>
        </x14:conditionalFormatting>
        <x14:conditionalFormatting xmlns:xm="http://schemas.microsoft.com/office/excel/2006/main">
          <x14:cfRule type="expression" priority="140" id="{00000000-000E-0000-0300-000016000000}">
            <xm:f>OR(回答シート_値!D106=3,回答シート_値!D107=3,回答シート_値!D108=3,回答シート_値!D109=3)</xm:f>
            <x14:dxf>
              <font>
                <color auto="1"/>
              </font>
              <fill>
                <patternFill>
                  <bgColor theme="5" tint="0.79998168889431442"/>
                </patternFill>
              </fill>
            </x14:dxf>
          </x14:cfRule>
          <xm:sqref>AG460:AU460</xm:sqref>
        </x14:conditionalFormatting>
        <x14:conditionalFormatting xmlns:xm="http://schemas.microsoft.com/office/excel/2006/main">
          <x14:cfRule type="expression" priority="139" id="{00000000-000E-0000-0300-000015000000}">
            <xm:f>OR(回答シート_値!D110=3,回答シート_値!D111=3,回答シート_値!D112=3,回答シート_値!D113=3,回答シート_値!D114=3)</xm:f>
            <x14:dxf>
              <font>
                <color auto="1"/>
              </font>
              <fill>
                <patternFill>
                  <bgColor theme="5" tint="0.79998168889431442"/>
                </patternFill>
              </fill>
            </x14:dxf>
          </x14:cfRule>
          <xm:sqref>AG479:AU479</xm:sqref>
        </x14:conditionalFormatting>
        <x14:conditionalFormatting xmlns:xm="http://schemas.microsoft.com/office/excel/2006/main">
          <x14:cfRule type="expression" priority="138" id="{00000000-000E-0000-0300-000014000000}">
            <xm:f>OR(回答シート_値!D115=3,回答シート_値!D116=3)</xm:f>
            <x14:dxf>
              <font>
                <color auto="1"/>
              </font>
              <fill>
                <patternFill>
                  <bgColor theme="5" tint="0.79998168889431442"/>
                </patternFill>
              </fill>
            </x14:dxf>
          </x14:cfRule>
          <xm:sqref>AG498:AU498</xm:sqref>
        </x14:conditionalFormatting>
        <x14:conditionalFormatting xmlns:xm="http://schemas.microsoft.com/office/excel/2006/main">
          <x14:cfRule type="expression" priority="137" id="{00000000-000E-0000-0300-000013000000}">
            <xm:f>OR(回答シート_値!D117=3,回答シート_値!D118=3,回答シート_値!D119=3,回答シート_値!D120=3,回答シート_値!D121=3,回答シート_値!D122=3,回答シート_値!D123=3,回答シート_値!D124=3,回答シート_値!D125=3,回答シート_値!D126=3,回答シート_値!D127=3,回答シート_値!D128=3,回答シート_値!D129=3,回答シート_値!D130=3)</xm:f>
            <x14:dxf>
              <font>
                <color auto="1"/>
              </font>
              <fill>
                <patternFill>
                  <bgColor theme="5" tint="0.79998168889431442"/>
                </patternFill>
              </fill>
            </x14:dxf>
          </x14:cfRule>
          <xm:sqref>AG519:AU519</xm:sqref>
        </x14:conditionalFormatting>
        <x14:conditionalFormatting xmlns:xm="http://schemas.microsoft.com/office/excel/2006/main">
          <x14:cfRule type="expression" priority="5" id="{4886CB22-C856-4B0F-9CC2-8E1562A769A9}">
            <xm:f>基礎情報入力シート!$BC$11=2</xm:f>
            <x14:dxf>
              <font>
                <color theme="2" tint="-0.499984740745262"/>
              </font>
              <fill>
                <patternFill>
                  <bgColor theme="2" tint="-0.499984740745262"/>
                </patternFill>
              </fill>
            </x14:dxf>
          </x14:cfRule>
          <x14:cfRule type="expression" priority="127" id="{00000000-000E-0000-0300-000009000000}">
            <xm:f>OR(回答シート_値!D151=3,回答シート_値!D152=3)</xm:f>
            <x14:dxf>
              <font>
                <color auto="1"/>
              </font>
              <fill>
                <patternFill>
                  <bgColor theme="5" tint="0.79998168889431442"/>
                </patternFill>
              </fill>
            </x14:dxf>
          </x14:cfRule>
          <xm:sqref>AG593:AU593</xm:sqref>
        </x14:conditionalFormatting>
        <x14:conditionalFormatting xmlns:xm="http://schemas.microsoft.com/office/excel/2006/main">
          <x14:cfRule type="expression" priority="126" id="{00000000-000E-0000-0300-000008000000}">
            <xm:f>OR(回答シート_値!D153=3,回答シート_値!D154=3)</xm:f>
            <x14:dxf>
              <font>
                <color auto="1"/>
              </font>
              <fill>
                <patternFill>
                  <bgColor theme="5" tint="0.79998168889431442"/>
                </patternFill>
              </fill>
            </x14:dxf>
          </x14:cfRule>
          <xm:sqref>AG612:AU612</xm:sqref>
        </x14:conditionalFormatting>
        <x14:conditionalFormatting xmlns:xm="http://schemas.microsoft.com/office/excel/2006/main">
          <x14:cfRule type="expression" priority="125" id="{00000000-000E-0000-0300-000007000000}">
            <xm:f>OR(回答シート_値!D155=3,回答シート_値!D156=3)</xm:f>
            <x14:dxf>
              <font>
                <color auto="1"/>
              </font>
              <fill>
                <patternFill>
                  <bgColor theme="5" tint="0.79998168889431442"/>
                </patternFill>
              </fill>
            </x14:dxf>
          </x14:cfRule>
          <xm:sqref>AG633:AU633</xm:sqref>
        </x14:conditionalFormatting>
        <x14:conditionalFormatting xmlns:xm="http://schemas.microsoft.com/office/excel/2006/main">
          <x14:cfRule type="expression" priority="124" id="{00000000-000E-0000-0300-000006000000}">
            <xm:f>回答シート_値!$D$157=3</xm:f>
            <x14:dxf>
              <font>
                <color auto="1"/>
              </font>
              <fill>
                <patternFill>
                  <bgColor theme="5" tint="0.79998168889431442"/>
                </patternFill>
              </fill>
            </x14:dxf>
          </x14:cfRule>
          <xm:sqref>AG652:AU652</xm:sqref>
        </x14:conditionalFormatting>
        <x14:conditionalFormatting xmlns:xm="http://schemas.microsoft.com/office/excel/2006/main">
          <x14:cfRule type="expression" priority="123" id="{00000000-000E-0000-0300-000005000000}">
            <xm:f>OR(回答シート_値!D158=3,回答シート_値!D159=3)</xm:f>
            <x14:dxf>
              <font>
                <color auto="1"/>
              </font>
              <fill>
                <patternFill>
                  <bgColor theme="5" tint="0.79998168889431442"/>
                </patternFill>
              </fill>
            </x14:dxf>
          </x14:cfRule>
          <xm:sqref>AG671:AU671</xm:sqref>
        </x14:conditionalFormatting>
        <x14:conditionalFormatting xmlns:xm="http://schemas.microsoft.com/office/excel/2006/main">
          <x14:cfRule type="expression" priority="121" id="{00000000-000E-0000-0300-000003000000}">
            <xm:f>OR(回答シート_値!D162=3,回答シート_値!D163=3,回答シート_値!D164=3,回答シート_値!D165=3,回答シート_値!D166=3)</xm:f>
            <x14:dxf>
              <font>
                <color auto="1"/>
              </font>
              <fill>
                <patternFill>
                  <bgColor theme="5" tint="0.79998168889431442"/>
                </patternFill>
              </fill>
            </x14:dxf>
          </x14:cfRule>
          <xm:sqref>AG690:AU690</xm:sqref>
        </x14:conditionalFormatting>
        <x14:conditionalFormatting xmlns:xm="http://schemas.microsoft.com/office/excel/2006/main">
          <x14:cfRule type="expression" priority="17" id="{4EA100A1-818F-4F6B-9DD3-530F071704EE}">
            <xm:f>基礎情報入力シート!$BC$10=1</xm:f>
            <x14:dxf>
              <font>
                <color theme="2" tint="-0.499984740745262"/>
              </font>
              <fill>
                <patternFill>
                  <bgColor theme="2" tint="-0.499984740745262"/>
                </patternFill>
              </fill>
            </x14:dxf>
          </x14:cfRule>
          <xm:sqref>AU31</xm:sqref>
        </x14:conditionalFormatting>
        <x14:conditionalFormatting xmlns:xm="http://schemas.microsoft.com/office/excel/2006/main">
          <x14:cfRule type="expression" priority="16" id="{47407E66-1928-46BD-8392-2374F27A852B}">
            <xm:f>基礎情報入力シート!$BC$10=1</xm:f>
            <x14:dxf>
              <font>
                <color theme="2" tint="-0.499984740745262"/>
              </font>
              <fill>
                <patternFill>
                  <bgColor theme="2" tint="-0.499984740745262"/>
                </patternFill>
              </fill>
            </x14:dxf>
          </x14:cfRule>
          <xm:sqref>AU35</xm:sqref>
        </x14:conditionalFormatting>
        <x14:conditionalFormatting xmlns:xm="http://schemas.microsoft.com/office/excel/2006/main">
          <x14:cfRule type="expression" priority="13" id="{C5484CC2-A60B-4A7D-A906-2F1A6B9F13D2}">
            <xm:f>基礎情報入力シート!$BC$10=1</xm:f>
            <x14:dxf>
              <font>
                <color theme="2" tint="-0.499984740745262"/>
              </font>
              <fill>
                <patternFill>
                  <bgColor theme="2" tint="-0.499984740745262"/>
                </patternFill>
              </fill>
            </x14:dxf>
          </x14:cfRule>
          <xm:sqref>AU50</xm:sqref>
        </x14:conditionalFormatting>
        <x14:conditionalFormatting xmlns:xm="http://schemas.microsoft.com/office/excel/2006/main">
          <x14:cfRule type="expression" priority="12" id="{ED4818C6-2524-43CF-8964-A76A5F42EE75}">
            <xm:f>基礎情報入力シート!$BC$10=1</xm:f>
            <x14:dxf>
              <font>
                <color theme="2" tint="-0.499984740745262"/>
              </font>
              <fill>
                <patternFill>
                  <bgColor theme="2" tint="-0.499984740745262"/>
                </patternFill>
              </fill>
            </x14:dxf>
          </x14:cfRule>
          <xm:sqref>AU54</xm:sqref>
        </x14:conditionalFormatting>
        <x14:conditionalFormatting xmlns:xm="http://schemas.microsoft.com/office/excel/2006/main">
          <x14:cfRule type="expression" priority="22" id="{92FC7430-4B1D-404F-B630-986251F3C70B}">
            <xm:f>基礎情報入力シート!$BC$11=2</xm:f>
            <x14:dxf>
              <font>
                <color theme="2" tint="-0.499984740745262"/>
              </font>
              <fill>
                <patternFill>
                  <bgColor theme="2" tint="-0.499984740745262"/>
                </patternFill>
              </fill>
            </x14:dxf>
          </x14:cfRule>
          <xm:sqref>AU595</xm:sqref>
        </x14:conditionalFormatting>
        <x14:conditionalFormatting xmlns:xm="http://schemas.microsoft.com/office/excel/2006/main">
          <x14:cfRule type="expression" priority="21" id="{0BD78E4F-8BC9-4A35-A02C-1DEDEECCD839}">
            <xm:f>基礎情報入力シート!$BC$11=2</xm:f>
            <x14:dxf>
              <font>
                <color theme="2" tint="-0.499984740745262"/>
              </font>
              <fill>
                <patternFill>
                  <bgColor theme="2" tint="-0.499984740745262"/>
                </patternFill>
              </fill>
            </x14:dxf>
          </x14:cfRule>
          <xm:sqref>AU599</xm:sqref>
        </x14:conditionalFormatting>
        <x14:conditionalFormatting xmlns:xm="http://schemas.microsoft.com/office/excel/2006/main">
          <x14:cfRule type="expression" priority="470" id="{1D8727B5-54B4-44DD-B8FF-2167081D6E61}">
            <xm:f>基礎情報入力シート!$BC$12=2</xm:f>
            <x14:dxf>
              <font>
                <color theme="2" tint="-0.499984740745262"/>
              </font>
              <fill>
                <patternFill>
                  <bgColor theme="2" tint="-0.499984740745262"/>
                </patternFill>
              </fill>
            </x14:dxf>
          </x14:cfRule>
          <xm:sqref>AU614</xm:sqref>
        </x14:conditionalFormatting>
        <x14:conditionalFormatting xmlns:xm="http://schemas.microsoft.com/office/excel/2006/main">
          <x14:cfRule type="expression" priority="469" id="{6A3B6400-619E-4A9D-A300-54FCE6A627B9}">
            <xm:f>基礎情報入力シート!$BC$12=2</xm:f>
            <x14:dxf>
              <font>
                <color theme="2" tint="-0.499984740745262"/>
              </font>
              <fill>
                <patternFill>
                  <bgColor theme="2" tint="-0.499984740745262"/>
                </patternFill>
              </fill>
            </x14:dxf>
          </x14:cfRule>
          <xm:sqref>AU618</xm:sqref>
        </x14:conditionalFormatting>
        <x14:conditionalFormatting xmlns:xm="http://schemas.microsoft.com/office/excel/2006/main">
          <x14:cfRule type="expression" priority="461" id="{E96BD34D-1D7F-4C9B-BB20-74D7FBBFF99F}">
            <xm:f>基礎情報入力シート!$BC$13=2</xm:f>
            <x14:dxf>
              <font>
                <color theme="2" tint="-0.499984740745262"/>
              </font>
              <fill>
                <patternFill>
                  <bgColor theme="2" tint="-0.499984740745262"/>
                </patternFill>
              </fill>
            </x14:dxf>
          </x14:cfRule>
          <xm:sqref>AU635</xm:sqref>
        </x14:conditionalFormatting>
        <x14:conditionalFormatting xmlns:xm="http://schemas.microsoft.com/office/excel/2006/main">
          <x14:cfRule type="expression" priority="460" id="{19B308ED-3155-4896-A3A4-E6CEB77BEB36}">
            <xm:f>基礎情報入力シート!$BC$13=2</xm:f>
            <x14:dxf>
              <font>
                <color theme="2" tint="-0.499984740745262"/>
              </font>
              <fill>
                <patternFill>
                  <bgColor theme="2" tint="-0.499984740745262"/>
                </patternFill>
              </fill>
            </x14:dxf>
          </x14:cfRule>
          <xm:sqref>AU639</xm:sqref>
        </x14:conditionalFormatting>
        <x14:conditionalFormatting xmlns:xm="http://schemas.microsoft.com/office/excel/2006/main">
          <x14:cfRule type="expression" priority="453" id="{3A1828CE-FB17-47BC-BA1F-DD82958C4263}">
            <xm:f>基礎情報入力シート!$BC$14=2</xm:f>
            <x14:dxf>
              <font>
                <color theme="2" tint="-0.499984740745262"/>
              </font>
              <fill>
                <patternFill>
                  <bgColor theme="2" tint="-0.499984740745262"/>
                </patternFill>
              </fill>
            </x14:dxf>
          </x14:cfRule>
          <xm:sqref>AU654</xm:sqref>
        </x14:conditionalFormatting>
        <x14:conditionalFormatting xmlns:xm="http://schemas.microsoft.com/office/excel/2006/main">
          <x14:cfRule type="expression" priority="452" id="{4E732898-440A-4AF6-9B88-685051D48D75}">
            <xm:f>基礎情報入力シート!$BC$14=2</xm:f>
            <x14:dxf>
              <font>
                <color theme="2" tint="-0.499984740745262"/>
              </font>
              <fill>
                <patternFill>
                  <bgColor theme="2" tint="-0.499984740745262"/>
                </patternFill>
              </fill>
            </x14:dxf>
          </x14:cfRule>
          <xm:sqref>AU658</xm:sqref>
        </x14:conditionalFormatting>
        <x14:conditionalFormatting xmlns:xm="http://schemas.microsoft.com/office/excel/2006/main">
          <x14:cfRule type="expression" priority="38" id="{181006A6-0066-492C-9CA4-399A62739666}">
            <xm:f>基礎情報入力シート!$BC$10=1</xm:f>
            <x14:dxf>
              <font>
                <color theme="2" tint="-0.499984740745262"/>
              </font>
              <fill>
                <patternFill>
                  <bgColor theme="2" tint="-0.499984740745262"/>
                </patternFill>
              </fill>
            </x14:dxf>
          </x14:cfRule>
          <xm:sqref>AY29</xm:sqref>
        </x14:conditionalFormatting>
        <x14:conditionalFormatting xmlns:xm="http://schemas.microsoft.com/office/excel/2006/main">
          <x14:cfRule type="expression" priority="34" id="{1A765ABC-9B83-4B83-B637-FFF8DC650889}">
            <xm:f>基礎情報入力シート!$BC$10=1</xm:f>
            <x14:dxf>
              <font>
                <color theme="2" tint="-0.499984740745262"/>
              </font>
              <fill>
                <patternFill>
                  <bgColor theme="2" tint="-0.499984740745262"/>
                </patternFill>
              </fill>
            </x14:dxf>
          </x14:cfRule>
          <xm:sqref>AY48</xm:sqref>
        </x14:conditionalFormatting>
        <x14:conditionalFormatting xmlns:xm="http://schemas.microsoft.com/office/excel/2006/main">
          <x14:cfRule type="expression" priority="31" id="{D895C903-01A2-4D8E-919C-BE0875ED7068}">
            <xm:f>基礎情報入力シート!$BC$10=1</xm:f>
            <x14:dxf>
              <font>
                <color theme="2" tint="-0.499984740745262"/>
              </font>
              <fill>
                <patternFill>
                  <bgColor theme="2" tint="-0.499984740745262"/>
                </patternFill>
              </fill>
            </x14:dxf>
          </x14:cfRule>
          <xm:sqref>AY216</xm:sqref>
        </x14:conditionalFormatting>
        <x14:conditionalFormatting xmlns:xm="http://schemas.microsoft.com/office/excel/2006/main">
          <x14:cfRule type="expression" priority="28" id="{B18B0AA5-E31C-4118-8473-D5081DAE7096}">
            <xm:f>基礎情報入力シート!$BC$10=1</xm:f>
            <x14:dxf>
              <font>
                <color theme="2" tint="-0.499984740745262"/>
              </font>
              <fill>
                <patternFill>
                  <bgColor theme="2" tint="-0.499984740745262"/>
                </patternFill>
              </fill>
            </x14:dxf>
          </x14:cfRule>
          <xm:sqref>AY327</xm:sqref>
        </x14:conditionalFormatting>
        <x14:conditionalFormatting xmlns:xm="http://schemas.microsoft.com/office/excel/2006/main">
          <x14:cfRule type="expression" priority="26" id="{5752C6C3-3A7C-4E71-8A98-EE0CCE1865FE}">
            <xm:f>基礎情報入力シート!$BC$11=2</xm:f>
            <x14:dxf>
              <font>
                <color theme="2" tint="-0.499984740745262"/>
              </font>
              <fill>
                <patternFill>
                  <bgColor theme="2" tint="-0.499984740745262"/>
                </patternFill>
              </fill>
            </x14:dxf>
          </x14:cfRule>
          <xm:sqref>AY593</xm:sqref>
        </x14:conditionalFormatting>
        <x14:conditionalFormatting xmlns:xm="http://schemas.microsoft.com/office/excel/2006/main">
          <x14:cfRule type="expression" priority="44" id="{F7B0316C-3720-4846-9A4C-085544141DE6}">
            <xm:f>基礎情報入力シート!$BC$12=2</xm:f>
            <x14:dxf>
              <font>
                <color theme="2" tint="-0.499984740745262"/>
              </font>
              <fill>
                <patternFill>
                  <bgColor theme="2" tint="-0.499984740745262"/>
                </patternFill>
              </fill>
            </x14:dxf>
          </x14:cfRule>
          <xm:sqref>AY612</xm:sqref>
        </x14:conditionalFormatting>
        <x14:conditionalFormatting xmlns:xm="http://schemas.microsoft.com/office/excel/2006/main">
          <x14:cfRule type="expression" priority="43" id="{2455E8FC-B9E4-450B-8904-491E84AD188A}">
            <xm:f>基礎情報入力シート!$BC$13=2</xm:f>
            <x14:dxf>
              <font>
                <color theme="2" tint="-0.499984740745262"/>
              </font>
              <fill>
                <patternFill>
                  <bgColor theme="2" tint="-0.499984740745262"/>
                </patternFill>
              </fill>
            </x14:dxf>
          </x14:cfRule>
          <xm:sqref>AY633</xm:sqref>
        </x14:conditionalFormatting>
        <x14:conditionalFormatting xmlns:xm="http://schemas.microsoft.com/office/excel/2006/main">
          <x14:cfRule type="expression" priority="42" id="{3A36B5B1-54A3-47E6-A98E-3DA8C51EB3CD}">
            <xm:f>基礎情報入力シート!$BC$14=2</xm:f>
            <x14:dxf>
              <font>
                <color theme="2" tint="-0.499984740745262"/>
              </font>
              <fill>
                <patternFill>
                  <bgColor theme="2" tint="-0.499984740745262"/>
                </patternFill>
              </fill>
            </x14:dxf>
          </x14:cfRule>
          <xm:sqref>AY652</xm:sqref>
        </x14:conditionalFormatting>
        <x14:conditionalFormatting xmlns:xm="http://schemas.microsoft.com/office/excel/2006/main">
          <x14:cfRule type="expression" priority="118" id="{ED782972-2DA8-400F-9FD0-5C8EAF1ECB36}">
            <xm:f>回答シート_値!$D$3=3</xm:f>
            <x14:dxf>
              <fill>
                <patternFill>
                  <bgColor theme="2" tint="-0.499984740745262"/>
                </patternFill>
              </fill>
            </x14:dxf>
          </x14:cfRule>
          <xm:sqref>AY10:BE10</xm:sqref>
        </x14:conditionalFormatting>
        <x14:conditionalFormatting xmlns:xm="http://schemas.microsoft.com/office/excel/2006/main">
          <x14:cfRule type="expression" priority="117" id="{D7BA65CD-3674-4885-B440-098C1C7FD500}">
            <xm:f>SUM(回答シート_値!$D$4:$D$6)=9</xm:f>
            <x14:dxf>
              <fill>
                <patternFill>
                  <bgColor theme="2" tint="-0.499984740745262"/>
                </patternFill>
              </fill>
            </x14:dxf>
          </x14:cfRule>
          <xm:sqref>AY29:BE29</xm:sqref>
        </x14:conditionalFormatting>
        <x14:conditionalFormatting xmlns:xm="http://schemas.microsoft.com/office/excel/2006/main">
          <x14:cfRule type="expression" priority="116" id="{6B3A9AC7-1EF2-44BB-B19C-98FE9A8F18B0}">
            <xm:f>SUM(回答シート_値!$D$9:$D$11)=9</xm:f>
            <x14:dxf>
              <fill>
                <patternFill>
                  <bgColor theme="2" tint="-0.499984740745262"/>
                </patternFill>
              </fill>
            </x14:dxf>
          </x14:cfRule>
          <xm:sqref>AY48:BE48</xm:sqref>
        </x14:conditionalFormatting>
        <x14:conditionalFormatting xmlns:xm="http://schemas.microsoft.com/office/excel/2006/main">
          <x14:cfRule type="expression" priority="115" id="{D90E56AF-EC77-4310-9A9C-9775B18D8371}">
            <xm:f>SUM(回答シート_値!$D$14:$D$14)=3</xm:f>
            <x14:dxf>
              <fill>
                <patternFill>
                  <bgColor theme="2" tint="-0.499984740745262"/>
                </patternFill>
              </fill>
            </x14:dxf>
          </x14:cfRule>
          <xm:sqref>AY67:BE67</xm:sqref>
        </x14:conditionalFormatting>
        <x14:conditionalFormatting xmlns:xm="http://schemas.microsoft.com/office/excel/2006/main">
          <x14:cfRule type="expression" priority="113" id="{8E256DB6-F2E3-49F3-8F2E-70A474BF8996}">
            <xm:f>SUM(回答シート_値!$D$17:$D$18)=6</xm:f>
            <x14:dxf>
              <fill>
                <patternFill>
                  <bgColor theme="2" tint="-0.499984740745262"/>
                </patternFill>
              </fill>
            </x14:dxf>
          </x14:cfRule>
          <xm:sqref>AY86:BE86</xm:sqref>
        </x14:conditionalFormatting>
        <x14:conditionalFormatting xmlns:xm="http://schemas.microsoft.com/office/excel/2006/main">
          <x14:cfRule type="expression" priority="112" id="{B684FDF6-7A14-480D-B642-89CAC6F6E743}">
            <xm:f>SUM(回答シート_値!$D$21:$D$24)=12</xm:f>
            <x14:dxf>
              <fill>
                <patternFill>
                  <bgColor theme="2" tint="-0.499984740745262"/>
                </patternFill>
              </fill>
            </x14:dxf>
          </x14:cfRule>
          <xm:sqref>AY105:BE105</xm:sqref>
        </x14:conditionalFormatting>
        <x14:conditionalFormatting xmlns:xm="http://schemas.microsoft.com/office/excel/2006/main">
          <x14:cfRule type="expression" priority="111" id="{30AA25D1-86CE-40CE-B796-CE755FC621BF}">
            <xm:f>SUM(回答シート_値!$D$27:$D$32)=18</xm:f>
            <x14:dxf>
              <fill>
                <patternFill>
                  <bgColor theme="2" tint="-0.499984740745262"/>
                </patternFill>
              </fill>
            </x14:dxf>
          </x14:cfRule>
          <xm:sqref>AY128:BE128</xm:sqref>
        </x14:conditionalFormatting>
        <x14:conditionalFormatting xmlns:xm="http://schemas.microsoft.com/office/excel/2006/main">
          <x14:cfRule type="expression" priority="110" id="{131D04FF-514D-4C0A-A4F6-AD5ED80CC10E}">
            <xm:f>SUM(回答シート_値!$D$35:$D$35)=3</xm:f>
            <x14:dxf>
              <fill>
                <patternFill>
                  <bgColor theme="2" tint="-0.499984740745262"/>
                </patternFill>
              </fill>
            </x14:dxf>
          </x14:cfRule>
          <xm:sqref>AY153:BE153</xm:sqref>
        </x14:conditionalFormatting>
        <x14:conditionalFormatting xmlns:xm="http://schemas.microsoft.com/office/excel/2006/main">
          <x14:cfRule type="expression" priority="109" id="{C3F90B36-CFE6-4087-BFA9-3172D283B9CF}">
            <xm:f>SUM(回答シート_値!$D$39:$D$41)=9</xm:f>
            <x14:dxf>
              <fill>
                <patternFill>
                  <bgColor theme="2" tint="-0.499984740745262"/>
                </patternFill>
              </fill>
            </x14:dxf>
          </x14:cfRule>
          <xm:sqref>AY176:BE176</xm:sqref>
        </x14:conditionalFormatting>
        <x14:conditionalFormatting xmlns:xm="http://schemas.microsoft.com/office/excel/2006/main">
          <x14:cfRule type="expression" priority="108" id="{12B9BC78-12BB-4D4A-8C32-B5A8B95A319D}">
            <xm:f>SUM(回答シート_値!$D$45:$D$45)=3</xm:f>
            <x14:dxf>
              <fill>
                <patternFill>
                  <bgColor theme="2" tint="-0.499984740745262"/>
                </patternFill>
              </fill>
            </x14:dxf>
          </x14:cfRule>
          <xm:sqref>AY195:BE195</xm:sqref>
        </x14:conditionalFormatting>
        <x14:conditionalFormatting xmlns:xm="http://schemas.microsoft.com/office/excel/2006/main">
          <x14:cfRule type="expression" priority="107" id="{13A2B226-41C9-40BA-A909-76F674A6907F}">
            <xm:f>SUM(回答シート_値!$D$48:$D$49)=6</xm:f>
            <x14:dxf>
              <fill>
                <patternFill>
                  <bgColor theme="2" tint="-0.499984740745262"/>
                </patternFill>
              </fill>
            </x14:dxf>
          </x14:cfRule>
          <xm:sqref>AY216:BE216</xm:sqref>
        </x14:conditionalFormatting>
        <x14:conditionalFormatting xmlns:xm="http://schemas.microsoft.com/office/excel/2006/main">
          <x14:cfRule type="expression" priority="106" id="{05ADE522-DB5D-4640-9982-B9342AF07CC7}">
            <xm:f>SUM(回答シート_値!$D$52:$D$54)=9</xm:f>
            <x14:dxf>
              <fill>
                <patternFill>
                  <bgColor theme="2" tint="-0.499984740745262"/>
                </patternFill>
              </fill>
            </x14:dxf>
          </x14:cfRule>
          <xm:sqref>AY235:BE235</xm:sqref>
        </x14:conditionalFormatting>
        <x14:conditionalFormatting xmlns:xm="http://schemas.microsoft.com/office/excel/2006/main">
          <x14:cfRule type="expression" priority="105" id="{F0F18979-3602-4BFD-825A-D5DE0DDD82ED}">
            <xm:f>SUM(回答シート_値!$D$58:$D$58)=3</xm:f>
            <x14:dxf>
              <fill>
                <patternFill>
                  <bgColor theme="2" tint="-0.499984740745262"/>
                </patternFill>
              </fill>
            </x14:dxf>
          </x14:cfRule>
          <xm:sqref>AY266:BE266</xm:sqref>
        </x14:conditionalFormatting>
        <x14:conditionalFormatting xmlns:xm="http://schemas.microsoft.com/office/excel/2006/main">
          <x14:cfRule type="expression" priority="104" id="{E24E447B-89A5-45E9-A1B1-5E7E03BA6258}">
            <xm:f>SUM(回答シート_値!$D$61:$D$61)=3</xm:f>
            <x14:dxf>
              <fill>
                <patternFill>
                  <bgColor theme="2" tint="-0.499984740745262"/>
                </patternFill>
              </fill>
            </x14:dxf>
          </x14:cfRule>
          <xm:sqref>AY285:BE285</xm:sqref>
        </x14:conditionalFormatting>
        <x14:conditionalFormatting xmlns:xm="http://schemas.microsoft.com/office/excel/2006/main">
          <x14:cfRule type="expression" priority="103" id="{B33D3288-CB08-4CC2-A2C1-7232A7CCE83C}">
            <xm:f>SUM(回答シート_値!$D$65:$D$67)=9</xm:f>
            <x14:dxf>
              <fill>
                <patternFill>
                  <bgColor theme="2" tint="-0.499984740745262"/>
                </patternFill>
              </fill>
            </x14:dxf>
          </x14:cfRule>
          <xm:sqref>AY304:BE304</xm:sqref>
        </x14:conditionalFormatting>
        <x14:conditionalFormatting xmlns:xm="http://schemas.microsoft.com/office/excel/2006/main">
          <x14:cfRule type="expression" priority="102" id="{7ABAF56B-1ED0-411C-990A-B0CB3D4FA1EC}">
            <xm:f>SUM(回答シート_値!$D$70:$D$71)=6</xm:f>
            <x14:dxf>
              <fill>
                <patternFill>
                  <bgColor theme="2" tint="-0.499984740745262"/>
                </patternFill>
              </fill>
            </x14:dxf>
          </x14:cfRule>
          <xm:sqref>AY327:BE327</xm:sqref>
        </x14:conditionalFormatting>
        <x14:conditionalFormatting xmlns:xm="http://schemas.microsoft.com/office/excel/2006/main">
          <x14:cfRule type="expression" priority="101" id="{278E37F5-A81B-4836-9CFD-66277B3FE552}">
            <xm:f>SUM(回答シート_値!$D$74:$D$74)=3</xm:f>
            <x14:dxf>
              <fill>
                <patternFill>
                  <bgColor theme="2" tint="-0.499984740745262"/>
                </patternFill>
              </fill>
            </x14:dxf>
          </x14:cfRule>
          <xm:sqref>AY346:BE346</xm:sqref>
        </x14:conditionalFormatting>
        <x14:conditionalFormatting xmlns:xm="http://schemas.microsoft.com/office/excel/2006/main">
          <x14:cfRule type="expression" priority="100" id="{FC06724F-DF71-4018-829D-3D2626F6E90D}">
            <xm:f>SUM(回答シート_値!$D$77:$D$78)=6</xm:f>
            <x14:dxf>
              <fill>
                <patternFill>
                  <bgColor theme="2" tint="-0.499984740745262"/>
                </patternFill>
              </fill>
            </x14:dxf>
          </x14:cfRule>
          <xm:sqref>AY365:BE365</xm:sqref>
        </x14:conditionalFormatting>
        <x14:conditionalFormatting xmlns:xm="http://schemas.microsoft.com/office/excel/2006/main">
          <x14:cfRule type="expression" priority="99" id="{44117B5E-A937-460D-BB42-653DC28C6BC8}">
            <xm:f>SUM(回答シート_値!$D$81:$D$81)=3</xm:f>
            <x14:dxf>
              <fill>
                <patternFill>
                  <bgColor theme="2" tint="-0.499984740745262"/>
                </patternFill>
              </fill>
            </x14:dxf>
          </x14:cfRule>
          <xm:sqref>AY384:BE384</xm:sqref>
        </x14:conditionalFormatting>
        <x14:conditionalFormatting xmlns:xm="http://schemas.microsoft.com/office/excel/2006/main">
          <x14:cfRule type="expression" priority="98" id="{E2274380-FA89-4503-9CED-0BF2D9A74FB2}">
            <xm:f>SUM(回答シート_値!$D$84:$D$85)=6</xm:f>
            <x14:dxf>
              <fill>
                <patternFill>
                  <bgColor theme="2" tint="-0.499984740745262"/>
                </patternFill>
              </fill>
            </x14:dxf>
          </x14:cfRule>
          <xm:sqref>AY403:BE403</xm:sqref>
        </x14:conditionalFormatting>
        <x14:conditionalFormatting xmlns:xm="http://schemas.microsoft.com/office/excel/2006/main">
          <x14:cfRule type="expression" priority="94" id="{A3341696-2F20-46B0-882F-1722FED25F72}">
            <xm:f>SUM(回答シート_値!$D$98:$D$100)=9</xm:f>
            <x14:dxf>
              <fill>
                <patternFill>
                  <bgColor theme="2" tint="-0.499984740745262"/>
                </patternFill>
              </fill>
            </x14:dxf>
          </x14:cfRule>
          <xm:sqref>AY422:BE422</xm:sqref>
        </x14:conditionalFormatting>
        <x14:conditionalFormatting xmlns:xm="http://schemas.microsoft.com/office/excel/2006/main">
          <x14:cfRule type="expression" priority="93" id="{EB26C94D-3EB7-47C8-917A-B9246F00151F}">
            <xm:f>SUM(回答シート_値!$D$103:$D$103)=3</xm:f>
            <x14:dxf>
              <fill>
                <patternFill>
                  <bgColor theme="2" tint="-0.499984740745262"/>
                </patternFill>
              </fill>
            </x14:dxf>
          </x14:cfRule>
          <xm:sqref>AY441:BE441</xm:sqref>
        </x14:conditionalFormatting>
        <x14:conditionalFormatting xmlns:xm="http://schemas.microsoft.com/office/excel/2006/main">
          <x14:cfRule type="expression" priority="92" id="{32EA2283-61B3-4DF3-B56B-FFDC2FCD7882}">
            <xm:f>SUM(回答シート_値!$D$106:$D$108)=9</xm:f>
            <x14:dxf>
              <fill>
                <patternFill>
                  <bgColor theme="2" tint="-0.499984740745262"/>
                </patternFill>
              </fill>
            </x14:dxf>
          </x14:cfRule>
          <xm:sqref>AY460:BE460</xm:sqref>
        </x14:conditionalFormatting>
        <x14:conditionalFormatting xmlns:xm="http://schemas.microsoft.com/office/excel/2006/main">
          <x14:cfRule type="expression" priority="91" id="{42D9587E-0B97-4CD6-878C-A78B1A9F08BF}">
            <xm:f>SUM(回答シート_値!$D$111:$D$112)=6</xm:f>
            <x14:dxf>
              <fill>
                <patternFill>
                  <bgColor theme="2" tint="-0.499984740745262"/>
                </patternFill>
              </fill>
            </x14:dxf>
          </x14:cfRule>
          <xm:sqref>AY479:BE479</xm:sqref>
        </x14:conditionalFormatting>
        <x14:conditionalFormatting xmlns:xm="http://schemas.microsoft.com/office/excel/2006/main">
          <x14:cfRule type="expression" priority="90" id="{C0058989-E90D-41C4-88F3-008D143CA014}">
            <xm:f>SUM(回答シート_値!$D$115:$D$115)=3</xm:f>
            <x14:dxf>
              <fill>
                <patternFill>
                  <bgColor theme="2" tint="-0.499984740745262"/>
                </patternFill>
              </fill>
            </x14:dxf>
          </x14:cfRule>
          <xm:sqref>AY498:BE498</xm:sqref>
        </x14:conditionalFormatting>
        <x14:conditionalFormatting xmlns:xm="http://schemas.microsoft.com/office/excel/2006/main">
          <x14:cfRule type="expression" priority="89" id="{FABA8A3F-56E5-47AA-A24F-25C581FFCF77}">
            <xm:f>SUM(回答シート_値!$D$117,回答シート_値!$D$121,回答シート_値!$D$124:$D$128)=21</xm:f>
            <x14:dxf>
              <fill>
                <patternFill>
                  <bgColor theme="2" tint="-0.499984740745262"/>
                </patternFill>
              </fill>
            </x14:dxf>
          </x14:cfRule>
          <xm:sqref>AY519:BE519</xm:sqref>
        </x14:conditionalFormatting>
        <x14:conditionalFormatting xmlns:xm="http://schemas.microsoft.com/office/excel/2006/main">
          <x14:cfRule type="expression" priority="79" id="{7515E404-54E8-41E7-9832-32930FF84CED}">
            <xm:f>SUM(回答シート_値!$D$151:$D$152)=6</xm:f>
            <x14:dxf>
              <fill>
                <patternFill>
                  <bgColor theme="2" tint="-0.499984740745262"/>
                </patternFill>
              </fill>
            </x14:dxf>
          </x14:cfRule>
          <xm:sqref>AY593:BE593</xm:sqref>
        </x14:conditionalFormatting>
        <x14:conditionalFormatting xmlns:xm="http://schemas.microsoft.com/office/excel/2006/main">
          <x14:cfRule type="expression" priority="78" id="{3A5416FD-38C6-47D7-A7C8-205ACB651D86}">
            <xm:f>SUM(回答シート_値!$D$153:$D$154)=6</xm:f>
            <x14:dxf>
              <fill>
                <patternFill>
                  <bgColor theme="2" tint="-0.499984740745262"/>
                </patternFill>
              </fill>
            </x14:dxf>
          </x14:cfRule>
          <xm:sqref>AY612:BE612</xm:sqref>
        </x14:conditionalFormatting>
        <x14:conditionalFormatting xmlns:xm="http://schemas.microsoft.com/office/excel/2006/main">
          <x14:cfRule type="expression" priority="77" id="{B40D61C0-D388-466E-9786-C813ED0C2392}">
            <xm:f>SUM(回答シート_値!$D$155:$D$156)=6</xm:f>
            <x14:dxf>
              <fill>
                <patternFill>
                  <bgColor theme="2" tint="-0.499984740745262"/>
                </patternFill>
              </fill>
            </x14:dxf>
          </x14:cfRule>
          <xm:sqref>AY633:BE633</xm:sqref>
        </x14:conditionalFormatting>
        <x14:conditionalFormatting xmlns:xm="http://schemas.microsoft.com/office/excel/2006/main">
          <x14:cfRule type="expression" priority="76" id="{376BA1B5-3182-41FD-AEA5-4B4E4C818076}">
            <xm:f>回答シート_値!$D$157=3</xm:f>
            <x14:dxf>
              <fill>
                <patternFill>
                  <bgColor theme="2" tint="-0.499984740745262"/>
                </patternFill>
              </fill>
            </x14:dxf>
          </x14:cfRule>
          <xm:sqref>AY652:BE652</xm:sqref>
        </x14:conditionalFormatting>
        <x14:conditionalFormatting xmlns:xm="http://schemas.microsoft.com/office/excel/2006/main">
          <x14:cfRule type="expression" priority="75" id="{900CE24D-F17E-4AA8-B302-3736C370DD1E}">
            <xm:f>SUM(回答シート_値!$D$158:$D$158)=3</xm:f>
            <x14:dxf>
              <fill>
                <patternFill>
                  <bgColor theme="2" tint="-0.499984740745262"/>
                </patternFill>
              </fill>
            </x14:dxf>
          </x14:cfRule>
          <xm:sqref>AY671:BE671</xm:sqref>
        </x14:conditionalFormatting>
        <x14:conditionalFormatting xmlns:xm="http://schemas.microsoft.com/office/excel/2006/main">
          <x14:cfRule type="expression" priority="73" id="{3BEEA051-7747-418A-819D-2AD73651049F}">
            <xm:f>SUM(回答シート_値!$D$163:$D$163)=3</xm:f>
            <x14:dxf>
              <fill>
                <patternFill>
                  <bgColor theme="2" tint="-0.499984740745262"/>
                </patternFill>
              </fill>
            </x14:dxf>
          </x14:cfRule>
          <xm:sqref>AY690:BE690</xm:sqref>
        </x14:conditionalFormatting>
      </x14:conditionalFormattings>
    </ext>
    <ext xmlns:x14="http://schemas.microsoft.com/office/spreadsheetml/2009/9/main" uri="{CCE6A557-97BC-4b89-ADB6-D9C93CAAB3DF}">
      <x14:dataValidations xmlns:xm="http://schemas.microsoft.com/office/excel/2006/main" count="31">
        <x14:dataValidation type="custom" imeMode="hiragana" showInputMessage="1" showErrorMessage="1" error="左記設問への回答で「対象外」を選択した場合に入力してください。" xr:uid="{8BE8412C-A4DA-4D62-9873-66F294754DC4}">
          <x14:formula1>
            <xm:f>OR(回答シート_値!$D$9=3,回答シート_値!$D$10=3,回答シート_値!$D$11=3,回答シート_値!$D$12=3,回答シート_値!$D$13=3)</xm:f>
          </x14:formula1>
          <xm:sqref>AG48:AU48</xm:sqref>
        </x14:dataValidation>
        <x14:dataValidation type="custom" imeMode="hiragana" showInputMessage="1" showErrorMessage="1" error="左記設問への回答で「対象外」を選択した場合に入力してください。" xr:uid="{DCDD968B-4354-446C-8F52-19F14FC6C5C3}">
          <x14:formula1>
            <xm:f>OR(回答シート_値!$D$14=3,回答シート_値!$D$15=3,回答シート_値!$D$16=3)</xm:f>
          </x14:formula1>
          <xm:sqref>AG67:AU67 AG235:AU235</xm:sqref>
        </x14:dataValidation>
        <x14:dataValidation type="custom" imeMode="hiragana" showInputMessage="1" showErrorMessage="1" error="左記設問への回答で「対象外」を選択した場合に入力してください。" xr:uid="{6F2DA246-5BB4-4AC5-A5F2-3A53F7EA232E}">
          <x14:formula1>
            <xm:f>OR(回答シート_値!D162=3,回答シート_値!D163=3,回答シート_値!D164=3,回答シート_値!D165=3,回答シート_値!D166=3)</xm:f>
          </x14:formula1>
          <xm:sqref>AG690:AU690</xm:sqref>
        </x14:dataValidation>
        <x14:dataValidation type="custom" imeMode="hiragana" showInputMessage="1" showErrorMessage="1" error="左記設問への回答で「対象外」を選択した場合に入力してください。" xr:uid="{0AF6F7B8-9C69-45CB-A2BC-8989BDA68BB1}">
          <x14:formula1>
            <xm:f>OR(回答シート_値!D158=3,回答シート_値!D159=3)</xm:f>
          </x14:formula1>
          <xm:sqref>AG671:AU671</xm:sqref>
        </x14:dataValidation>
        <x14:dataValidation type="custom" imeMode="hiragana" showInputMessage="1" showErrorMessage="1" error="左記設問への回答で「対象外」を選択した場合に入力してください。" xr:uid="{4C93BB59-6F7E-49DE-BB5B-899EA3CB7BE7}">
          <x14:formula1>
            <xm:f>回答シート_値!D157=3</xm:f>
          </x14:formula1>
          <xm:sqref>AG652:AU652</xm:sqref>
        </x14:dataValidation>
        <x14:dataValidation type="custom" imeMode="hiragana" showInputMessage="1" showErrorMessage="1" error="左記設問への回答で「対象外」を選択した場合に入力してください。" xr:uid="{782FA34F-6F1C-4075-A5E5-07E148AE4714}">
          <x14:formula1>
            <xm:f>OR(回答シート_値!D155=3,回答シート_値!D156=3)</xm:f>
          </x14:formula1>
          <xm:sqref>AG633:AU633</xm:sqref>
        </x14:dataValidation>
        <x14:dataValidation type="custom" imeMode="hiragana" showInputMessage="1" showErrorMessage="1" error="左記設問への回答で「対象外」を選択した場合に入力してください。" xr:uid="{8257D3CE-C97E-440D-80F0-0CEF1E50C379}">
          <x14:formula1>
            <xm:f>OR(回答シート_値!D153=3,回答シート_値!D154=3)</xm:f>
          </x14:formula1>
          <xm:sqref>AG612:AU612</xm:sqref>
        </x14:dataValidation>
        <x14:dataValidation type="custom" imeMode="hiragana" showInputMessage="1" showErrorMessage="1" error="左記設問への回答で「対象外」を選択した場合に入力してください。" xr:uid="{67DC10B0-0278-48E3-BA09-33AE1D01B032}">
          <x14:formula1>
            <xm:f>OR(回答シート_値!D151=3,回答シート_値!D152=3)</xm:f>
          </x14:formula1>
          <xm:sqref>AG593:AU593</xm:sqref>
        </x14:dataValidation>
        <x14:dataValidation type="custom" imeMode="hiragana" showInputMessage="1" showErrorMessage="1" error="左記設問への回答で「対象外」を選択した場合に入力してください。" xr:uid="{9D28608E-EBFD-480C-8FDF-0771FFCE44D3}">
          <x14:formula1>
            <xm:f>OR(回答シート_値!D117=3,回答シート_値!D118=3,回答シート_値!D119=3,回答シート_値!D120=3,回答シート_値!D121=3,回答シート_値!D122=3,回答シート_値!D123=3,回答シート_値!D124=3,回答シート_値!D125=3,回答シート_値!D126=3,回答シート_値!D127=3,回答シート_値!D128=3,回答シート_値!D129=3,回答シート_値!D130=3)</xm:f>
          </x14:formula1>
          <xm:sqref>AG519:AU519</xm:sqref>
        </x14:dataValidation>
        <x14:dataValidation type="custom" imeMode="hiragana" showInputMessage="1" showErrorMessage="1" error="左記設問への回答で「対象外」を選択した場合に入力してください。" xr:uid="{1467721D-B809-44B5-AF26-72D2C40A65A3}">
          <x14:formula1>
            <xm:f>OR(回答シート_値!D115=3,回答シート_値!D116=3)</xm:f>
          </x14:formula1>
          <xm:sqref>AG498:AU498</xm:sqref>
        </x14:dataValidation>
        <x14:dataValidation type="custom" imeMode="hiragana" showInputMessage="1" showErrorMessage="1" error="左記設問への回答で「対象外」を選択した場合に入力してください。" xr:uid="{6D7BE1D4-7482-4B1A-BDCD-D749A3FA9380}">
          <x14:formula1>
            <xm:f>OR(回答シート_値!D110=3,回答シート_値!D111=3,回答シート_値!D112=3,回答シート_値!D113=3,回答シート_値!D114=3)</xm:f>
          </x14:formula1>
          <xm:sqref>AG479:AU479</xm:sqref>
        </x14:dataValidation>
        <x14:dataValidation type="custom" imeMode="hiragana" showInputMessage="1" showErrorMessage="1" error="左記設問への回答で「対象外」を選択した場合に入力してください。" xr:uid="{D49F9ECB-9AD2-452D-A87F-C764E014CD95}">
          <x14:formula1>
            <xm:f>OR(回答シート_値!D106=3,回答シート_値!D107=3,回答シート_値!D108=3,回答シート_値!D109=3)</xm:f>
          </x14:formula1>
          <xm:sqref>AG460:AU460</xm:sqref>
        </x14:dataValidation>
        <x14:dataValidation type="custom" imeMode="hiragana" showInputMessage="1" showErrorMessage="1" error="左記設問への回答で「対象外」を選択した場合に入力してください。" xr:uid="{E904264E-399F-4783-B228-121FA634B20A}">
          <x14:formula1>
            <xm:f>OR(回答シート_値!D103=3,回答シート_値!D104=3,回答シート_値!D105=3)</xm:f>
          </x14:formula1>
          <xm:sqref>AG441:AU441</xm:sqref>
        </x14:dataValidation>
        <x14:dataValidation type="custom" imeMode="hiragana" showInputMessage="1" showErrorMessage="1" error="左記設問への回答で「対象外」を選択した場合に入力してください。" xr:uid="{44B99438-105F-45A8-91BE-9CF0CF136B37}">
          <x14:formula1>
            <xm:f>OR(回答シート_値!D98=3,回答シート_値!D99=3,回答シート_値!D100=3,回答シート_値!D101=3,回答シート_値!D102=3)</xm:f>
          </x14:formula1>
          <xm:sqref>AG422:AU422</xm:sqref>
        </x14:dataValidation>
        <x14:dataValidation type="custom" imeMode="hiragana" showInputMessage="1" showErrorMessage="1" error="左記設問への回答で「対象外」を選択した場合に入力してください。" xr:uid="{6681F119-90ED-48AC-B95D-3A4B729150CB}">
          <x14:formula1>
            <xm:f>OR(回答シート_値!D84=3,回答シート_値!D85=3)</xm:f>
          </x14:formula1>
          <xm:sqref>AG403:AU403</xm:sqref>
        </x14:dataValidation>
        <x14:dataValidation type="custom" imeMode="hiragana" showInputMessage="1" showErrorMessage="1" error="左記設問への回答で「対象外」を選択した場合に入力してください。" xr:uid="{E79F648F-EE21-4FBC-A20C-671C7461D049}">
          <x14:formula1>
            <xm:f>OR(回答シート_値!D81=3,回答シート_値!D82=3,回答シート_値!D83=3)</xm:f>
          </x14:formula1>
          <xm:sqref>AG384:AU384</xm:sqref>
        </x14:dataValidation>
        <x14:dataValidation type="custom" imeMode="hiragana" showInputMessage="1" showErrorMessage="1" error="左記設問への回答で「対象外」を選択した場合に入力してください。" xr:uid="{1DFD3206-47AF-4163-9526-2AD72E909C53}">
          <x14:formula1>
            <xm:f>OR(回答シート_値!D77=3,回答シート_値!D78=3,回答シート_値!D79=3,回答シート_値!D80=3)</xm:f>
          </x14:formula1>
          <xm:sqref>AG365:AU365</xm:sqref>
        </x14:dataValidation>
        <x14:dataValidation type="custom" imeMode="hiragana" showInputMessage="1" showErrorMessage="1" error="左記設問への回答で「対象外」を選択した場合に入力してください。" xr:uid="{45502887-95B6-4555-90BB-5CD9626ABA13}">
          <x14:formula1>
            <xm:f>OR(回答シート_値!D74=3,回答シート_値!D75=3,回答シート_値!D76=3)</xm:f>
          </x14:formula1>
          <xm:sqref>AG346:AU346</xm:sqref>
        </x14:dataValidation>
        <x14:dataValidation type="custom" imeMode="hiragana" showInputMessage="1" showErrorMessage="1" error="左記設問への回答で「対象外」を選択した場合に入力してください。" xr:uid="{0695903A-D010-45EA-837F-92DCE0416486}">
          <x14:formula1>
            <xm:f>OR(回答シート_値!D70=3,回答シート_値!D71=3,回答シート_値!D72=3,回答シート_値!D73=3)</xm:f>
          </x14:formula1>
          <xm:sqref>AG327:AU327</xm:sqref>
        </x14:dataValidation>
        <x14:dataValidation type="custom" imeMode="hiragana" showInputMessage="1" showErrorMessage="1" error="左記設問への回答で「対象外」を選択した場合に入力してください。" xr:uid="{0E450DA7-D700-44CD-9A92-791BB2AC3009}">
          <x14:formula1>
            <xm:f>OR(回答シート_値!D65=3,回答シート_値!D66=3,回答シート_値!D67=3,回答シート_値!D68=3,回答シート_値!D69=3)</xm:f>
          </x14:formula1>
          <xm:sqref>AG304:AU304</xm:sqref>
        </x14:dataValidation>
        <x14:dataValidation type="custom" imeMode="hiragana" showInputMessage="1" showErrorMessage="1" error="左記設問への回答で「対象外」を選択した場合に入力してください。" xr:uid="{0814A9BB-5CF8-4F65-9E1F-187B564FA941}">
          <x14:formula1>
            <xm:f>OR(回答シート_値!D61=3,回答シート_値!D62=3,回答シート_値!D63=3,回答シート_値!D64=3)</xm:f>
          </x14:formula1>
          <xm:sqref>AG285:AU285</xm:sqref>
        </x14:dataValidation>
        <x14:dataValidation type="custom" imeMode="hiragana" showInputMessage="1" showErrorMessage="1" error="左記設問への回答で「対象外」を選択した場合に入力してください。" xr:uid="{4F977016-4285-4C97-AE68-871FA38EFDC5}">
          <x14:formula1>
            <xm:f>OR(回答シート_値!D57=3,回答シート_値!D58=3,回答シート_値!D59=3,回答シート_値!D60=3)</xm:f>
          </x14:formula1>
          <xm:sqref>AG266:AU266</xm:sqref>
        </x14:dataValidation>
        <x14:dataValidation type="custom" imeMode="hiragana" showInputMessage="1" showErrorMessage="1" error="左記設問への回答で「対象外」を選択した場合に入力してください。" xr:uid="{A093C81A-23E2-424C-8F61-B024EA01BEFE}">
          <x14:formula1>
            <xm:f>OR(回答シート_値!D48=3,回答シート_値!D49=3,回答シート_値!D50=3,回答シート_値!D51=3)</xm:f>
          </x14:formula1>
          <xm:sqref>AG216:AU216</xm:sqref>
        </x14:dataValidation>
        <x14:dataValidation type="custom" imeMode="hiragana" showInputMessage="1" showErrorMessage="1" error="左記設問への回答で「対象外」を選択した場合に入力してください。" xr:uid="{55DE513F-4C2C-4163-99ED-46DD6FBB071A}">
          <x14:formula1>
            <xm:f>OR(回答シート_値!D45=3,回答シート_値!D46=3,回答シート_値!D47=3)</xm:f>
          </x14:formula1>
          <xm:sqref>AG195:AU195</xm:sqref>
        </x14:dataValidation>
        <x14:dataValidation type="custom" imeMode="hiragana" showInputMessage="1" showErrorMessage="1" error="左記設問への回答で「対象外」を選択した場合に入力してください。" xr:uid="{D6181B39-DF6E-4BC1-9368-032EC70205E7}">
          <x14:formula1>
            <xm:f>OR(回答シート_値!D39=3,回答シート_値!D40=3,回答シート_値!D41=3,回答シート_値!D42=3,回答シート_値!D43=3,回答シート_値!D44=3)</xm:f>
          </x14:formula1>
          <xm:sqref>AG176:AU176</xm:sqref>
        </x14:dataValidation>
        <x14:dataValidation type="custom" imeMode="hiragana" showInputMessage="1" showErrorMessage="1" error="左記設問への回答で「対象外」を選択した場合に入力してください。" xr:uid="{80064A6E-6D1B-43BA-8A45-8AB614FFC208}">
          <x14:formula1>
            <xm:f>OR(回答シート_値!D35=3,回答シート_値!D36=3,回答シート_値!D37=3,回答シート_値!D38=3)</xm:f>
          </x14:formula1>
          <xm:sqref>AG153:AU153</xm:sqref>
        </x14:dataValidation>
        <x14:dataValidation type="custom" imeMode="hiragana" showInputMessage="1" showErrorMessage="1" error="左記設問への回答で「対象外」を選択した場合に入力してください。" xr:uid="{12D3D261-C746-44AD-9A43-76F3E5BD60A5}">
          <x14:formula1>
            <xm:f>OR(回答シート_値!D27=3,回答シート_値!D28=3,回答シート_値!D29=3,回答シート_値!D30=3,回答シート_値!D31=3,回答シート_値!D32=3,回答シート_値!D33=3,回答シート_値!D34=3)</xm:f>
          </x14:formula1>
          <xm:sqref>AG128:AU128</xm:sqref>
        </x14:dataValidation>
        <x14:dataValidation type="custom" imeMode="hiragana" showInputMessage="1" showErrorMessage="1" error="左記設問への回答で「対象外」を選択した場合に入力してください。" xr:uid="{1FA123C6-E13C-46D1-AE2D-728C039CE512}">
          <x14:formula1>
            <xm:f>OR(回答シート_値!D21=3,回答シート_値!D22=3,回答シート_値!D23=3,回答シート_値!D24=3,回答シート_値!D25=3,回答シート_値!D26=3)</xm:f>
          </x14:formula1>
          <xm:sqref>AG105:AU105</xm:sqref>
        </x14:dataValidation>
        <x14:dataValidation type="custom" imeMode="hiragana" showInputMessage="1" showErrorMessage="1" error="左記設問への回答で「対象外」を選択した場合に入力してください。" xr:uid="{9E90C38A-1022-4B16-981D-CF47D2BAA86C}">
          <x14:formula1>
            <xm:f>OR(回答シート_値!D17=3,回答シート_値!D18=3,回答シート_値!D19=3,回答シート_値!D20=3)</xm:f>
          </x14:formula1>
          <xm:sqref>AG86:AU86</xm:sqref>
        </x14:dataValidation>
        <x14:dataValidation type="custom" imeMode="hiragana" showInputMessage="1" showErrorMessage="1" error="左記設問への回答で「対象外」を選択した場合に入力してください。" xr:uid="{648626DF-0336-45E1-B46D-6E80415DFECF}">
          <x14:formula1>
            <xm:f>OR(回答シート_値!D4=3,回答シート_値!D5=3,回答シート_値!D6=3,回答シート_値!D7=3,回答シート_値!D8=3)</xm:f>
          </x14:formula1>
          <xm:sqref>AG29:AU29</xm:sqref>
        </x14:dataValidation>
        <x14:dataValidation type="custom" imeMode="hiragana" showInputMessage="1" showErrorMessage="1" error="左記設問への回答で「対象外」を選択した場合に入力してください。" xr:uid="{830596FE-CE1F-4F60-86FD-9148341F7548}">
          <x14:formula1>
            <xm:f>回答シート_値!D3=3</xm:f>
          </x14:formula1>
          <xm:sqref>AG10:AU10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15F1-D699-4D2D-99FD-66553CDD3BD9}">
  <sheetPr codeName="Sheet8"/>
  <dimension ref="B1:H173"/>
  <sheetViews>
    <sheetView zoomScale="70" zoomScaleNormal="70" workbookViewId="0"/>
  </sheetViews>
  <sheetFormatPr defaultRowHeight="18" x14ac:dyDescent="0.55000000000000004"/>
  <cols>
    <col min="1" max="1" width="1.25" customWidth="1"/>
    <col min="4" max="8" width="8.6640625" style="96"/>
  </cols>
  <sheetData>
    <row r="1" spans="2:8" ht="3" customHeight="1" x14ac:dyDescent="0.55000000000000004"/>
    <row r="2" spans="2:8" s="73" customFormat="1" ht="54" hidden="1" x14ac:dyDescent="0.55000000000000004">
      <c r="B2" s="73" t="s">
        <v>303</v>
      </c>
      <c r="C2" s="73" t="s">
        <v>377</v>
      </c>
      <c r="D2" s="97" t="s">
        <v>4</v>
      </c>
      <c r="E2" s="97" t="s">
        <v>7</v>
      </c>
      <c r="F2" s="97" t="s">
        <v>391</v>
      </c>
      <c r="G2" s="97" t="s">
        <v>392</v>
      </c>
      <c r="H2" s="97" t="s">
        <v>393</v>
      </c>
    </row>
    <row r="3" spans="2:8" hidden="1" x14ac:dyDescent="0.55000000000000004">
      <c r="B3" s="55" t="s">
        <v>299</v>
      </c>
      <c r="C3" s="55" t="s">
        <v>138</v>
      </c>
      <c r="D3" s="98"/>
      <c r="E3" s="98"/>
      <c r="F3" s="98" t="str">
        <f>IF(回答シート!AG10="","",回答シート!AG10)</f>
        <v/>
      </c>
      <c r="G3" s="96" t="str">
        <f>IF(AND(D3=3,F3=""),"NG","OK")</f>
        <v>OK</v>
      </c>
      <c r="H3" s="96" t="s">
        <v>394</v>
      </c>
    </row>
    <row r="4" spans="2:8" hidden="1" x14ac:dyDescent="0.55000000000000004">
      <c r="B4" t="s">
        <v>300</v>
      </c>
      <c r="C4" t="s">
        <v>138</v>
      </c>
      <c r="F4" s="96" t="str">
        <f>IF(回答シート!AG29="","",回答シート!AG29)</f>
        <v/>
      </c>
      <c r="G4" s="96" t="str">
        <f>IF(AND(OR(D4=3,D5=3,D6=3,D7=3,D8=3),F4=""),"NG","OK")</f>
        <v>OK</v>
      </c>
      <c r="H4" s="96" t="s">
        <v>446</v>
      </c>
    </row>
    <row r="5" spans="2:8" hidden="1" x14ac:dyDescent="0.55000000000000004">
      <c r="B5" t="s">
        <v>300</v>
      </c>
      <c r="C5" t="s">
        <v>141</v>
      </c>
    </row>
    <row r="6" spans="2:8" hidden="1" x14ac:dyDescent="0.55000000000000004">
      <c r="B6" t="s">
        <v>300</v>
      </c>
      <c r="C6" t="s">
        <v>142</v>
      </c>
    </row>
    <row r="7" spans="2:8" hidden="1" x14ac:dyDescent="0.55000000000000004">
      <c r="B7" s="89" t="s">
        <v>300</v>
      </c>
      <c r="C7" s="89" t="s">
        <v>144</v>
      </c>
      <c r="D7" s="99"/>
      <c r="E7" s="99"/>
      <c r="F7" s="99"/>
      <c r="G7" s="99"/>
      <c r="H7" s="99"/>
    </row>
    <row r="8" spans="2:8" hidden="1" x14ac:dyDescent="0.55000000000000004">
      <c r="B8" s="89" t="s">
        <v>300</v>
      </c>
      <c r="C8" s="89" t="s">
        <v>146</v>
      </c>
      <c r="D8" s="99"/>
      <c r="E8" s="99"/>
      <c r="F8" s="99"/>
      <c r="G8" s="99"/>
      <c r="H8" s="99"/>
    </row>
    <row r="9" spans="2:8" hidden="1" x14ac:dyDescent="0.55000000000000004">
      <c r="B9" s="55" t="s">
        <v>305</v>
      </c>
      <c r="C9" s="55" t="s">
        <v>138</v>
      </c>
      <c r="D9" s="98"/>
      <c r="E9" s="98"/>
      <c r="F9" s="98" t="str">
        <f>IF(回答シート!AG48="","",回答シート!AG48)</f>
        <v/>
      </c>
      <c r="G9" s="96" t="str">
        <f>IF(AND(OR(D9=3,D10=3,D11=3,D12=3,D13=3),F9=""),"NG","OK")</f>
        <v>OK</v>
      </c>
      <c r="H9" s="96" t="s">
        <v>446</v>
      </c>
    </row>
    <row r="10" spans="2:8" hidden="1" x14ac:dyDescent="0.55000000000000004">
      <c r="B10" s="55" t="s">
        <v>305</v>
      </c>
      <c r="C10" s="55" t="s">
        <v>141</v>
      </c>
      <c r="D10" s="98"/>
      <c r="E10" s="98"/>
      <c r="F10" s="98"/>
    </row>
    <row r="11" spans="2:8" hidden="1" x14ac:dyDescent="0.55000000000000004">
      <c r="B11" s="55" t="s">
        <v>305</v>
      </c>
      <c r="C11" s="55" t="s">
        <v>142</v>
      </c>
      <c r="D11" s="98"/>
      <c r="E11" s="98"/>
      <c r="F11" s="98"/>
    </row>
    <row r="12" spans="2:8" hidden="1" x14ac:dyDescent="0.55000000000000004">
      <c r="B12" s="89" t="s">
        <v>305</v>
      </c>
      <c r="C12" s="89" t="s">
        <v>144</v>
      </c>
      <c r="D12" s="99"/>
      <c r="E12" s="99"/>
      <c r="F12" s="99"/>
      <c r="G12" s="99"/>
      <c r="H12" s="99"/>
    </row>
    <row r="13" spans="2:8" hidden="1" x14ac:dyDescent="0.55000000000000004">
      <c r="B13" s="89" t="s">
        <v>305</v>
      </c>
      <c r="C13" s="89" t="s">
        <v>146</v>
      </c>
      <c r="D13" s="99"/>
      <c r="E13" s="99"/>
      <c r="F13" s="99"/>
      <c r="G13" s="99"/>
      <c r="H13" s="99"/>
    </row>
    <row r="14" spans="2:8" hidden="1" x14ac:dyDescent="0.55000000000000004">
      <c r="B14" t="s">
        <v>304</v>
      </c>
      <c r="C14" t="s">
        <v>138</v>
      </c>
      <c r="F14" s="96" t="str">
        <f>IF(回答シート!AG67="","",回答シート!AG67)</f>
        <v/>
      </c>
      <c r="G14" s="96" t="str">
        <f>IF(AND(OR(D14=3,D15=3,D16=3),F14=""),"NG","OK")</f>
        <v>OK</v>
      </c>
      <c r="H14" s="96" t="s">
        <v>446</v>
      </c>
    </row>
    <row r="15" spans="2:8" hidden="1" x14ac:dyDescent="0.55000000000000004">
      <c r="B15" s="89" t="s">
        <v>304</v>
      </c>
      <c r="C15" s="89" t="s">
        <v>141</v>
      </c>
      <c r="D15" s="99"/>
      <c r="E15" s="99"/>
      <c r="F15" s="99"/>
      <c r="G15" s="99"/>
      <c r="H15" s="99"/>
    </row>
    <row r="16" spans="2:8" hidden="1" x14ac:dyDescent="0.55000000000000004">
      <c r="B16" s="89" t="s">
        <v>304</v>
      </c>
      <c r="C16" s="89" t="s">
        <v>142</v>
      </c>
      <c r="D16" s="99"/>
      <c r="E16" s="99"/>
      <c r="F16" s="99"/>
      <c r="G16" s="99"/>
      <c r="H16" s="99"/>
    </row>
    <row r="17" spans="2:8" hidden="1" x14ac:dyDescent="0.55000000000000004">
      <c r="B17" s="55" t="s">
        <v>309</v>
      </c>
      <c r="C17" s="55" t="s">
        <v>138</v>
      </c>
      <c r="D17" s="98"/>
      <c r="E17" s="98"/>
      <c r="F17" s="98" t="str">
        <f>IF(回答シート!AG86="","",回答シート!AG86)</f>
        <v/>
      </c>
      <c r="G17" s="96" t="str">
        <f>IF(AND(OR(D17=3,D18=3,D19=3,D20=3),F17=""),"NG","OK")</f>
        <v>OK</v>
      </c>
      <c r="H17" s="96" t="s">
        <v>446</v>
      </c>
    </row>
    <row r="18" spans="2:8" hidden="1" x14ac:dyDescent="0.55000000000000004">
      <c r="B18" s="55" t="s">
        <v>309</v>
      </c>
      <c r="C18" s="55" t="s">
        <v>141</v>
      </c>
      <c r="D18" s="98"/>
      <c r="E18" s="98"/>
      <c r="F18" s="98"/>
    </row>
    <row r="19" spans="2:8" hidden="1" x14ac:dyDescent="0.55000000000000004">
      <c r="B19" s="89" t="s">
        <v>309</v>
      </c>
      <c r="C19" s="89" t="s">
        <v>142</v>
      </c>
      <c r="D19" s="99"/>
      <c r="E19" s="99"/>
      <c r="F19" s="99"/>
      <c r="G19" s="99"/>
      <c r="H19" s="99"/>
    </row>
    <row r="20" spans="2:8" hidden="1" x14ac:dyDescent="0.55000000000000004">
      <c r="B20" s="89" t="s">
        <v>309</v>
      </c>
      <c r="C20" s="89" t="s">
        <v>144</v>
      </c>
      <c r="D20" s="99"/>
      <c r="E20" s="99"/>
      <c r="F20" s="99"/>
      <c r="G20" s="99"/>
      <c r="H20" s="99"/>
    </row>
    <row r="21" spans="2:8" hidden="1" x14ac:dyDescent="0.55000000000000004">
      <c r="B21" t="s">
        <v>311</v>
      </c>
      <c r="C21" t="s">
        <v>138</v>
      </c>
      <c r="F21" s="96" t="str">
        <f>IF(回答シート!AG105="","",回答シート!AG105)</f>
        <v/>
      </c>
      <c r="G21" s="96" t="str">
        <f>IF(AND(OR(D21=3,D22=3,D23=3,D24=3,D25=3,D26=3),F21=""),"NG","OK")</f>
        <v>OK</v>
      </c>
      <c r="H21" s="96" t="s">
        <v>446</v>
      </c>
    </row>
    <row r="22" spans="2:8" hidden="1" x14ac:dyDescent="0.55000000000000004">
      <c r="B22" t="s">
        <v>311</v>
      </c>
      <c r="C22" t="s">
        <v>379</v>
      </c>
    </row>
    <row r="23" spans="2:8" hidden="1" x14ac:dyDescent="0.55000000000000004">
      <c r="B23" t="s">
        <v>311</v>
      </c>
      <c r="C23" t="s">
        <v>380</v>
      </c>
    </row>
    <row r="24" spans="2:8" hidden="1" x14ac:dyDescent="0.55000000000000004">
      <c r="B24" t="s">
        <v>311</v>
      </c>
      <c r="C24" t="s">
        <v>381</v>
      </c>
    </row>
    <row r="25" spans="2:8" hidden="1" x14ac:dyDescent="0.55000000000000004">
      <c r="B25" s="89" t="s">
        <v>311</v>
      </c>
      <c r="C25" s="89" t="s">
        <v>382</v>
      </c>
      <c r="D25" s="99"/>
      <c r="E25" s="99"/>
      <c r="F25" s="99"/>
      <c r="G25" s="99"/>
      <c r="H25" s="99"/>
    </row>
    <row r="26" spans="2:8" hidden="1" x14ac:dyDescent="0.55000000000000004">
      <c r="B26" s="89" t="s">
        <v>311</v>
      </c>
      <c r="C26" s="89" t="s">
        <v>147</v>
      </c>
      <c r="D26" s="99"/>
      <c r="E26" s="99"/>
      <c r="F26" s="99"/>
      <c r="G26" s="99"/>
      <c r="H26" s="99"/>
    </row>
    <row r="27" spans="2:8" hidden="1" x14ac:dyDescent="0.55000000000000004">
      <c r="B27" s="55" t="s">
        <v>312</v>
      </c>
      <c r="C27" s="55" t="s">
        <v>138</v>
      </c>
      <c r="D27" s="98"/>
      <c r="E27" s="98"/>
      <c r="F27" s="98" t="str">
        <f>IF(回答シート!AG128="","",回答シート!AG128)</f>
        <v/>
      </c>
      <c r="G27" s="96" t="str">
        <f>IF(AND(OR(D27=3,D28=3,D29=3,D30=3,D31=3,D32=3,D33=3,D34=3),F27=""),"NG","OK")</f>
        <v>OK</v>
      </c>
      <c r="H27" s="96" t="s">
        <v>446</v>
      </c>
    </row>
    <row r="28" spans="2:8" hidden="1" x14ac:dyDescent="0.55000000000000004">
      <c r="B28" s="55" t="s">
        <v>312</v>
      </c>
      <c r="C28" s="55" t="s">
        <v>379</v>
      </c>
      <c r="D28" s="98"/>
      <c r="E28" s="98"/>
      <c r="F28" s="98"/>
    </row>
    <row r="29" spans="2:8" hidden="1" x14ac:dyDescent="0.55000000000000004">
      <c r="B29" s="55" t="s">
        <v>312</v>
      </c>
      <c r="C29" s="55" t="s">
        <v>380</v>
      </c>
      <c r="D29" s="98"/>
      <c r="E29" s="98"/>
      <c r="F29" s="98"/>
    </row>
    <row r="30" spans="2:8" hidden="1" x14ac:dyDescent="0.55000000000000004">
      <c r="B30" s="55" t="s">
        <v>312</v>
      </c>
      <c r="C30" s="55" t="s">
        <v>381</v>
      </c>
      <c r="D30" s="98"/>
      <c r="E30" s="98"/>
      <c r="F30" s="98"/>
    </row>
    <row r="31" spans="2:8" hidden="1" x14ac:dyDescent="0.55000000000000004">
      <c r="B31" s="55" t="s">
        <v>312</v>
      </c>
      <c r="C31" s="55" t="s">
        <v>382</v>
      </c>
      <c r="D31" s="98"/>
      <c r="E31" s="98"/>
      <c r="F31" s="98"/>
    </row>
    <row r="32" spans="2:8" hidden="1" x14ac:dyDescent="0.55000000000000004">
      <c r="B32" s="55" t="s">
        <v>312</v>
      </c>
      <c r="C32" s="55" t="s">
        <v>147</v>
      </c>
      <c r="D32" s="98"/>
      <c r="E32" s="98"/>
      <c r="F32" s="98"/>
    </row>
    <row r="33" spans="2:8" hidden="1" x14ac:dyDescent="0.55000000000000004">
      <c r="B33" s="89" t="s">
        <v>312</v>
      </c>
      <c r="C33" s="89" t="s">
        <v>155</v>
      </c>
      <c r="D33" s="99"/>
      <c r="E33" s="99"/>
      <c r="F33" s="99"/>
      <c r="G33" s="99"/>
      <c r="H33" s="99"/>
    </row>
    <row r="34" spans="2:8" hidden="1" x14ac:dyDescent="0.55000000000000004">
      <c r="B34" s="89" t="s">
        <v>312</v>
      </c>
      <c r="C34" s="89" t="s">
        <v>156</v>
      </c>
      <c r="D34" s="99"/>
      <c r="E34" s="99"/>
      <c r="F34" s="99"/>
      <c r="G34" s="99"/>
      <c r="H34" s="99"/>
    </row>
    <row r="35" spans="2:8" hidden="1" x14ac:dyDescent="0.55000000000000004">
      <c r="B35" t="s">
        <v>314</v>
      </c>
      <c r="C35" t="s">
        <v>138</v>
      </c>
      <c r="F35" s="96" t="str">
        <f>IF(回答シート!AG153="","",回答シート!AG153)</f>
        <v/>
      </c>
      <c r="G35" s="96" t="str">
        <f>IF(AND(OR(D35=3,D36=3,D37=3,D38=3),F35=""),"NG","OK")</f>
        <v>OK</v>
      </c>
      <c r="H35" s="96" t="s">
        <v>446</v>
      </c>
    </row>
    <row r="36" spans="2:8" hidden="1" x14ac:dyDescent="0.55000000000000004">
      <c r="B36" s="89" t="s">
        <v>314</v>
      </c>
      <c r="C36" s="89" t="s">
        <v>379</v>
      </c>
      <c r="D36" s="99"/>
      <c r="E36" s="99"/>
      <c r="F36" s="99"/>
      <c r="G36" s="99"/>
      <c r="H36" s="99"/>
    </row>
    <row r="37" spans="2:8" hidden="1" x14ac:dyDescent="0.55000000000000004">
      <c r="B37" s="89" t="s">
        <v>314</v>
      </c>
      <c r="C37" s="89" t="s">
        <v>380</v>
      </c>
      <c r="D37" s="99"/>
      <c r="E37" s="99"/>
      <c r="F37" s="99"/>
      <c r="G37" s="99"/>
      <c r="H37" s="99"/>
    </row>
    <row r="38" spans="2:8" hidden="1" x14ac:dyDescent="0.55000000000000004">
      <c r="B38" s="89" t="s">
        <v>314</v>
      </c>
      <c r="C38" s="89" t="s">
        <v>381</v>
      </c>
      <c r="D38" s="99"/>
      <c r="E38" s="99"/>
      <c r="F38" s="99"/>
      <c r="G38" s="99"/>
      <c r="H38" s="99"/>
    </row>
    <row r="39" spans="2:8" hidden="1" x14ac:dyDescent="0.55000000000000004">
      <c r="B39" s="55" t="s">
        <v>316</v>
      </c>
      <c r="C39" s="55" t="s">
        <v>138</v>
      </c>
      <c r="D39" s="98"/>
      <c r="E39" s="98"/>
      <c r="F39" s="98" t="str">
        <f>IF(回答シート!AG176="","",回答シート!AG176)</f>
        <v/>
      </c>
      <c r="G39" s="96" t="str">
        <f>IF(AND(OR(D39=3,D40=3,D41=3,D42=3,D43=3,D44=3),F39=""),"NG","OK")</f>
        <v>OK</v>
      </c>
      <c r="H39" s="96" t="s">
        <v>446</v>
      </c>
    </row>
    <row r="40" spans="2:8" hidden="1" x14ac:dyDescent="0.55000000000000004">
      <c r="B40" s="55" t="s">
        <v>316</v>
      </c>
      <c r="C40" s="55" t="s">
        <v>379</v>
      </c>
      <c r="D40" s="98"/>
      <c r="E40" s="98"/>
      <c r="F40" s="98"/>
    </row>
    <row r="41" spans="2:8" hidden="1" x14ac:dyDescent="0.55000000000000004">
      <c r="B41" s="55" t="s">
        <v>316</v>
      </c>
      <c r="C41" s="55" t="s">
        <v>380</v>
      </c>
      <c r="D41" s="98"/>
      <c r="E41" s="98"/>
      <c r="F41" s="98"/>
    </row>
    <row r="42" spans="2:8" hidden="1" x14ac:dyDescent="0.55000000000000004">
      <c r="B42" s="89" t="s">
        <v>316</v>
      </c>
      <c r="C42" s="89" t="s">
        <v>381</v>
      </c>
      <c r="D42" s="99"/>
      <c r="E42" s="99"/>
      <c r="F42" s="99"/>
      <c r="G42" s="99"/>
      <c r="H42" s="99"/>
    </row>
    <row r="43" spans="2:8" hidden="1" x14ac:dyDescent="0.55000000000000004">
      <c r="B43" s="89" t="s">
        <v>316</v>
      </c>
      <c r="C43" s="89" t="s">
        <v>382</v>
      </c>
      <c r="D43" s="99"/>
      <c r="E43" s="99"/>
      <c r="F43" s="99"/>
      <c r="G43" s="99"/>
      <c r="H43" s="99"/>
    </row>
    <row r="44" spans="2:8" hidden="1" x14ac:dyDescent="0.55000000000000004">
      <c r="B44" s="89" t="s">
        <v>316</v>
      </c>
      <c r="C44" s="89" t="s">
        <v>147</v>
      </c>
      <c r="D44" s="99"/>
      <c r="E44" s="99"/>
      <c r="F44" s="99"/>
      <c r="G44" s="99"/>
      <c r="H44" s="99"/>
    </row>
    <row r="45" spans="2:8" hidden="1" x14ac:dyDescent="0.55000000000000004">
      <c r="B45" t="s">
        <v>318</v>
      </c>
      <c r="C45" t="s">
        <v>138</v>
      </c>
      <c r="F45" s="96" t="str">
        <f>IF(回答シート!AG195="","",回答シート!AG195)</f>
        <v/>
      </c>
      <c r="G45" s="96" t="str">
        <f>IF(AND(OR(D45=3,D46=3,D47=3),F45=""),"NG","OK")</f>
        <v>OK</v>
      </c>
      <c r="H45" s="96" t="s">
        <v>446</v>
      </c>
    </row>
    <row r="46" spans="2:8" hidden="1" x14ac:dyDescent="0.55000000000000004">
      <c r="B46" s="89" t="s">
        <v>318</v>
      </c>
      <c r="C46" s="89" t="s">
        <v>379</v>
      </c>
      <c r="D46" s="99"/>
      <c r="E46" s="99"/>
      <c r="F46" s="99"/>
      <c r="G46" s="99"/>
      <c r="H46" s="99"/>
    </row>
    <row r="47" spans="2:8" hidden="1" x14ac:dyDescent="0.55000000000000004">
      <c r="B47" s="89" t="s">
        <v>318</v>
      </c>
      <c r="C47" s="89" t="s">
        <v>380</v>
      </c>
      <c r="D47" s="99"/>
      <c r="E47" s="99"/>
      <c r="F47" s="99"/>
      <c r="G47" s="99"/>
      <c r="H47" s="99"/>
    </row>
    <row r="48" spans="2:8" hidden="1" x14ac:dyDescent="0.55000000000000004">
      <c r="B48" s="55" t="s">
        <v>319</v>
      </c>
      <c r="C48" s="55" t="s">
        <v>138</v>
      </c>
      <c r="D48" s="98"/>
      <c r="E48" s="98"/>
      <c r="F48" s="98" t="str">
        <f>IF(回答シート!AG216="","",回答シート!AG216)</f>
        <v/>
      </c>
      <c r="G48" s="96" t="str">
        <f>IF(AND(OR(D48=3,D49=3,D50=3,D51=3),F48=""),"NG","OK")</f>
        <v>OK</v>
      </c>
      <c r="H48" s="96" t="s">
        <v>446</v>
      </c>
    </row>
    <row r="49" spans="2:8" hidden="1" x14ac:dyDescent="0.55000000000000004">
      <c r="B49" s="55" t="s">
        <v>319</v>
      </c>
      <c r="C49" s="55" t="s">
        <v>379</v>
      </c>
      <c r="D49" s="98"/>
      <c r="E49" s="98"/>
      <c r="F49" s="98"/>
    </row>
    <row r="50" spans="2:8" hidden="1" x14ac:dyDescent="0.55000000000000004">
      <c r="B50" s="89" t="s">
        <v>319</v>
      </c>
      <c r="C50" s="89" t="s">
        <v>380</v>
      </c>
      <c r="D50" s="99"/>
      <c r="E50" s="99"/>
      <c r="F50" s="99"/>
      <c r="G50" s="99"/>
      <c r="H50" s="99"/>
    </row>
    <row r="51" spans="2:8" hidden="1" x14ac:dyDescent="0.55000000000000004">
      <c r="B51" s="89" t="s">
        <v>319</v>
      </c>
      <c r="C51" s="89" t="s">
        <v>381</v>
      </c>
      <c r="D51" s="99"/>
      <c r="E51" s="99"/>
      <c r="F51" s="99"/>
      <c r="G51" s="99"/>
      <c r="H51" s="99"/>
    </row>
    <row r="52" spans="2:8" hidden="1" x14ac:dyDescent="0.55000000000000004">
      <c r="B52" t="s">
        <v>323</v>
      </c>
      <c r="C52" t="s">
        <v>378</v>
      </c>
      <c r="F52" s="96" t="str">
        <f>IF(回答シート!AG235="","",回答シート!AG235)</f>
        <v/>
      </c>
      <c r="G52" s="96" t="str">
        <f>IF(AND(OR(D52=3,D53=3,D54=3,D55=3,D56=3),F52=""),"NG","OK")</f>
        <v>OK</v>
      </c>
      <c r="H52" s="96" t="s">
        <v>446</v>
      </c>
    </row>
    <row r="53" spans="2:8" hidden="1" x14ac:dyDescent="0.55000000000000004">
      <c r="B53" t="s">
        <v>323</v>
      </c>
      <c r="C53" t="s">
        <v>379</v>
      </c>
    </row>
    <row r="54" spans="2:8" hidden="1" x14ac:dyDescent="0.55000000000000004">
      <c r="B54" t="s">
        <v>323</v>
      </c>
      <c r="C54" t="s">
        <v>380</v>
      </c>
    </row>
    <row r="55" spans="2:8" hidden="1" x14ac:dyDescent="0.55000000000000004">
      <c r="B55" s="89" t="s">
        <v>323</v>
      </c>
      <c r="C55" s="89" t="s">
        <v>381</v>
      </c>
      <c r="D55" s="99"/>
      <c r="E55" s="99"/>
      <c r="F55" s="99"/>
      <c r="G55" s="99"/>
      <c r="H55" s="99"/>
    </row>
    <row r="56" spans="2:8" hidden="1" x14ac:dyDescent="0.55000000000000004">
      <c r="B56" s="89" t="s">
        <v>323</v>
      </c>
      <c r="C56" s="89" t="s">
        <v>146</v>
      </c>
      <c r="D56" s="99"/>
      <c r="E56" s="99"/>
      <c r="F56" s="99"/>
      <c r="G56" s="99"/>
      <c r="H56" s="99"/>
    </row>
    <row r="57" spans="2:8" hidden="1" x14ac:dyDescent="0.55000000000000004">
      <c r="B57" s="89" t="s">
        <v>325</v>
      </c>
      <c r="C57" s="89" t="s">
        <v>378</v>
      </c>
      <c r="D57" s="99"/>
      <c r="E57" s="98"/>
      <c r="F57" s="98" t="str">
        <f>IF(回答シート!AG266="","",回答シート!AG266)</f>
        <v/>
      </c>
      <c r="G57" s="96" t="str">
        <f>IF(AND(OR(D57=3,D58=3,D59=3,D60=3),F57=""),"NG","OK")</f>
        <v>OK</v>
      </c>
      <c r="H57" s="96" t="s">
        <v>446</v>
      </c>
    </row>
    <row r="58" spans="2:8" hidden="1" x14ac:dyDescent="0.55000000000000004">
      <c r="B58" s="55" t="s">
        <v>325</v>
      </c>
      <c r="C58" s="55" t="s">
        <v>379</v>
      </c>
      <c r="D58" s="98"/>
      <c r="E58" s="98"/>
      <c r="F58" s="98"/>
    </row>
    <row r="59" spans="2:8" hidden="1" x14ac:dyDescent="0.55000000000000004">
      <c r="B59" s="89" t="s">
        <v>325</v>
      </c>
      <c r="C59" s="89" t="s">
        <v>380</v>
      </c>
      <c r="D59" s="99"/>
      <c r="E59" s="99"/>
      <c r="F59" s="99"/>
      <c r="G59" s="99"/>
      <c r="H59" s="99"/>
    </row>
    <row r="60" spans="2:8" hidden="1" x14ac:dyDescent="0.55000000000000004">
      <c r="B60" s="89" t="s">
        <v>325</v>
      </c>
      <c r="C60" s="89" t="s">
        <v>381</v>
      </c>
      <c r="D60" s="99"/>
      <c r="E60" s="99"/>
      <c r="F60" s="99"/>
      <c r="G60" s="99"/>
      <c r="H60" s="99"/>
    </row>
    <row r="61" spans="2:8" hidden="1" x14ac:dyDescent="0.55000000000000004">
      <c r="B61" t="s">
        <v>327</v>
      </c>
      <c r="C61" t="s">
        <v>378</v>
      </c>
      <c r="F61" s="96" t="str">
        <f>IF(回答シート!AG285="","",回答シート!AG285)</f>
        <v/>
      </c>
      <c r="G61" s="96" t="str">
        <f>IF(AND(OR(D61=3,D62=3,D63=3,D64=3),F61=""),"NG","OK")</f>
        <v>OK</v>
      </c>
      <c r="H61" s="96" t="s">
        <v>446</v>
      </c>
    </row>
    <row r="62" spans="2:8" hidden="1" x14ac:dyDescent="0.55000000000000004">
      <c r="B62" s="89" t="s">
        <v>327</v>
      </c>
      <c r="C62" s="89" t="s">
        <v>379</v>
      </c>
      <c r="D62" s="99"/>
      <c r="E62" s="99"/>
      <c r="F62" s="99"/>
      <c r="G62" s="99"/>
      <c r="H62" s="99"/>
    </row>
    <row r="63" spans="2:8" hidden="1" x14ac:dyDescent="0.55000000000000004">
      <c r="B63" s="89" t="s">
        <v>327</v>
      </c>
      <c r="C63" s="89" t="s">
        <v>380</v>
      </c>
      <c r="D63" s="99"/>
      <c r="E63" s="99"/>
      <c r="F63" s="99"/>
      <c r="G63" s="99"/>
      <c r="H63" s="99"/>
    </row>
    <row r="64" spans="2:8" hidden="1" x14ac:dyDescent="0.55000000000000004">
      <c r="B64" s="89" t="s">
        <v>327</v>
      </c>
      <c r="C64" s="89" t="s">
        <v>381</v>
      </c>
      <c r="D64" s="99"/>
      <c r="E64" s="99"/>
      <c r="F64" s="99"/>
      <c r="G64" s="99"/>
      <c r="H64" s="99"/>
    </row>
    <row r="65" spans="2:8" hidden="1" x14ac:dyDescent="0.55000000000000004">
      <c r="B65" s="55" t="s">
        <v>329</v>
      </c>
      <c r="C65" s="55" t="s">
        <v>378</v>
      </c>
      <c r="D65" s="98"/>
      <c r="E65" s="98"/>
      <c r="F65" s="98" t="str">
        <f>IF(回答シート!AG304="","",回答シート!AG304)</f>
        <v/>
      </c>
      <c r="G65" s="96" t="str">
        <f>IF(AND(OR(D65=3,D66=3,D67=3,D68=3,D69=3),F65=""),"NG","OK")</f>
        <v>OK</v>
      </c>
      <c r="H65" s="96" t="s">
        <v>446</v>
      </c>
    </row>
    <row r="66" spans="2:8" hidden="1" x14ac:dyDescent="0.55000000000000004">
      <c r="B66" s="55" t="s">
        <v>329</v>
      </c>
      <c r="C66" s="55" t="s">
        <v>379</v>
      </c>
      <c r="D66" s="98"/>
      <c r="E66" s="98"/>
      <c r="F66" s="98"/>
    </row>
    <row r="67" spans="2:8" hidden="1" x14ac:dyDescent="0.55000000000000004">
      <c r="B67" s="55" t="s">
        <v>329</v>
      </c>
      <c r="C67" s="55" t="s">
        <v>380</v>
      </c>
      <c r="D67" s="98"/>
      <c r="E67" s="98"/>
      <c r="F67" s="98"/>
    </row>
    <row r="68" spans="2:8" hidden="1" x14ac:dyDescent="0.55000000000000004">
      <c r="B68" s="89" t="s">
        <v>329</v>
      </c>
      <c r="C68" s="89" t="s">
        <v>381</v>
      </c>
      <c r="D68" s="99"/>
      <c r="E68" s="99"/>
      <c r="F68" s="99"/>
      <c r="G68" s="99"/>
      <c r="H68" s="99"/>
    </row>
    <row r="69" spans="2:8" hidden="1" x14ac:dyDescent="0.55000000000000004">
      <c r="B69" s="89" t="s">
        <v>329</v>
      </c>
      <c r="C69" s="89" t="s">
        <v>146</v>
      </c>
      <c r="D69" s="99"/>
      <c r="E69" s="99"/>
      <c r="F69" s="99"/>
      <c r="G69" s="99"/>
      <c r="H69" s="99"/>
    </row>
    <row r="70" spans="2:8" hidden="1" x14ac:dyDescent="0.55000000000000004">
      <c r="B70" t="s">
        <v>331</v>
      </c>
      <c r="C70" t="s">
        <v>378</v>
      </c>
      <c r="F70" s="96" t="str">
        <f>IF(回答シート!AG327="","",回答シート!AG327)</f>
        <v/>
      </c>
      <c r="G70" s="96" t="str">
        <f>IF(AND(OR(D70=3,D71=3,D72=3,D73=3),F70=""),"NG","OK")</f>
        <v>OK</v>
      </c>
      <c r="H70" s="96" t="s">
        <v>446</v>
      </c>
    </row>
    <row r="71" spans="2:8" hidden="1" x14ac:dyDescent="0.55000000000000004">
      <c r="B71" t="s">
        <v>331</v>
      </c>
      <c r="C71" t="s">
        <v>379</v>
      </c>
    </row>
    <row r="72" spans="2:8" hidden="1" x14ac:dyDescent="0.55000000000000004">
      <c r="B72" s="89" t="s">
        <v>331</v>
      </c>
      <c r="C72" s="89" t="s">
        <v>380</v>
      </c>
      <c r="D72" s="99"/>
      <c r="E72" s="99"/>
      <c r="F72" s="99"/>
      <c r="G72" s="99"/>
      <c r="H72" s="99"/>
    </row>
    <row r="73" spans="2:8" hidden="1" x14ac:dyDescent="0.55000000000000004">
      <c r="B73" s="89" t="s">
        <v>331</v>
      </c>
      <c r="C73" s="89" t="s">
        <v>381</v>
      </c>
      <c r="D73" s="99"/>
      <c r="E73" s="99"/>
      <c r="F73" s="99"/>
      <c r="G73" s="99"/>
      <c r="H73" s="99"/>
    </row>
    <row r="74" spans="2:8" hidden="1" x14ac:dyDescent="0.55000000000000004">
      <c r="B74" s="55" t="s">
        <v>333</v>
      </c>
      <c r="C74" s="55" t="s">
        <v>378</v>
      </c>
      <c r="D74" s="98"/>
      <c r="E74" s="98"/>
      <c r="F74" s="98" t="str">
        <f>IF(回答シート!AG346="","",回答シート!AG346)</f>
        <v/>
      </c>
      <c r="G74" s="96" t="str">
        <f>IF(AND(OR(D74=3,D75=3,D76=3),F74=""),"NG","OK")</f>
        <v>OK</v>
      </c>
      <c r="H74" s="96" t="s">
        <v>446</v>
      </c>
    </row>
    <row r="75" spans="2:8" hidden="1" x14ac:dyDescent="0.55000000000000004">
      <c r="B75" s="89" t="s">
        <v>333</v>
      </c>
      <c r="C75" s="89" t="s">
        <v>379</v>
      </c>
      <c r="D75" s="99"/>
      <c r="E75" s="99"/>
      <c r="F75" s="99"/>
      <c r="G75" s="99"/>
      <c r="H75" s="99"/>
    </row>
    <row r="76" spans="2:8" hidden="1" x14ac:dyDescent="0.55000000000000004">
      <c r="B76" s="89" t="s">
        <v>333</v>
      </c>
      <c r="C76" s="89" t="s">
        <v>380</v>
      </c>
      <c r="D76" s="99"/>
      <c r="E76" s="99"/>
      <c r="F76" s="99"/>
      <c r="G76" s="99"/>
      <c r="H76" s="99"/>
    </row>
    <row r="77" spans="2:8" hidden="1" x14ac:dyDescent="0.55000000000000004">
      <c r="B77" t="s">
        <v>335</v>
      </c>
      <c r="C77" t="s">
        <v>378</v>
      </c>
      <c r="F77" s="96" t="str">
        <f>IF(回答シート!AG365="","",回答シート!AG365)</f>
        <v/>
      </c>
      <c r="G77" s="96" t="str">
        <f>IF(AND(OR(D77=3,D78=3,D79=3,D80=3),F77=""),"NG","OK")</f>
        <v>OK</v>
      </c>
      <c r="H77" s="96" t="s">
        <v>446</v>
      </c>
    </row>
    <row r="78" spans="2:8" hidden="1" x14ac:dyDescent="0.55000000000000004">
      <c r="B78" t="s">
        <v>335</v>
      </c>
      <c r="C78" t="s">
        <v>379</v>
      </c>
    </row>
    <row r="79" spans="2:8" hidden="1" x14ac:dyDescent="0.55000000000000004">
      <c r="B79" s="89" t="s">
        <v>335</v>
      </c>
      <c r="C79" s="89" t="s">
        <v>380</v>
      </c>
      <c r="D79" s="99"/>
      <c r="E79" s="99"/>
      <c r="F79" s="99"/>
      <c r="G79" s="99"/>
      <c r="H79" s="99"/>
    </row>
    <row r="80" spans="2:8" hidden="1" x14ac:dyDescent="0.55000000000000004">
      <c r="B80" s="89" t="s">
        <v>335</v>
      </c>
      <c r="C80" s="89" t="s">
        <v>381</v>
      </c>
      <c r="D80" s="99"/>
      <c r="E80" s="99"/>
      <c r="F80" s="99"/>
      <c r="G80" s="99"/>
      <c r="H80" s="99"/>
    </row>
    <row r="81" spans="2:8" hidden="1" x14ac:dyDescent="0.55000000000000004">
      <c r="B81" s="55" t="s">
        <v>337</v>
      </c>
      <c r="C81" s="55" t="s">
        <v>378</v>
      </c>
      <c r="D81" s="98"/>
      <c r="E81" s="98"/>
      <c r="F81" s="98" t="str">
        <f>IF(回答シート!AG384="","",回答シート!AG384)</f>
        <v/>
      </c>
      <c r="G81" s="96" t="str">
        <f>IF(AND(OR(D81=3,D82=3,D83=3),F81=""),"NG","OK")</f>
        <v>OK</v>
      </c>
      <c r="H81" s="96" t="s">
        <v>446</v>
      </c>
    </row>
    <row r="82" spans="2:8" hidden="1" x14ac:dyDescent="0.55000000000000004">
      <c r="B82" s="89" t="s">
        <v>337</v>
      </c>
      <c r="C82" s="89" t="s">
        <v>379</v>
      </c>
      <c r="D82" s="99"/>
      <c r="E82" s="99"/>
      <c r="F82" s="99"/>
      <c r="G82" s="99"/>
      <c r="H82" s="99"/>
    </row>
    <row r="83" spans="2:8" hidden="1" x14ac:dyDescent="0.55000000000000004">
      <c r="B83" s="89" t="s">
        <v>337</v>
      </c>
      <c r="C83" s="89" t="s">
        <v>380</v>
      </c>
      <c r="D83" s="99"/>
      <c r="E83" s="99"/>
      <c r="F83" s="99"/>
      <c r="G83" s="99"/>
      <c r="H83" s="99"/>
    </row>
    <row r="84" spans="2:8" hidden="1" x14ac:dyDescent="0.55000000000000004">
      <c r="B84" t="s">
        <v>339</v>
      </c>
      <c r="C84" t="s">
        <v>378</v>
      </c>
      <c r="F84" s="96" t="str">
        <f>IF(回答シート!AG403="","",回答シート!AG403)</f>
        <v/>
      </c>
      <c r="G84" s="96" t="str">
        <f>IF(AND(OR(D84=3,D85=3),F84=""),"NG","OK")</f>
        <v>OK</v>
      </c>
      <c r="H84" s="96" t="s">
        <v>446</v>
      </c>
    </row>
    <row r="85" spans="2:8" hidden="1" x14ac:dyDescent="0.55000000000000004">
      <c r="B85" t="s">
        <v>339</v>
      </c>
      <c r="C85" t="s">
        <v>379</v>
      </c>
    </row>
    <row r="86" spans="2:8" hidden="1" x14ac:dyDescent="0.55000000000000004">
      <c r="B86" s="89" t="s">
        <v>341</v>
      </c>
      <c r="C86" s="89" t="s">
        <v>378</v>
      </c>
      <c r="D86" s="99"/>
      <c r="E86" s="99"/>
      <c r="F86" s="99"/>
      <c r="G86" s="99"/>
      <c r="H86" s="99"/>
    </row>
    <row r="87" spans="2:8" hidden="1" x14ac:dyDescent="0.55000000000000004">
      <c r="B87" s="89" t="s">
        <v>341</v>
      </c>
      <c r="C87" s="89" t="s">
        <v>379</v>
      </c>
      <c r="D87" s="99"/>
      <c r="E87" s="99"/>
      <c r="F87" s="99"/>
      <c r="G87" s="99"/>
      <c r="H87" s="99"/>
    </row>
    <row r="88" spans="2:8" hidden="1" x14ac:dyDescent="0.55000000000000004">
      <c r="B88" s="89" t="s">
        <v>342</v>
      </c>
      <c r="C88" s="89" t="s">
        <v>378</v>
      </c>
      <c r="D88" s="99"/>
      <c r="E88" s="99"/>
      <c r="F88" s="99"/>
      <c r="G88" s="99"/>
      <c r="H88" s="99"/>
    </row>
    <row r="89" spans="2:8" hidden="1" x14ac:dyDescent="0.55000000000000004">
      <c r="B89" s="89" t="s">
        <v>342</v>
      </c>
      <c r="C89" s="89" t="s">
        <v>379</v>
      </c>
      <c r="D89" s="99"/>
      <c r="E89" s="99"/>
      <c r="F89" s="99"/>
      <c r="G89" s="99"/>
      <c r="H89" s="99"/>
    </row>
    <row r="90" spans="2:8" hidden="1" x14ac:dyDescent="0.55000000000000004">
      <c r="B90" s="89" t="s">
        <v>342</v>
      </c>
      <c r="C90" s="89" t="s">
        <v>142</v>
      </c>
      <c r="D90" s="99"/>
      <c r="E90" s="99"/>
      <c r="F90" s="99"/>
      <c r="G90" s="99"/>
      <c r="H90" s="99"/>
    </row>
    <row r="91" spans="2:8" hidden="1" x14ac:dyDescent="0.55000000000000004">
      <c r="B91" s="89" t="s">
        <v>342</v>
      </c>
      <c r="C91" s="89" t="s">
        <v>144</v>
      </c>
      <c r="D91" s="99"/>
      <c r="E91" s="99"/>
      <c r="F91" s="99"/>
      <c r="G91" s="99"/>
      <c r="H91" s="99"/>
    </row>
    <row r="92" spans="2:8" hidden="1" x14ac:dyDescent="0.55000000000000004">
      <c r="B92" s="89" t="s">
        <v>343</v>
      </c>
      <c r="C92" s="89" t="s">
        <v>378</v>
      </c>
      <c r="D92" s="99"/>
      <c r="E92" s="99"/>
      <c r="F92" s="99"/>
      <c r="G92" s="99"/>
      <c r="H92" s="99"/>
    </row>
    <row r="93" spans="2:8" hidden="1" x14ac:dyDescent="0.55000000000000004">
      <c r="B93" s="89" t="s">
        <v>343</v>
      </c>
      <c r="C93" s="89" t="s">
        <v>379</v>
      </c>
      <c r="D93" s="99"/>
      <c r="E93" s="99"/>
      <c r="F93" s="99"/>
      <c r="G93" s="99"/>
      <c r="H93" s="99"/>
    </row>
    <row r="94" spans="2:8" hidden="1" x14ac:dyDescent="0.55000000000000004">
      <c r="B94" s="89" t="s">
        <v>343</v>
      </c>
      <c r="C94" s="89" t="s">
        <v>380</v>
      </c>
      <c r="D94" s="99"/>
      <c r="E94" s="99"/>
      <c r="F94" s="99"/>
      <c r="G94" s="99"/>
      <c r="H94" s="99"/>
    </row>
    <row r="95" spans="2:8" hidden="1" x14ac:dyDescent="0.55000000000000004">
      <c r="B95" s="89" t="s">
        <v>343</v>
      </c>
      <c r="C95" s="89" t="s">
        <v>381</v>
      </c>
      <c r="D95" s="99"/>
      <c r="E95" s="99"/>
      <c r="F95" s="99"/>
      <c r="G95" s="99"/>
      <c r="H95" s="99"/>
    </row>
    <row r="96" spans="2:8" hidden="1" x14ac:dyDescent="0.55000000000000004">
      <c r="B96" s="89" t="s">
        <v>343</v>
      </c>
      <c r="C96" s="89" t="s">
        <v>382</v>
      </c>
      <c r="D96" s="99"/>
      <c r="E96" s="99"/>
      <c r="F96" s="99"/>
      <c r="G96" s="99"/>
      <c r="H96" s="99"/>
    </row>
    <row r="97" spans="2:8" hidden="1" x14ac:dyDescent="0.55000000000000004">
      <c r="B97" s="89" t="s">
        <v>343</v>
      </c>
      <c r="C97" s="89" t="s">
        <v>308</v>
      </c>
      <c r="D97" s="99"/>
      <c r="E97" s="99"/>
      <c r="F97" s="99"/>
      <c r="G97" s="99"/>
      <c r="H97" s="99"/>
    </row>
    <row r="98" spans="2:8" hidden="1" x14ac:dyDescent="0.55000000000000004">
      <c r="B98" t="s">
        <v>344</v>
      </c>
      <c r="C98" t="s">
        <v>378</v>
      </c>
      <c r="F98" s="96" t="str">
        <f>IF(回答シート!AG422="","",回答シート!AG422)</f>
        <v/>
      </c>
      <c r="G98" s="96" t="str">
        <f>IF(AND(OR(D98=3,D99=3,D100=3,D101=3,D102=3),F98=""),"NG","OK")</f>
        <v>OK</v>
      </c>
      <c r="H98" s="96" t="s">
        <v>446</v>
      </c>
    </row>
    <row r="99" spans="2:8" hidden="1" x14ac:dyDescent="0.55000000000000004">
      <c r="B99" t="s">
        <v>344</v>
      </c>
      <c r="C99" t="s">
        <v>379</v>
      </c>
    </row>
    <row r="100" spans="2:8" hidden="1" x14ac:dyDescent="0.55000000000000004">
      <c r="B100" t="s">
        <v>344</v>
      </c>
      <c r="C100" t="s">
        <v>380</v>
      </c>
    </row>
    <row r="101" spans="2:8" hidden="1" x14ac:dyDescent="0.55000000000000004">
      <c r="B101" s="89" t="s">
        <v>344</v>
      </c>
      <c r="C101" s="89" t="s">
        <v>381</v>
      </c>
      <c r="D101" s="99"/>
      <c r="E101" s="99"/>
      <c r="F101" s="99"/>
      <c r="G101" s="99"/>
      <c r="H101" s="99"/>
    </row>
    <row r="102" spans="2:8" hidden="1" x14ac:dyDescent="0.55000000000000004">
      <c r="B102" s="89" t="s">
        <v>344</v>
      </c>
      <c r="C102" s="89" t="s">
        <v>382</v>
      </c>
      <c r="D102" s="99"/>
      <c r="E102" s="99"/>
      <c r="F102" s="99"/>
      <c r="G102" s="99"/>
      <c r="H102" s="99"/>
    </row>
    <row r="103" spans="2:8" hidden="1" x14ac:dyDescent="0.55000000000000004">
      <c r="B103" s="55" t="s">
        <v>345</v>
      </c>
      <c r="C103" s="55" t="s">
        <v>378</v>
      </c>
      <c r="D103" s="98"/>
      <c r="E103" s="98"/>
      <c r="F103" s="98" t="str">
        <f>IF(回答シート!AG441="","",回答シート!AG441)</f>
        <v/>
      </c>
      <c r="G103" s="96" t="str">
        <f>IF(AND(OR(D103=3,D104=3,D105=3),F103=""),"NG","OK")</f>
        <v>OK</v>
      </c>
      <c r="H103" s="96" t="s">
        <v>446</v>
      </c>
    </row>
    <row r="104" spans="2:8" hidden="1" x14ac:dyDescent="0.55000000000000004">
      <c r="B104" s="89" t="s">
        <v>345</v>
      </c>
      <c r="C104" s="89" t="s">
        <v>379</v>
      </c>
      <c r="D104" s="99"/>
      <c r="E104" s="99"/>
      <c r="F104" s="99"/>
      <c r="G104" s="99"/>
      <c r="H104" s="99"/>
    </row>
    <row r="105" spans="2:8" hidden="1" x14ac:dyDescent="0.55000000000000004">
      <c r="B105" s="89" t="s">
        <v>345</v>
      </c>
      <c r="C105" s="89" t="s">
        <v>380</v>
      </c>
      <c r="D105" s="99"/>
      <c r="E105" s="99"/>
      <c r="F105" s="99"/>
      <c r="G105" s="99"/>
      <c r="H105" s="99"/>
    </row>
    <row r="106" spans="2:8" hidden="1" x14ac:dyDescent="0.55000000000000004">
      <c r="B106" t="s">
        <v>347</v>
      </c>
      <c r="C106" t="s">
        <v>378</v>
      </c>
      <c r="F106" s="96" t="str">
        <f>IF(回答シート!AG460="","",回答シート!AG460)</f>
        <v/>
      </c>
      <c r="G106" s="96" t="str">
        <f>IF(AND(OR(D106=3,D107=3,D108=3,D109=3),F106=""),"NG","OK")</f>
        <v>OK</v>
      </c>
      <c r="H106" s="96" t="s">
        <v>446</v>
      </c>
    </row>
    <row r="107" spans="2:8" hidden="1" x14ac:dyDescent="0.55000000000000004">
      <c r="B107" t="s">
        <v>347</v>
      </c>
      <c r="C107" t="s">
        <v>379</v>
      </c>
    </row>
    <row r="108" spans="2:8" hidden="1" x14ac:dyDescent="0.55000000000000004">
      <c r="B108" t="s">
        <v>347</v>
      </c>
      <c r="C108" t="s">
        <v>380</v>
      </c>
    </row>
    <row r="109" spans="2:8" hidden="1" x14ac:dyDescent="0.55000000000000004">
      <c r="B109" s="89" t="s">
        <v>347</v>
      </c>
      <c r="C109" s="89" t="s">
        <v>381</v>
      </c>
      <c r="D109" s="99"/>
      <c r="E109" s="99"/>
      <c r="F109" s="99"/>
      <c r="G109" s="99"/>
      <c r="H109" s="99"/>
    </row>
    <row r="110" spans="2:8" hidden="1" x14ac:dyDescent="0.55000000000000004">
      <c r="B110" s="89" t="s">
        <v>348</v>
      </c>
      <c r="C110" s="89" t="s">
        <v>378</v>
      </c>
      <c r="D110" s="99"/>
      <c r="F110" s="96" t="str">
        <f>IF(回答シート!AG479="","",回答シート!AG479)</f>
        <v/>
      </c>
      <c r="G110" s="96" t="str">
        <f>IF(AND(OR(D110=3,D111=3,D112=3,D113=3,D114=3),F110=""),"NG","OK")</f>
        <v>OK</v>
      </c>
      <c r="H110" s="96" t="s">
        <v>446</v>
      </c>
    </row>
    <row r="111" spans="2:8" hidden="1" x14ac:dyDescent="0.55000000000000004">
      <c r="B111" s="55" t="s">
        <v>348</v>
      </c>
      <c r="C111" s="55" t="s">
        <v>379</v>
      </c>
      <c r="D111" s="98"/>
      <c r="E111" s="98"/>
      <c r="F111" s="98"/>
    </row>
    <row r="112" spans="2:8" hidden="1" x14ac:dyDescent="0.55000000000000004">
      <c r="B112" s="55" t="s">
        <v>348</v>
      </c>
      <c r="C112" s="55" t="s">
        <v>380</v>
      </c>
      <c r="D112" s="98"/>
      <c r="E112" s="98"/>
      <c r="F112" s="98"/>
    </row>
    <row r="113" spans="2:8" hidden="1" x14ac:dyDescent="0.55000000000000004">
      <c r="B113" s="89" t="s">
        <v>348</v>
      </c>
      <c r="C113" s="89" t="s">
        <v>381</v>
      </c>
      <c r="D113" s="99"/>
      <c r="E113" s="99"/>
      <c r="F113" s="99"/>
      <c r="G113" s="99"/>
      <c r="H113" s="99"/>
    </row>
    <row r="114" spans="2:8" hidden="1" x14ac:dyDescent="0.55000000000000004">
      <c r="B114" s="89" t="s">
        <v>348</v>
      </c>
      <c r="C114" s="89" t="s">
        <v>382</v>
      </c>
      <c r="D114" s="99"/>
      <c r="E114" s="99"/>
      <c r="F114" s="99"/>
      <c r="G114" s="99"/>
      <c r="H114" s="99"/>
    </row>
    <row r="115" spans="2:8" hidden="1" x14ac:dyDescent="0.55000000000000004">
      <c r="B115" t="s">
        <v>349</v>
      </c>
      <c r="C115" t="s">
        <v>378</v>
      </c>
      <c r="F115" s="96" t="str">
        <f>IF(回答シート!AG498="","",回答シート!AG498)</f>
        <v/>
      </c>
      <c r="G115" s="96" t="str">
        <f>IF(AND(OR(D115=3,D116=3),F115=""),"NG","OK")</f>
        <v>OK</v>
      </c>
      <c r="H115" s="96" t="s">
        <v>446</v>
      </c>
    </row>
    <row r="116" spans="2:8" hidden="1" x14ac:dyDescent="0.55000000000000004">
      <c r="B116" s="89" t="s">
        <v>349</v>
      </c>
      <c r="C116" s="89" t="s">
        <v>379</v>
      </c>
      <c r="D116" s="99"/>
      <c r="E116" s="99"/>
      <c r="F116" s="99"/>
      <c r="G116" s="99"/>
      <c r="H116" s="99"/>
    </row>
    <row r="117" spans="2:8" hidden="1" x14ac:dyDescent="0.55000000000000004">
      <c r="B117" s="55" t="s">
        <v>350</v>
      </c>
      <c r="C117" s="55" t="s">
        <v>378</v>
      </c>
      <c r="D117" s="98"/>
      <c r="E117" s="98"/>
      <c r="F117" s="98" t="str">
        <f>IF(回答シート!AG519="","",回答シート!AG519)</f>
        <v/>
      </c>
      <c r="G117" s="96" t="str">
        <f>IF(AND(OR(D117=3,D118=3,D119=3,D120=3,D121=3,D122=3,D123=3,D124=3,D125=3,D126=3,D127=3,D128=3,D129=3,D130=3),F117=""),"NG","OK")</f>
        <v>OK</v>
      </c>
      <c r="H117" s="96" t="s">
        <v>446</v>
      </c>
    </row>
    <row r="118" spans="2:8" hidden="1" x14ac:dyDescent="0.55000000000000004">
      <c r="B118" s="89" t="s">
        <v>350</v>
      </c>
      <c r="C118" s="89" t="s">
        <v>379</v>
      </c>
      <c r="D118" s="99"/>
      <c r="E118" s="99"/>
      <c r="F118" s="99"/>
      <c r="G118" s="99"/>
      <c r="H118" s="99"/>
    </row>
    <row r="119" spans="2:8" hidden="1" x14ac:dyDescent="0.55000000000000004">
      <c r="B119" s="89" t="s">
        <v>350</v>
      </c>
      <c r="C119" s="89" t="s">
        <v>142</v>
      </c>
      <c r="D119" s="99"/>
      <c r="E119" s="99"/>
      <c r="F119" s="99"/>
      <c r="G119" s="99"/>
      <c r="H119" s="99"/>
    </row>
    <row r="120" spans="2:8" hidden="1" x14ac:dyDescent="0.55000000000000004">
      <c r="B120" s="89" t="s">
        <v>350</v>
      </c>
      <c r="C120" s="89" t="s">
        <v>144</v>
      </c>
      <c r="D120" s="99"/>
      <c r="E120" s="99"/>
      <c r="F120" s="99"/>
      <c r="G120" s="99"/>
      <c r="H120" s="99"/>
    </row>
    <row r="121" spans="2:8" hidden="1" x14ac:dyDescent="0.55000000000000004">
      <c r="B121" s="55" t="s">
        <v>350</v>
      </c>
      <c r="C121" s="55" t="s">
        <v>146</v>
      </c>
      <c r="D121" s="98"/>
      <c r="E121" s="98"/>
      <c r="F121" s="98"/>
    </row>
    <row r="122" spans="2:8" hidden="1" x14ac:dyDescent="0.55000000000000004">
      <c r="B122" s="89" t="s">
        <v>350</v>
      </c>
      <c r="C122" s="89" t="s">
        <v>147</v>
      </c>
      <c r="D122" s="99"/>
      <c r="E122" s="99"/>
      <c r="F122" s="99"/>
      <c r="G122" s="99"/>
      <c r="H122" s="99"/>
    </row>
    <row r="123" spans="2:8" hidden="1" x14ac:dyDescent="0.55000000000000004">
      <c r="B123" s="89" t="s">
        <v>350</v>
      </c>
      <c r="C123" s="89" t="s">
        <v>155</v>
      </c>
      <c r="D123" s="99"/>
      <c r="E123" s="99"/>
      <c r="F123" s="99"/>
      <c r="G123" s="99"/>
      <c r="H123" s="99"/>
    </row>
    <row r="124" spans="2:8" hidden="1" x14ac:dyDescent="0.55000000000000004">
      <c r="B124" s="55" t="s">
        <v>350</v>
      </c>
      <c r="C124" s="55" t="s">
        <v>156</v>
      </c>
      <c r="D124" s="98"/>
      <c r="E124" s="98"/>
      <c r="F124" s="98"/>
    </row>
    <row r="125" spans="2:8" hidden="1" x14ac:dyDescent="0.55000000000000004">
      <c r="B125" s="55" t="s">
        <v>350</v>
      </c>
      <c r="C125" s="55" t="s">
        <v>177</v>
      </c>
      <c r="D125" s="98"/>
      <c r="E125" s="98"/>
      <c r="F125" s="98"/>
    </row>
    <row r="126" spans="2:8" hidden="1" x14ac:dyDescent="0.55000000000000004">
      <c r="B126" s="55" t="s">
        <v>350</v>
      </c>
      <c r="C126" s="55" t="s">
        <v>178</v>
      </c>
      <c r="D126" s="98"/>
      <c r="E126" s="98"/>
      <c r="F126" s="98"/>
    </row>
    <row r="127" spans="2:8" hidden="1" x14ac:dyDescent="0.55000000000000004">
      <c r="B127" s="55" t="s">
        <v>350</v>
      </c>
      <c r="C127" s="55" t="s">
        <v>179</v>
      </c>
      <c r="D127" s="98"/>
      <c r="E127" s="98"/>
      <c r="F127" s="98"/>
    </row>
    <row r="128" spans="2:8" hidden="1" x14ac:dyDescent="0.55000000000000004">
      <c r="B128" s="55" t="s">
        <v>350</v>
      </c>
      <c r="C128" s="55" t="s">
        <v>239</v>
      </c>
      <c r="D128" s="98"/>
      <c r="E128" s="98"/>
      <c r="F128" s="98"/>
    </row>
    <row r="129" spans="2:8" hidden="1" x14ac:dyDescent="0.55000000000000004">
      <c r="B129" s="89" t="s">
        <v>350</v>
      </c>
      <c r="C129" s="89" t="s">
        <v>240</v>
      </c>
      <c r="D129" s="99"/>
      <c r="E129" s="99"/>
      <c r="F129" s="99"/>
      <c r="G129" s="99"/>
      <c r="H129" s="99"/>
    </row>
    <row r="130" spans="2:8" hidden="1" x14ac:dyDescent="0.55000000000000004">
      <c r="B130" s="89" t="s">
        <v>350</v>
      </c>
      <c r="C130" s="89" t="s">
        <v>243</v>
      </c>
      <c r="D130" s="99"/>
      <c r="E130" s="99"/>
      <c r="F130" s="99"/>
      <c r="G130" s="99"/>
      <c r="H130" s="99"/>
    </row>
    <row r="131" spans="2:8" hidden="1" x14ac:dyDescent="0.55000000000000004">
      <c r="B131" s="89" t="s">
        <v>351</v>
      </c>
      <c r="C131" s="89" t="s">
        <v>378</v>
      </c>
      <c r="D131" s="99"/>
      <c r="E131" s="99"/>
      <c r="F131" s="99"/>
      <c r="G131" s="99"/>
      <c r="H131" s="99"/>
    </row>
    <row r="132" spans="2:8" hidden="1" x14ac:dyDescent="0.55000000000000004">
      <c r="B132" s="89" t="s">
        <v>352</v>
      </c>
      <c r="C132" s="89" t="s">
        <v>378</v>
      </c>
      <c r="D132" s="99"/>
      <c r="E132" s="99"/>
      <c r="F132" s="99"/>
      <c r="G132" s="99"/>
      <c r="H132" s="99"/>
    </row>
    <row r="133" spans="2:8" hidden="1" x14ac:dyDescent="0.55000000000000004">
      <c r="B133" s="89" t="s">
        <v>352</v>
      </c>
      <c r="C133" s="89" t="s">
        <v>379</v>
      </c>
      <c r="D133" s="99"/>
      <c r="E133" s="99"/>
      <c r="F133" s="99"/>
      <c r="G133" s="99"/>
      <c r="H133" s="99"/>
    </row>
    <row r="134" spans="2:8" hidden="1" x14ac:dyDescent="0.55000000000000004">
      <c r="B134" s="89" t="s">
        <v>383</v>
      </c>
      <c r="C134" s="89" t="s">
        <v>378</v>
      </c>
      <c r="D134" s="99"/>
      <c r="E134" s="99"/>
      <c r="F134" s="99"/>
      <c r="G134" s="99"/>
      <c r="H134" s="99"/>
    </row>
    <row r="135" spans="2:8" hidden="1" x14ac:dyDescent="0.55000000000000004">
      <c r="B135" s="89" t="s">
        <v>353</v>
      </c>
      <c r="C135" s="89" t="s">
        <v>378</v>
      </c>
      <c r="D135" s="99"/>
      <c r="E135" s="99"/>
      <c r="F135" s="99"/>
      <c r="G135" s="99"/>
      <c r="H135" s="99"/>
    </row>
    <row r="136" spans="2:8" hidden="1" x14ac:dyDescent="0.55000000000000004">
      <c r="B136" s="89" t="s">
        <v>353</v>
      </c>
      <c r="C136" s="89" t="s">
        <v>379</v>
      </c>
      <c r="D136" s="99"/>
      <c r="E136" s="99"/>
      <c r="F136" s="99"/>
      <c r="G136" s="99"/>
      <c r="H136" s="99"/>
    </row>
    <row r="137" spans="2:8" hidden="1" x14ac:dyDescent="0.55000000000000004">
      <c r="B137" s="89" t="s">
        <v>353</v>
      </c>
      <c r="C137" s="89" t="s">
        <v>142</v>
      </c>
      <c r="D137" s="99"/>
      <c r="E137" s="99"/>
      <c r="F137" s="99"/>
      <c r="G137" s="99"/>
      <c r="H137" s="99"/>
    </row>
    <row r="138" spans="2:8" hidden="1" x14ac:dyDescent="0.55000000000000004">
      <c r="B138" s="89" t="s">
        <v>353</v>
      </c>
      <c r="C138" s="89" t="s">
        <v>144</v>
      </c>
      <c r="D138" s="99"/>
      <c r="E138" s="99"/>
      <c r="F138" s="99"/>
      <c r="G138" s="99"/>
      <c r="H138" s="99"/>
    </row>
    <row r="139" spans="2:8" hidden="1" x14ac:dyDescent="0.55000000000000004">
      <c r="B139" s="89" t="s">
        <v>354</v>
      </c>
      <c r="C139" s="89" t="s">
        <v>378</v>
      </c>
      <c r="D139" s="99"/>
      <c r="E139" s="99"/>
      <c r="F139" s="99"/>
      <c r="G139" s="99"/>
      <c r="H139" s="99"/>
    </row>
    <row r="140" spans="2:8" hidden="1" x14ac:dyDescent="0.55000000000000004">
      <c r="B140" s="89" t="s">
        <v>354</v>
      </c>
      <c r="C140" s="89" t="s">
        <v>379</v>
      </c>
      <c r="D140" s="99"/>
      <c r="E140" s="99"/>
      <c r="F140" s="99"/>
      <c r="G140" s="99"/>
      <c r="H140" s="99"/>
    </row>
    <row r="141" spans="2:8" hidden="1" x14ac:dyDescent="0.55000000000000004">
      <c r="B141" s="89" t="s">
        <v>355</v>
      </c>
      <c r="C141" s="89" t="s">
        <v>378</v>
      </c>
      <c r="D141" s="99"/>
      <c r="E141" s="99"/>
      <c r="F141" s="99"/>
      <c r="G141" s="99"/>
      <c r="H141" s="99"/>
    </row>
    <row r="142" spans="2:8" hidden="1" x14ac:dyDescent="0.55000000000000004">
      <c r="B142" s="89" t="s">
        <v>355</v>
      </c>
      <c r="C142" s="89" t="s">
        <v>379</v>
      </c>
      <c r="D142" s="99"/>
      <c r="E142" s="99"/>
      <c r="F142" s="99"/>
      <c r="G142" s="99"/>
      <c r="H142" s="99"/>
    </row>
    <row r="143" spans="2:8" hidden="1" x14ac:dyDescent="0.55000000000000004">
      <c r="B143" s="89" t="s">
        <v>355</v>
      </c>
      <c r="C143" s="89" t="s">
        <v>142</v>
      </c>
      <c r="D143" s="99"/>
      <c r="E143" s="99"/>
      <c r="F143" s="99"/>
      <c r="G143" s="99"/>
      <c r="H143" s="99"/>
    </row>
    <row r="144" spans="2:8" hidden="1" x14ac:dyDescent="0.55000000000000004">
      <c r="B144" s="89" t="s">
        <v>356</v>
      </c>
      <c r="C144" s="89" t="s">
        <v>378</v>
      </c>
      <c r="D144" s="99"/>
      <c r="E144" s="99"/>
      <c r="F144" s="99"/>
      <c r="G144" s="99"/>
      <c r="H144" s="99"/>
    </row>
    <row r="145" spans="2:8" hidden="1" x14ac:dyDescent="0.55000000000000004">
      <c r="B145" s="89" t="s">
        <v>356</v>
      </c>
      <c r="C145" s="89" t="s">
        <v>379</v>
      </c>
      <c r="D145" s="99"/>
      <c r="E145" s="99"/>
      <c r="F145" s="99"/>
      <c r="G145" s="99"/>
      <c r="H145" s="99"/>
    </row>
    <row r="146" spans="2:8" hidden="1" x14ac:dyDescent="0.55000000000000004">
      <c r="B146" s="89" t="s">
        <v>356</v>
      </c>
      <c r="C146" s="89" t="s">
        <v>380</v>
      </c>
      <c r="D146" s="99"/>
      <c r="E146" s="99"/>
      <c r="F146" s="99"/>
      <c r="G146" s="99"/>
      <c r="H146" s="99"/>
    </row>
    <row r="147" spans="2:8" hidden="1" x14ac:dyDescent="0.55000000000000004">
      <c r="B147" s="89" t="s">
        <v>356</v>
      </c>
      <c r="C147" s="89" t="s">
        <v>381</v>
      </c>
      <c r="D147" s="99"/>
      <c r="E147" s="99"/>
      <c r="F147" s="99"/>
      <c r="G147" s="99"/>
      <c r="H147" s="99"/>
    </row>
    <row r="148" spans="2:8" hidden="1" x14ac:dyDescent="0.55000000000000004">
      <c r="B148" s="89" t="s">
        <v>357</v>
      </c>
      <c r="C148" s="89" t="s">
        <v>378</v>
      </c>
      <c r="D148" s="99"/>
      <c r="E148" s="99"/>
      <c r="F148" s="99"/>
      <c r="G148" s="99"/>
      <c r="H148" s="99"/>
    </row>
    <row r="149" spans="2:8" hidden="1" x14ac:dyDescent="0.55000000000000004">
      <c r="B149" s="89" t="s">
        <v>358</v>
      </c>
      <c r="C149" s="89" t="s">
        <v>378</v>
      </c>
      <c r="D149" s="99"/>
      <c r="E149" s="99"/>
      <c r="F149" s="99"/>
      <c r="G149" s="99"/>
      <c r="H149" s="99"/>
    </row>
    <row r="150" spans="2:8" hidden="1" x14ac:dyDescent="0.55000000000000004">
      <c r="B150" s="89" t="s">
        <v>358</v>
      </c>
      <c r="C150" s="89" t="s">
        <v>379</v>
      </c>
      <c r="D150" s="99"/>
      <c r="E150" s="99"/>
      <c r="F150" s="99"/>
      <c r="G150" s="99"/>
      <c r="H150" s="99"/>
    </row>
    <row r="151" spans="2:8" hidden="1" x14ac:dyDescent="0.55000000000000004">
      <c r="B151" s="55" t="s">
        <v>360</v>
      </c>
      <c r="C151" s="55" t="s">
        <v>378</v>
      </c>
      <c r="D151" s="98"/>
      <c r="E151" s="98"/>
      <c r="F151" s="98" t="str">
        <f>IF(回答シート!AG593="","",回答シート!AG593)</f>
        <v/>
      </c>
      <c r="G151" s="96" t="str">
        <f>IF(AND(OR(D151=3,D152=3),F151=""),"NG","OK")</f>
        <v>OK</v>
      </c>
      <c r="H151" s="96" t="s">
        <v>446</v>
      </c>
    </row>
    <row r="152" spans="2:8" hidden="1" x14ac:dyDescent="0.55000000000000004">
      <c r="B152" s="55" t="s">
        <v>360</v>
      </c>
      <c r="C152" s="55" t="s">
        <v>379</v>
      </c>
      <c r="D152" s="98"/>
      <c r="E152" s="98"/>
      <c r="F152" s="98"/>
    </row>
    <row r="153" spans="2:8" hidden="1" x14ac:dyDescent="0.55000000000000004">
      <c r="B153" t="s">
        <v>361</v>
      </c>
      <c r="C153" t="s">
        <v>378</v>
      </c>
      <c r="F153" s="96" t="str">
        <f>IF(回答シート!AG612="","",回答シート!AG612)</f>
        <v/>
      </c>
      <c r="G153" s="96" t="str">
        <f>IF(AND(OR(D153=3,D154=3),F153=""),"NG","OK")</f>
        <v>OK</v>
      </c>
      <c r="H153" s="96" t="s">
        <v>446</v>
      </c>
    </row>
    <row r="154" spans="2:8" hidden="1" x14ac:dyDescent="0.55000000000000004">
      <c r="B154" t="s">
        <v>361</v>
      </c>
      <c r="C154" t="s">
        <v>379</v>
      </c>
    </row>
    <row r="155" spans="2:8" hidden="1" x14ac:dyDescent="0.55000000000000004">
      <c r="B155" s="55" t="s">
        <v>363</v>
      </c>
      <c r="C155" s="55" t="s">
        <v>378</v>
      </c>
      <c r="D155" s="98"/>
      <c r="E155" s="98"/>
      <c r="F155" s="98" t="str">
        <f>IF(回答シート!AG633="","",回答シート!AG633)</f>
        <v/>
      </c>
      <c r="G155" s="96" t="str">
        <f>IF(AND(OR(D155=3,D156=3),F155=""),"NG","OK")</f>
        <v>OK</v>
      </c>
      <c r="H155" s="96" t="s">
        <v>446</v>
      </c>
    </row>
    <row r="156" spans="2:8" hidden="1" x14ac:dyDescent="0.55000000000000004">
      <c r="B156" s="55" t="s">
        <v>363</v>
      </c>
      <c r="C156" s="55" t="s">
        <v>379</v>
      </c>
      <c r="D156" s="98"/>
      <c r="E156" s="98"/>
      <c r="F156" s="98"/>
    </row>
    <row r="157" spans="2:8" hidden="1" x14ac:dyDescent="0.55000000000000004">
      <c r="B157" t="s">
        <v>365</v>
      </c>
      <c r="C157" t="s">
        <v>378</v>
      </c>
      <c r="F157" s="96" t="str">
        <f>IF(回答シート!AG652="","",回答シート!AG652)</f>
        <v/>
      </c>
      <c r="G157" s="96" t="str">
        <f>IF(AND(D157=3,F157=""),"NG","OK")</f>
        <v>OK</v>
      </c>
      <c r="H157" s="96" t="s">
        <v>446</v>
      </c>
    </row>
    <row r="158" spans="2:8" hidden="1" x14ac:dyDescent="0.55000000000000004">
      <c r="B158" s="55" t="s">
        <v>366</v>
      </c>
      <c r="C158" s="55" t="s">
        <v>378</v>
      </c>
      <c r="D158" s="98"/>
      <c r="E158" s="98"/>
      <c r="F158" s="98" t="str">
        <f>IF(回答シート!AG671="","",回答シート!AG671)</f>
        <v/>
      </c>
      <c r="G158" s="96" t="str">
        <f>IF(AND(OR(D158=3,D159=3),F158=""),"NG","OK")</f>
        <v>OK</v>
      </c>
      <c r="H158" s="96" t="s">
        <v>446</v>
      </c>
    </row>
    <row r="159" spans="2:8" hidden="1" x14ac:dyDescent="0.55000000000000004">
      <c r="B159" s="55" t="s">
        <v>366</v>
      </c>
      <c r="C159" s="55" t="s">
        <v>379</v>
      </c>
      <c r="D159" s="98"/>
      <c r="E159" s="98"/>
      <c r="F159" s="98"/>
    </row>
    <row r="160" spans="2:8" hidden="1" x14ac:dyDescent="0.55000000000000004">
      <c r="B160" s="89" t="s">
        <v>367</v>
      </c>
      <c r="C160" s="89" t="s">
        <v>378</v>
      </c>
      <c r="D160" s="99"/>
      <c r="E160" s="99"/>
      <c r="F160" s="99"/>
      <c r="G160" s="99"/>
      <c r="H160" s="99"/>
    </row>
    <row r="161" spans="2:8" hidden="1" x14ac:dyDescent="0.55000000000000004">
      <c r="B161" s="89" t="s">
        <v>367</v>
      </c>
      <c r="C161" s="89" t="s">
        <v>379</v>
      </c>
      <c r="D161" s="99"/>
      <c r="E161" s="99"/>
      <c r="F161" s="99"/>
      <c r="G161" s="99"/>
      <c r="H161" s="99"/>
    </row>
    <row r="162" spans="2:8" hidden="1" x14ac:dyDescent="0.55000000000000004">
      <c r="B162" s="89" t="s">
        <v>368</v>
      </c>
      <c r="C162" s="89" t="s">
        <v>378</v>
      </c>
      <c r="D162" s="99"/>
      <c r="E162" s="98"/>
      <c r="F162" s="98" t="str">
        <f>IF(回答シート!AG690="","",回答シート!AG690)</f>
        <v/>
      </c>
      <c r="G162" s="96" t="str">
        <f>IF(AND(OR(D162=3,D163=3,D164=3,D165=3),F162=""),"NG","OK")</f>
        <v>OK</v>
      </c>
      <c r="H162" s="96" t="s">
        <v>446</v>
      </c>
    </row>
    <row r="163" spans="2:8" hidden="1" x14ac:dyDescent="0.55000000000000004">
      <c r="B163" s="55" t="s">
        <v>368</v>
      </c>
      <c r="C163" s="55" t="s">
        <v>379</v>
      </c>
      <c r="D163" s="98"/>
      <c r="E163" s="98"/>
      <c r="F163" s="98"/>
    </row>
    <row r="164" spans="2:8" hidden="1" x14ac:dyDescent="0.55000000000000004">
      <c r="B164" s="89" t="s">
        <v>368</v>
      </c>
      <c r="C164" s="89" t="s">
        <v>142</v>
      </c>
      <c r="D164" s="99"/>
      <c r="E164" s="99"/>
      <c r="F164" s="99"/>
      <c r="G164" s="99"/>
      <c r="H164" s="99"/>
    </row>
    <row r="165" spans="2:8" hidden="1" x14ac:dyDescent="0.55000000000000004">
      <c r="B165" s="89" t="s">
        <v>368</v>
      </c>
      <c r="C165" s="89" t="s">
        <v>144</v>
      </c>
      <c r="D165" s="99"/>
      <c r="E165" s="99"/>
      <c r="F165" s="99"/>
      <c r="G165" s="99"/>
      <c r="H165" s="99"/>
    </row>
    <row r="166" spans="2:8" hidden="1" x14ac:dyDescent="0.55000000000000004">
      <c r="B166" s="89" t="s">
        <v>368</v>
      </c>
      <c r="C166" s="89" t="s">
        <v>146</v>
      </c>
      <c r="D166" s="99"/>
      <c r="E166" s="99"/>
      <c r="F166" s="99"/>
      <c r="G166" s="99"/>
      <c r="H166" s="99"/>
    </row>
    <row r="167" spans="2:8" hidden="1" x14ac:dyDescent="0.55000000000000004">
      <c r="B167" s="89" t="s">
        <v>369</v>
      </c>
      <c r="C167" s="89" t="s">
        <v>378</v>
      </c>
      <c r="D167" s="99"/>
      <c r="E167" s="99"/>
      <c r="F167" s="99"/>
      <c r="G167" s="99"/>
      <c r="H167" s="99"/>
    </row>
    <row r="168" spans="2:8" hidden="1" x14ac:dyDescent="0.55000000000000004">
      <c r="B168" s="89" t="s">
        <v>369</v>
      </c>
      <c r="C168" s="89" t="s">
        <v>379</v>
      </c>
      <c r="D168" s="99"/>
      <c r="E168" s="99"/>
      <c r="F168" s="99"/>
      <c r="G168" s="99"/>
      <c r="H168" s="99"/>
    </row>
    <row r="169" spans="2:8" hidden="1" x14ac:dyDescent="0.55000000000000004">
      <c r="B169" s="89" t="s">
        <v>370</v>
      </c>
      <c r="C169" s="89" t="s">
        <v>378</v>
      </c>
      <c r="D169" s="99"/>
      <c r="E169" s="99"/>
      <c r="F169" s="99"/>
      <c r="G169" s="99"/>
      <c r="H169" s="99"/>
    </row>
    <row r="170" spans="2:8" hidden="1" x14ac:dyDescent="0.55000000000000004">
      <c r="B170" s="89" t="s">
        <v>370</v>
      </c>
      <c r="C170" s="89" t="s">
        <v>379</v>
      </c>
      <c r="D170" s="99"/>
      <c r="E170" s="99"/>
      <c r="F170" s="99"/>
      <c r="G170" s="99"/>
      <c r="H170" s="99"/>
    </row>
    <row r="171" spans="2:8" hidden="1" x14ac:dyDescent="0.55000000000000004">
      <c r="B171" s="89" t="s">
        <v>370</v>
      </c>
      <c r="C171" s="89" t="s">
        <v>142</v>
      </c>
      <c r="D171" s="99"/>
      <c r="E171" s="99"/>
      <c r="F171" s="99"/>
      <c r="G171" s="99"/>
      <c r="H171" s="99"/>
    </row>
    <row r="172" spans="2:8" hidden="1" x14ac:dyDescent="0.55000000000000004">
      <c r="B172" s="89" t="s">
        <v>370</v>
      </c>
      <c r="C172" s="89" t="s">
        <v>144</v>
      </c>
      <c r="D172" s="99"/>
      <c r="E172" s="99"/>
      <c r="F172" s="99"/>
      <c r="G172" s="99"/>
      <c r="H172" s="99"/>
    </row>
    <row r="173" spans="2:8" hidden="1" x14ac:dyDescent="0.55000000000000004">
      <c r="B173" s="89" t="s">
        <v>370</v>
      </c>
      <c r="C173" s="89" t="s">
        <v>146</v>
      </c>
      <c r="D173" s="99"/>
      <c r="E173" s="99"/>
      <c r="F173" s="99"/>
      <c r="G173" s="99"/>
      <c r="H173" s="99"/>
    </row>
  </sheetData>
  <sheetProtection algorithmName="SHA-512" hashValue="U+0Fw0cTHp6HuOwDByex5Hh4ww7SJWkw3fV23D2ji/pLRyBZY9m+59aWoOD9Cl2NSBsQLOwV3dOkMHM53wQ1DA==" saltValue="Hu6tTLUcZCtFQyz+cISY0Q==" spinCount="100000" sheet="1" objects="1" scenarios="1"/>
  <autoFilter ref="B2:H173" xr:uid="{E7FE15F1-D699-4D2D-99FD-66553CDD3BD9}"/>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918D-31FB-494E-ADD9-CBBA3D73A390}">
  <sheetPr codeName="Sheet4">
    <tabColor theme="5" tint="0.39997558519241921"/>
  </sheetPr>
  <dimension ref="B1:C9"/>
  <sheetViews>
    <sheetView topLeftCell="A10" workbookViewId="0">
      <selection activeCell="A10" sqref="A10"/>
    </sheetView>
  </sheetViews>
  <sheetFormatPr defaultRowHeight="18" x14ac:dyDescent="0.55000000000000004"/>
  <cols>
    <col min="2" max="2" width="33.9140625" bestFit="1" customWidth="1"/>
    <col min="3" max="3" width="43.83203125" bestFit="1" customWidth="1"/>
  </cols>
  <sheetData>
    <row r="1" spans="2:3" hidden="1" x14ac:dyDescent="0.55000000000000004"/>
    <row r="2" spans="2:3" hidden="1" x14ac:dyDescent="0.55000000000000004">
      <c r="B2" s="34" t="s">
        <v>247</v>
      </c>
      <c r="C2" s="34" t="s">
        <v>248</v>
      </c>
    </row>
    <row r="3" spans="2:3" hidden="1" x14ac:dyDescent="0.55000000000000004">
      <c r="B3" s="31" t="s">
        <v>249</v>
      </c>
      <c r="C3" s="31" t="s">
        <v>250</v>
      </c>
    </row>
    <row r="4" spans="2:3" hidden="1" x14ac:dyDescent="0.55000000000000004">
      <c r="B4" s="31" t="s">
        <v>251</v>
      </c>
      <c r="C4" s="31" t="s">
        <v>252</v>
      </c>
    </row>
    <row r="5" spans="2:3" hidden="1" x14ac:dyDescent="0.55000000000000004">
      <c r="B5" s="31" t="s">
        <v>253</v>
      </c>
      <c r="C5" s="31" t="s">
        <v>254</v>
      </c>
    </row>
    <row r="6" spans="2:3" hidden="1" x14ac:dyDescent="0.55000000000000004">
      <c r="B6" s="31" t="s">
        <v>255</v>
      </c>
      <c r="C6" s="31" t="s">
        <v>256</v>
      </c>
    </row>
    <row r="7" spans="2:3" hidden="1" x14ac:dyDescent="0.55000000000000004">
      <c r="B7" s="31" t="s">
        <v>257</v>
      </c>
      <c r="C7" s="31" t="s">
        <v>258</v>
      </c>
    </row>
    <row r="8" spans="2:3" hidden="1" x14ac:dyDescent="0.55000000000000004">
      <c r="B8" s="31" t="s">
        <v>259</v>
      </c>
      <c r="C8" s="31" t="s">
        <v>260</v>
      </c>
    </row>
    <row r="9" spans="2:3" hidden="1" x14ac:dyDescent="0.55000000000000004">
      <c r="B9" s="31" t="s">
        <v>261</v>
      </c>
      <c r="C9" s="31" t="s">
        <v>262</v>
      </c>
    </row>
  </sheetData>
  <sheetProtection algorithmName="SHA-512" hashValue="Vxoxy6uO0VwLKBM2m0foluxn0xsemgYfEM8Fy4SAZMA35QhbHk4J2EPawbcH9WRnr3ITEnXta9O3wfFCEam4FQ==" saltValue="LfMGAd6ggVT1I303cv6CkA==" spinCount="100000"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163045A36E134E879D300C43BCAE85" ma:contentTypeVersion="" ma:contentTypeDescription="新しいドキュメントを作成します。" ma:contentTypeScope="" ma:versionID="feaa4846132fb26e6146dfc596f1c59d">
  <xsd:schema xmlns:xsd="http://www.w3.org/2001/XMLSchema" xmlns:xs="http://www.w3.org/2001/XMLSchema" xmlns:p="http://schemas.microsoft.com/office/2006/metadata/properties" xmlns:ns2="97de1409-2e3d-4b10-9721-2c5e8634c742" xmlns:ns3="54d7915c-8155-41e6-8583-0bf1714184ae" xmlns:ns4="a3aea8cd-b449-4a50-9613-6e0d22ee80d7" targetNamespace="http://schemas.microsoft.com/office/2006/metadata/properties" ma:root="true" ma:fieldsID="7fa714f0abbf1bd728f168e6d306d52b" ns2:_="" ns3:_="" ns4:_="">
    <xsd:import namespace="97de1409-2e3d-4b10-9721-2c5e8634c742"/>
    <xsd:import namespace="54d7915c-8155-41e6-8583-0bf1714184ae"/>
    <xsd:import namespace="a3aea8cd-b449-4a50-9613-6e0d22ee80d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4:SharedWithUsers" minOccurs="0"/>
                <xsd:element ref="ns4:SharedWithDetail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e1409-2e3d-4b10-9721-2c5e8634c7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b5f3d0b-0122-40ab-9be4-69120fa01e60"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d7915c-8155-41e6-8583-0bf1714184a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B659DA2-E2B4-42F5-994C-C211A8967918}" ma:internalName="TaxCatchAll" ma:showField="CatchAllData" ma:web="{a3aea8cd-b449-4a50-9613-6e0d22ee80d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aea8cd-b449-4a50-9613-6e0d22ee80d7" elementFormDefault="qualified">
    <xsd:import namespace="http://schemas.microsoft.com/office/2006/documentManagement/types"/>
    <xsd:import namespace="http://schemas.microsoft.com/office/infopath/2007/PartnerControls"/>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7de1409-2e3d-4b10-9721-2c5e8634c742">
      <Terms xmlns="http://schemas.microsoft.com/office/infopath/2007/PartnerControls"/>
    </lcf76f155ced4ddcb4097134ff3c332f>
    <TaxCatchAll xmlns="54d7915c-8155-41e6-8583-0bf1714184ae" xsi:nil="true"/>
    <_Flow_SignoffStatus xmlns="97de1409-2e3d-4b10-9721-2c5e8634c742" xsi:nil="true"/>
  </documentManagement>
</p:properties>
</file>

<file path=customXml/itemProps1.xml><?xml version="1.0" encoding="utf-8"?>
<ds:datastoreItem xmlns:ds="http://schemas.openxmlformats.org/officeDocument/2006/customXml" ds:itemID="{AD7DAFB1-DAA6-43AF-A481-1160EE589434}">
  <ds:schemaRefs>
    <ds:schemaRef ds:uri="http://schemas.microsoft.com/sharepoint/v3/contenttype/forms"/>
  </ds:schemaRefs>
</ds:datastoreItem>
</file>

<file path=customXml/itemProps2.xml><?xml version="1.0" encoding="utf-8"?>
<ds:datastoreItem xmlns:ds="http://schemas.openxmlformats.org/officeDocument/2006/customXml" ds:itemID="{0B5093A6-A6A6-483F-94E5-9A806211F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e1409-2e3d-4b10-9721-2c5e8634c742"/>
    <ds:schemaRef ds:uri="54d7915c-8155-41e6-8583-0bf1714184ae"/>
    <ds:schemaRef ds:uri="a3aea8cd-b449-4a50-9613-6e0d22ee8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B2784E-63CB-4CB6-B8A1-C0B662FDA8DF}">
  <ds:schemaRefs>
    <ds:schemaRef ds:uri="http://schemas.microsoft.com/office/infopath/2007/PartnerControls"/>
    <ds:schemaRef ds:uri="http://schemas.microsoft.com/office/2006/metadata/properties"/>
    <ds:schemaRef ds:uri="http://www.w3.org/XML/1998/namespace"/>
    <ds:schemaRef ds:uri="http://purl.org/dc/terms/"/>
    <ds:schemaRef ds:uri="http://purl.org/dc/elements/1.1/"/>
    <ds:schemaRef ds:uri="97de1409-2e3d-4b10-9721-2c5e8634c742"/>
    <ds:schemaRef ds:uri="http://purl.org/dc/dcmitype/"/>
    <ds:schemaRef ds:uri="http://schemas.microsoft.com/office/2006/documentManagement/types"/>
    <ds:schemaRef ds:uri="http://schemas.openxmlformats.org/package/2006/metadata/core-properties"/>
    <ds:schemaRef ds:uri="a3aea8cd-b449-4a50-9613-6e0d22ee80d7"/>
    <ds:schemaRef ds:uri="54d7915c-8155-41e6-8583-0bf1714184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基礎情報入力シート</vt:lpstr>
      <vt:lpstr>一覧シート</vt:lpstr>
      <vt:lpstr>回答シート</vt:lpstr>
      <vt:lpstr>回答シート_値</vt:lpstr>
      <vt:lpstr>図</vt:lpstr>
      <vt:lpstr>一覧シート!Print_Area</vt:lpstr>
      <vt:lpstr>回答シート!Print_Area</vt:lpstr>
      <vt:lpstr>基礎情報入力シート!Print_Area</vt:lpstr>
      <vt:lpstr>一覧シート!Print_Titles</vt:lpstr>
      <vt:lpstr>基礎情報入力シート!Print_Titles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日本損害保険協会</dc:creator>
  <cp:lastModifiedBy>日本損害保険協会</cp:lastModifiedBy>
  <cp:lastPrinted>2025-03-27T04:14:46Z</cp:lastPrinted>
  <dcterms:created xsi:type="dcterms:W3CDTF">2025-01-30T11:50:18Z</dcterms:created>
  <dcterms:modified xsi:type="dcterms:W3CDTF">2025-05-08T10:24:21Z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0x01010078163045A36E134E879D300C43BCAE85</vt:lpwstr>
  </property>
  <property fmtid="{D5CDD505-2E9C-101B-9397-08002B2CF9AE}" pid="3" name="MediaServiceImageTags">
    <vt:lpwstr/>
  </property>
</Properties>
</file>