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2.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C:\Users\022101\Downloads\"/>
    </mc:Choice>
  </mc:AlternateContent>
  <xr:revisionPtr revIDLastSave="0" documentId="13_ncr:1_{C813D693-3756-4BC3-BECB-046AF9D23F50}" xr6:coauthVersionLast="47" xr6:coauthVersionMax="47" xr10:uidLastSave="{00000000-0000-0000-0000-000000000000}"/>
  <bookViews>
    <workbookView xWindow="-110" yWindow="-110" windowWidth="19420" windowHeight="10300" xr2:uid="{4A899AFC-7B64-43A4-B8AE-A6F0ABB23F97}"/>
  </bookViews>
  <sheets>
    <sheet name="基礎情報入力シート" sheetId="8" r:id="rId1"/>
    <sheet name="一覧シート" sheetId="12" r:id="rId2"/>
    <sheet name="回答シート" sheetId="7" r:id="rId3"/>
    <sheet name="回答シート_値" sheetId="18" state="hidden" r:id="rId4"/>
    <sheet name="CSV出力シート" sheetId="19" state="hidden" r:id="rId5"/>
    <sheet name="図" sheetId="13" state="hidden" r:id="rId6"/>
  </sheets>
  <definedNames>
    <definedName name="_xlnm._FilterDatabase" localSheetId="4" hidden="1">CSV出力シート!$A$1:$B$578</definedName>
    <definedName name="_xlnm._FilterDatabase" localSheetId="1" hidden="1">一覧シート!$B$8:$BA$66</definedName>
    <definedName name="_xlnm._FilterDatabase" localSheetId="3" hidden="1">回答シート_値!$B$2:$F$173</definedName>
    <definedName name="_xlnm._FilterDatabase" localSheetId="0" hidden="1">基礎情報入力シート!#REF!</definedName>
    <definedName name="_xlnm.Print_Area" localSheetId="1">一覧シート!$A$1:$BB$67</definedName>
    <definedName name="_xlnm.Print_Area" localSheetId="2">回答シート!$A$1:$BF$1147</definedName>
    <definedName name="_xlnm.Print_Area" localSheetId="0">基礎情報入力シート!$A$1:$BB$47</definedName>
    <definedName name="_xlnm.Print_Titles" localSheetId="1">一覧シート!$8:$8</definedName>
    <definedName name="_xlnm.Print_Titles" localSheetId="0">基礎情報入力シート!$4:$4</definedName>
    <definedName name="未入力チェック">#REF!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1" i="12" l="1"/>
  <c r="AG56" i="12"/>
  <c r="H88" i="18"/>
  <c r="B565" i="19"/>
  <c r="B578" i="19"/>
  <c r="B555" i="19"/>
  <c r="B542" i="19"/>
  <c r="B532" i="19"/>
  <c r="B522" i="19"/>
  <c r="B513" i="19"/>
  <c r="B503" i="19"/>
  <c r="B493" i="19"/>
  <c r="B483" i="19"/>
  <c r="B473" i="19"/>
  <c r="B464" i="19"/>
  <c r="B452" i="19"/>
  <c r="B441" i="19"/>
  <c r="B431" i="19"/>
  <c r="B419" i="19"/>
  <c r="B410" i="19"/>
  <c r="B400" i="19"/>
  <c r="B391" i="19"/>
  <c r="B369" i="19"/>
  <c r="B359" i="19"/>
  <c r="B346" i="19"/>
  <c r="B334" i="19"/>
  <c r="B323" i="19"/>
  <c r="B310" i="19"/>
  <c r="B296" i="19"/>
  <c r="B284" i="19"/>
  <c r="B274" i="19"/>
  <c r="B264" i="19"/>
  <c r="B253" i="19"/>
  <c r="B241" i="19"/>
  <c r="B230" i="19"/>
  <c r="B218" i="19"/>
  <c r="B205" i="19"/>
  <c r="B193" i="19"/>
  <c r="B181" i="19"/>
  <c r="B168" i="19"/>
  <c r="B156" i="19"/>
  <c r="B145" i="19"/>
  <c r="B131" i="19"/>
  <c r="B119" i="19"/>
  <c r="B103" i="19"/>
  <c r="B89" i="19"/>
  <c r="B77" i="19"/>
  <c r="B66" i="19"/>
  <c r="B53" i="19"/>
  <c r="B40" i="19"/>
  <c r="B65" i="19"/>
  <c r="B577" i="19"/>
  <c r="B564" i="19"/>
  <c r="B554" i="19"/>
  <c r="B541" i="19"/>
  <c r="B531" i="19"/>
  <c r="B521" i="19"/>
  <c r="B512" i="19"/>
  <c r="B502" i="19"/>
  <c r="B492" i="19"/>
  <c r="B482" i="19"/>
  <c r="B472" i="19"/>
  <c r="B463" i="19"/>
  <c r="B451" i="19"/>
  <c r="B440" i="19"/>
  <c r="B430" i="19"/>
  <c r="B418" i="19"/>
  <c r="B409" i="19"/>
  <c r="B399" i="19"/>
  <c r="B390" i="19"/>
  <c r="B368" i="19"/>
  <c r="B358" i="19"/>
  <c r="B345" i="19"/>
  <c r="B333" i="19"/>
  <c r="B322" i="19"/>
  <c r="B309" i="19"/>
  <c r="B295" i="19"/>
  <c r="B283" i="19"/>
  <c r="B273" i="19"/>
  <c r="B263" i="19"/>
  <c r="B252" i="19"/>
  <c r="B240" i="19"/>
  <c r="B229" i="19"/>
  <c r="B217" i="19"/>
  <c r="B204" i="19"/>
  <c r="B192" i="19"/>
  <c r="B180" i="19"/>
  <c r="B167" i="19"/>
  <c r="B155" i="19"/>
  <c r="B144" i="19"/>
  <c r="B130" i="19"/>
  <c r="B118" i="19"/>
  <c r="B102" i="19"/>
  <c r="B88" i="19"/>
  <c r="B76" i="19"/>
  <c r="B52" i="19"/>
  <c r="B39" i="19"/>
  <c r="B64" i="19"/>
  <c r="B63" i="19"/>
  <c r="B62" i="19"/>
  <c r="B60" i="19"/>
  <c r="B47" i="19"/>
  <c r="B59" i="19"/>
  <c r="B351" i="19"/>
  <c r="B350" i="19"/>
  <c r="B349" i="19"/>
  <c r="B348" i="19"/>
  <c r="B347" i="19"/>
  <c r="B32" i="19"/>
  <c r="B31" i="19"/>
  <c r="B30" i="19"/>
  <c r="B29" i="19"/>
  <c r="B28" i="19"/>
  <c r="B27" i="19"/>
  <c r="B26" i="19"/>
  <c r="B25" i="19"/>
  <c r="B14" i="19"/>
  <c r="B13" i="19"/>
  <c r="BC12" i="8"/>
  <c r="BD12" i="8" s="1"/>
  <c r="AV63" i="12"/>
  <c r="AG36" i="12"/>
  <c r="AG18" i="12"/>
  <c r="A32" i="19"/>
  <c r="A31" i="19"/>
  <c r="A30" i="19"/>
  <c r="A29" i="19"/>
  <c r="A28" i="19"/>
  <c r="A25" i="19"/>
  <c r="A27" i="19"/>
  <c r="A26" i="19"/>
  <c r="A24" i="19"/>
  <c r="A23" i="19"/>
  <c r="A19" i="19"/>
  <c r="A18" i="19"/>
  <c r="A22" i="19"/>
  <c r="A21" i="19"/>
  <c r="A20" i="19"/>
  <c r="A17" i="19"/>
  <c r="A16" i="19"/>
  <c r="A15" i="19"/>
  <c r="A14" i="19"/>
  <c r="A13" i="19"/>
  <c r="A12" i="19"/>
  <c r="A11" i="19"/>
  <c r="A10" i="19"/>
  <c r="A9" i="19"/>
  <c r="A8" i="19"/>
  <c r="A7" i="19"/>
  <c r="A6" i="19"/>
  <c r="A5" i="19"/>
  <c r="A4" i="19"/>
  <c r="A3" i="19"/>
  <c r="BD29" i="8"/>
  <c r="BD22" i="8"/>
  <c r="BD46" i="8"/>
  <c r="BD45" i="8"/>
  <c r="BD42" i="8"/>
  <c r="BD41" i="8"/>
  <c r="BD40" i="8"/>
  <c r="BD39" i="8"/>
  <c r="BD21" i="8"/>
  <c r="BC10" i="8"/>
  <c r="B8" i="19" s="1"/>
  <c r="AP18" i="12" l="1"/>
  <c r="AP36" i="12"/>
  <c r="AV36" i="12"/>
  <c r="AV18" i="12"/>
  <c r="BD10" i="8"/>
  <c r="B576" i="19" l="1"/>
  <c r="B575" i="19"/>
  <c r="B574" i="19"/>
  <c r="B572" i="19"/>
  <c r="B571" i="19"/>
  <c r="B570" i="19"/>
  <c r="B569" i="19"/>
  <c r="B568" i="19"/>
  <c r="B567" i="19"/>
  <c r="B566" i="19"/>
  <c r="B563" i="19"/>
  <c r="B562" i="19"/>
  <c r="B561" i="19"/>
  <c r="B559" i="19"/>
  <c r="B558" i="19"/>
  <c r="B557" i="19"/>
  <c r="B556" i="19"/>
  <c r="B553" i="19"/>
  <c r="B552" i="19"/>
  <c r="B551" i="19"/>
  <c r="B549" i="19"/>
  <c r="B548" i="19"/>
  <c r="B547" i="19"/>
  <c r="B546" i="19"/>
  <c r="B545" i="19"/>
  <c r="B544" i="19"/>
  <c r="B543" i="19"/>
  <c r="B540" i="19"/>
  <c r="B539" i="19"/>
  <c r="B538" i="19"/>
  <c r="B537" i="19"/>
  <c r="B536" i="19"/>
  <c r="B535" i="19"/>
  <c r="B534" i="19"/>
  <c r="B533" i="19"/>
  <c r="B530" i="19"/>
  <c r="B529" i="19"/>
  <c r="B528" i="19"/>
  <c r="B526" i="19"/>
  <c r="B525" i="19"/>
  <c r="B524" i="19"/>
  <c r="B523" i="19"/>
  <c r="B520" i="19"/>
  <c r="B519" i="19"/>
  <c r="B518" i="19"/>
  <c r="B516" i="19"/>
  <c r="B515" i="19"/>
  <c r="B514" i="19"/>
  <c r="B511" i="19"/>
  <c r="B510" i="19"/>
  <c r="B509" i="19"/>
  <c r="B507" i="19"/>
  <c r="B506" i="19"/>
  <c r="B505" i="19"/>
  <c r="B504" i="19"/>
  <c r="B501" i="19"/>
  <c r="B500" i="19"/>
  <c r="B499" i="19"/>
  <c r="B497" i="19"/>
  <c r="B496" i="19"/>
  <c r="B495" i="19"/>
  <c r="B494" i="19"/>
  <c r="B491" i="19"/>
  <c r="B490" i="19"/>
  <c r="B489" i="19"/>
  <c r="B487" i="19"/>
  <c r="B486" i="19"/>
  <c r="B485" i="19"/>
  <c r="B484" i="19"/>
  <c r="B481" i="19"/>
  <c r="B480" i="19"/>
  <c r="B479" i="19"/>
  <c r="B477" i="19"/>
  <c r="B476" i="19"/>
  <c r="B475" i="19"/>
  <c r="B474" i="19"/>
  <c r="B471" i="19"/>
  <c r="B470" i="19"/>
  <c r="B469" i="19"/>
  <c r="B467" i="19"/>
  <c r="B466" i="19"/>
  <c r="B465" i="19"/>
  <c r="B462" i="19"/>
  <c r="B461" i="19"/>
  <c r="B460" i="19"/>
  <c r="B458" i="19"/>
  <c r="B457" i="19"/>
  <c r="B456" i="19"/>
  <c r="B455" i="19"/>
  <c r="B454" i="19"/>
  <c r="B453" i="19"/>
  <c r="B450" i="19"/>
  <c r="B449" i="19"/>
  <c r="B448" i="19"/>
  <c r="B446" i="19"/>
  <c r="B445" i="19"/>
  <c r="B444" i="19"/>
  <c r="B443" i="19"/>
  <c r="B442" i="19"/>
  <c r="B439" i="19"/>
  <c r="B438" i="19"/>
  <c r="B437" i="19"/>
  <c r="B435" i="19"/>
  <c r="B434" i="19"/>
  <c r="B433" i="19"/>
  <c r="B432" i="19"/>
  <c r="B429" i="19"/>
  <c r="B428" i="19"/>
  <c r="B427" i="19"/>
  <c r="B425" i="19"/>
  <c r="B424" i="19"/>
  <c r="B423" i="19"/>
  <c r="B422" i="19"/>
  <c r="B421" i="19"/>
  <c r="B420" i="19"/>
  <c r="B417" i="19"/>
  <c r="B416" i="19"/>
  <c r="B415" i="19"/>
  <c r="B413" i="19"/>
  <c r="B412" i="19"/>
  <c r="B411" i="19"/>
  <c r="B408" i="19"/>
  <c r="B407" i="19"/>
  <c r="B406" i="19"/>
  <c r="B404" i="19"/>
  <c r="B403" i="19"/>
  <c r="B402" i="19"/>
  <c r="B401" i="19"/>
  <c r="B398" i="19"/>
  <c r="B397" i="19"/>
  <c r="B396" i="19"/>
  <c r="B394" i="19"/>
  <c r="B393" i="19"/>
  <c r="B392" i="19"/>
  <c r="B389" i="19"/>
  <c r="B388" i="19"/>
  <c r="B387" i="19"/>
  <c r="B385" i="19"/>
  <c r="B384" i="19"/>
  <c r="B383" i="19"/>
  <c r="B382" i="19"/>
  <c r="B381" i="19"/>
  <c r="B380" i="19"/>
  <c r="B379" i="19"/>
  <c r="B378" i="19"/>
  <c r="B377" i="19"/>
  <c r="B376" i="19"/>
  <c r="B375" i="19"/>
  <c r="B374" i="19"/>
  <c r="B373" i="19"/>
  <c r="B372" i="19"/>
  <c r="B371" i="19"/>
  <c r="B370" i="19"/>
  <c r="B367" i="19"/>
  <c r="B366" i="19"/>
  <c r="B365" i="19"/>
  <c r="B363" i="19"/>
  <c r="B362" i="19"/>
  <c r="B361" i="19"/>
  <c r="B360" i="19"/>
  <c r="B357" i="19"/>
  <c r="B356" i="19"/>
  <c r="B355" i="19"/>
  <c r="B353" i="19"/>
  <c r="B352" i="19"/>
  <c r="B344" i="19"/>
  <c r="B343" i="19"/>
  <c r="B342" i="19"/>
  <c r="B340" i="19"/>
  <c r="B339" i="19"/>
  <c r="B338" i="19"/>
  <c r="B337" i="19"/>
  <c r="B336" i="19"/>
  <c r="B335" i="19"/>
  <c r="B332" i="19"/>
  <c r="B331" i="19"/>
  <c r="B330" i="19"/>
  <c r="B328" i="19"/>
  <c r="B327" i="19"/>
  <c r="B326" i="19"/>
  <c r="B325" i="19"/>
  <c r="B324" i="19"/>
  <c r="B321" i="19"/>
  <c r="B320" i="19"/>
  <c r="B319" i="19"/>
  <c r="B317" i="19"/>
  <c r="B316" i="19"/>
  <c r="B315" i="19"/>
  <c r="B314" i="19"/>
  <c r="B313" i="19"/>
  <c r="B312" i="19"/>
  <c r="B311" i="19"/>
  <c r="B308" i="19"/>
  <c r="B307" i="19"/>
  <c r="B306" i="19"/>
  <c r="B304" i="19"/>
  <c r="B303" i="19"/>
  <c r="B302" i="19"/>
  <c r="B301" i="19"/>
  <c r="B300" i="19"/>
  <c r="B299" i="19"/>
  <c r="B298" i="19"/>
  <c r="B297" i="19"/>
  <c r="B294" i="19"/>
  <c r="B293" i="19"/>
  <c r="B292" i="19"/>
  <c r="B290" i="19"/>
  <c r="B289" i="19"/>
  <c r="B288" i="19"/>
  <c r="B287" i="19"/>
  <c r="B286" i="19"/>
  <c r="B285" i="19"/>
  <c r="B282" i="19"/>
  <c r="B281" i="19"/>
  <c r="B280" i="19"/>
  <c r="B278" i="19"/>
  <c r="B277" i="19"/>
  <c r="B276" i="19"/>
  <c r="B275" i="19"/>
  <c r="B272" i="19"/>
  <c r="B271" i="19"/>
  <c r="B270" i="19"/>
  <c r="B268" i="19"/>
  <c r="B267" i="19"/>
  <c r="B266" i="19"/>
  <c r="B265" i="19"/>
  <c r="B262" i="19"/>
  <c r="B261" i="19"/>
  <c r="B260" i="19"/>
  <c r="B258" i="19"/>
  <c r="B257" i="19"/>
  <c r="B256" i="19"/>
  <c r="B255" i="19"/>
  <c r="B254" i="19"/>
  <c r="B251" i="19"/>
  <c r="B250" i="19"/>
  <c r="B249" i="19"/>
  <c r="B247" i="19"/>
  <c r="B246" i="19"/>
  <c r="B245" i="19"/>
  <c r="B244" i="19"/>
  <c r="B243" i="19"/>
  <c r="B242" i="19"/>
  <c r="B239" i="19"/>
  <c r="B238" i="19"/>
  <c r="B237" i="19"/>
  <c r="B235" i="19"/>
  <c r="B234" i="19"/>
  <c r="B233" i="19"/>
  <c r="B232" i="19"/>
  <c r="B231" i="19"/>
  <c r="B228" i="19"/>
  <c r="B227" i="19"/>
  <c r="B226" i="19"/>
  <c r="B224" i="19"/>
  <c r="B223" i="19"/>
  <c r="B222" i="19"/>
  <c r="B221" i="19"/>
  <c r="B220" i="19"/>
  <c r="B219" i="19"/>
  <c r="B216" i="19"/>
  <c r="B215" i="19"/>
  <c r="B214" i="19"/>
  <c r="B212" i="19"/>
  <c r="B211" i="19"/>
  <c r="B210" i="19"/>
  <c r="B209" i="19"/>
  <c r="B208" i="19"/>
  <c r="B207" i="19"/>
  <c r="B206" i="19"/>
  <c r="B203" i="19"/>
  <c r="B202" i="19"/>
  <c r="B201" i="19"/>
  <c r="B199" i="19"/>
  <c r="B198" i="19"/>
  <c r="B197" i="19"/>
  <c r="B196" i="19"/>
  <c r="B195" i="19"/>
  <c r="B194" i="19"/>
  <c r="B191" i="19"/>
  <c r="B190" i="19"/>
  <c r="B189" i="19"/>
  <c r="B187" i="19"/>
  <c r="B186" i="19"/>
  <c r="B185" i="19"/>
  <c r="B184" i="19"/>
  <c r="B183" i="19"/>
  <c r="B182" i="19"/>
  <c r="B179" i="19"/>
  <c r="B178" i="19"/>
  <c r="B177" i="19"/>
  <c r="B175" i="19"/>
  <c r="B174" i="19"/>
  <c r="B173" i="19"/>
  <c r="B172" i="19"/>
  <c r="B171" i="19"/>
  <c r="B170" i="19"/>
  <c r="B169" i="19"/>
  <c r="B166" i="19"/>
  <c r="B165" i="19"/>
  <c r="B164" i="19"/>
  <c r="B162" i="19"/>
  <c r="B161" i="19"/>
  <c r="B160" i="19"/>
  <c r="B159" i="19"/>
  <c r="B158" i="19"/>
  <c r="B157" i="19"/>
  <c r="B154" i="19"/>
  <c r="B153" i="19"/>
  <c r="B152" i="19"/>
  <c r="B150" i="19"/>
  <c r="B149" i="19"/>
  <c r="B148" i="19"/>
  <c r="B147" i="19"/>
  <c r="B146" i="19"/>
  <c r="B143" i="19"/>
  <c r="B142" i="19"/>
  <c r="B141" i="19"/>
  <c r="B139" i="19"/>
  <c r="B138" i="19"/>
  <c r="B137" i="19"/>
  <c r="B136" i="19"/>
  <c r="B135" i="19"/>
  <c r="B134" i="19"/>
  <c r="B133" i="19"/>
  <c r="B132" i="19"/>
  <c r="B129" i="19"/>
  <c r="B128" i="19"/>
  <c r="B127" i="19"/>
  <c r="B125" i="19"/>
  <c r="B124" i="19"/>
  <c r="B123" i="19"/>
  <c r="B122" i="19"/>
  <c r="B121" i="19"/>
  <c r="B120" i="19"/>
  <c r="B117" i="19"/>
  <c r="B116" i="19"/>
  <c r="B115" i="19"/>
  <c r="B113" i="19"/>
  <c r="B112" i="19"/>
  <c r="B111" i="19"/>
  <c r="B110" i="19"/>
  <c r="B109" i="19"/>
  <c r="B108" i="19"/>
  <c r="B107" i="19"/>
  <c r="B106" i="19"/>
  <c r="B105" i="19"/>
  <c r="B104" i="19"/>
  <c r="B101" i="19"/>
  <c r="B100" i="19"/>
  <c r="B99" i="19"/>
  <c r="B97" i="19"/>
  <c r="B96" i="19"/>
  <c r="B95" i="19"/>
  <c r="B94" i="19"/>
  <c r="B93" i="19"/>
  <c r="B92" i="19"/>
  <c r="B91" i="19"/>
  <c r="B90" i="19"/>
  <c r="B87" i="19"/>
  <c r="B86" i="19"/>
  <c r="B85" i="19"/>
  <c r="B83" i="19"/>
  <c r="B82" i="19"/>
  <c r="B81" i="19"/>
  <c r="B80" i="19"/>
  <c r="B79" i="19"/>
  <c r="B78" i="19"/>
  <c r="B75" i="19"/>
  <c r="B74" i="19"/>
  <c r="B73" i="19"/>
  <c r="B71" i="19"/>
  <c r="B70" i="19"/>
  <c r="B69" i="19"/>
  <c r="B68" i="19"/>
  <c r="B67" i="19"/>
  <c r="B58" i="19"/>
  <c r="B57" i="19"/>
  <c r="B56" i="19"/>
  <c r="B55" i="19"/>
  <c r="B54" i="19"/>
  <c r="B51" i="19"/>
  <c r="B50" i="19"/>
  <c r="B49" i="19"/>
  <c r="B46" i="19"/>
  <c r="B45" i="19"/>
  <c r="B44" i="19"/>
  <c r="B43" i="19"/>
  <c r="B42" i="19"/>
  <c r="B41" i="19"/>
  <c r="B38" i="19"/>
  <c r="B37" i="19"/>
  <c r="B36" i="19"/>
  <c r="B34" i="19"/>
  <c r="B33" i="19"/>
  <c r="B24" i="19"/>
  <c r="B23" i="19"/>
  <c r="B22" i="19"/>
  <c r="B21" i="19"/>
  <c r="B20" i="19"/>
  <c r="B19" i="19"/>
  <c r="B18" i="19"/>
  <c r="B17" i="19"/>
  <c r="B16" i="19"/>
  <c r="B15" i="19"/>
  <c r="B12" i="19"/>
  <c r="B11" i="19"/>
  <c r="B10" i="19"/>
  <c r="B9" i="19"/>
  <c r="B7" i="19"/>
  <c r="B6" i="19"/>
  <c r="B5" i="19"/>
  <c r="B4" i="19"/>
  <c r="B3" i="19"/>
  <c r="H169" i="18"/>
  <c r="G169" i="18"/>
  <c r="F169" i="18"/>
  <c r="H167" i="18"/>
  <c r="F167" i="18"/>
  <c r="G167" i="18" s="1"/>
  <c r="H162" i="18"/>
  <c r="F162" i="18"/>
  <c r="G162" i="18" s="1"/>
  <c r="H160" i="18"/>
  <c r="F160" i="18"/>
  <c r="G160" i="18" s="1"/>
  <c r="AJ63" i="12" s="1"/>
  <c r="H158" i="18"/>
  <c r="G158" i="18"/>
  <c r="F158" i="18"/>
  <c r="H157" i="18"/>
  <c r="F157" i="18"/>
  <c r="G157" i="18" s="1"/>
  <c r="H155" i="18"/>
  <c r="G155" i="18"/>
  <c r="F155" i="18"/>
  <c r="H153" i="18"/>
  <c r="F153" i="18"/>
  <c r="G153" i="18" s="1"/>
  <c r="H151" i="18"/>
  <c r="F151" i="18"/>
  <c r="G151" i="18" s="1"/>
  <c r="H149" i="18"/>
  <c r="G149" i="18"/>
  <c r="F149" i="18"/>
  <c r="H148" i="18"/>
  <c r="F148" i="18"/>
  <c r="G148" i="18" s="1"/>
  <c r="H144" i="18"/>
  <c r="F144" i="18"/>
  <c r="G144" i="18" s="1"/>
  <c r="H141" i="18"/>
  <c r="F141" i="18"/>
  <c r="G141" i="18" s="1"/>
  <c r="H139" i="18"/>
  <c r="G139" i="18"/>
  <c r="F139" i="18"/>
  <c r="H135" i="18"/>
  <c r="F135" i="18"/>
  <c r="G135" i="18" s="1"/>
  <c r="H134" i="18"/>
  <c r="F134" i="18"/>
  <c r="G134" i="18" s="1"/>
  <c r="H132" i="18"/>
  <c r="G132" i="18"/>
  <c r="F132" i="18"/>
  <c r="H131" i="18"/>
  <c r="F131" i="18"/>
  <c r="G131" i="18" s="1"/>
  <c r="H117" i="18"/>
  <c r="F117" i="18"/>
  <c r="G117" i="18" s="1"/>
  <c r="H115" i="18"/>
  <c r="F115" i="18"/>
  <c r="G115" i="18" s="1"/>
  <c r="H110" i="18"/>
  <c r="F110" i="18"/>
  <c r="G110" i="18" s="1"/>
  <c r="H106" i="18"/>
  <c r="F106" i="18"/>
  <c r="G106" i="18" s="1"/>
  <c r="H103" i="18"/>
  <c r="G103" i="18"/>
  <c r="F103" i="18"/>
  <c r="H98" i="18"/>
  <c r="F98" i="18"/>
  <c r="G98" i="18" s="1"/>
  <c r="H92" i="18"/>
  <c r="F92" i="18"/>
  <c r="G92" i="18" s="1"/>
  <c r="AJ36" i="12" s="1"/>
  <c r="G88" i="18"/>
  <c r="F88" i="18"/>
  <c r="H86" i="18"/>
  <c r="F86" i="18"/>
  <c r="G86" i="18" s="1"/>
  <c r="H84" i="18"/>
  <c r="F84" i="18"/>
  <c r="G84" i="18" s="1"/>
  <c r="H81" i="18"/>
  <c r="F81" i="18"/>
  <c r="G81" i="18" s="1"/>
  <c r="H77" i="18"/>
  <c r="F77" i="18"/>
  <c r="G77" i="18" s="1"/>
  <c r="H74" i="18"/>
  <c r="G74" i="18"/>
  <c r="F74" i="18"/>
  <c r="H70" i="18"/>
  <c r="F70" i="18"/>
  <c r="G70" i="18" s="1"/>
  <c r="H65" i="18"/>
  <c r="F65" i="18"/>
  <c r="G65" i="18" s="1"/>
  <c r="H61" i="18"/>
  <c r="G61" i="18"/>
  <c r="F61" i="18"/>
  <c r="H57" i="18"/>
  <c r="F57" i="18"/>
  <c r="G57" i="18" s="1"/>
  <c r="H52" i="18"/>
  <c r="F52" i="18"/>
  <c r="G52" i="18" s="1"/>
  <c r="H48" i="18"/>
  <c r="G48" i="18"/>
  <c r="F48" i="18"/>
  <c r="H45" i="18"/>
  <c r="F45" i="18"/>
  <c r="G45" i="18" s="1"/>
  <c r="H39" i="18"/>
  <c r="G39" i="18"/>
  <c r="F39" i="18"/>
  <c r="H35" i="18"/>
  <c r="F35" i="18"/>
  <c r="G35" i="18" s="1"/>
  <c r="H27" i="18"/>
  <c r="F27" i="18"/>
  <c r="G27" i="18" s="1"/>
  <c r="AJ18" i="12" s="1"/>
  <c r="H21" i="18"/>
  <c r="F21" i="18"/>
  <c r="G21" i="18" s="1"/>
  <c r="H17" i="18"/>
  <c r="F17" i="18"/>
  <c r="G17" i="18" s="1"/>
  <c r="H14" i="18"/>
  <c r="F14" i="18"/>
  <c r="G14" i="18" s="1"/>
  <c r="H9" i="18"/>
  <c r="F9" i="18"/>
  <c r="G9" i="18" s="1"/>
  <c r="H4" i="18"/>
  <c r="F4" i="18"/>
  <c r="G4" i="18" s="1"/>
  <c r="F3" i="18"/>
  <c r="G3" i="18" s="1"/>
  <c r="BH44" i="7"/>
  <c r="BH25" i="7"/>
  <c r="BH1148" i="7" s="1"/>
  <c r="BH8" i="7"/>
  <c r="AU2" i="7"/>
  <c r="AG2" i="7"/>
  <c r="AV66" i="12"/>
  <c r="AT66" i="12"/>
  <c r="AP66" i="12"/>
  <c r="AV65" i="12"/>
  <c r="B560" i="19" s="1"/>
  <c r="AT65" i="12"/>
  <c r="AP65" i="12"/>
  <c r="AG64" i="12"/>
  <c r="AT63" i="12"/>
  <c r="AP63" i="12"/>
  <c r="AG62" i="12"/>
  <c r="AG60" i="12"/>
  <c r="AG59" i="12"/>
  <c r="AG58" i="12"/>
  <c r="AG57" i="12"/>
  <c r="AV55" i="12"/>
  <c r="AT55" i="12"/>
  <c r="AP55" i="12"/>
  <c r="AV54" i="12"/>
  <c r="B459" i="19" s="1"/>
  <c r="AT54" i="12"/>
  <c r="AP54" i="12"/>
  <c r="AV53" i="12"/>
  <c r="B447" i="19" s="1"/>
  <c r="AT53" i="12"/>
  <c r="AP53" i="12"/>
  <c r="AV52" i="12"/>
  <c r="B436" i="19" s="1"/>
  <c r="AT52" i="12"/>
  <c r="AP52" i="12"/>
  <c r="AV51" i="12"/>
  <c r="B426" i="19" s="1"/>
  <c r="AT51" i="12"/>
  <c r="AP51" i="12"/>
  <c r="AV50" i="12"/>
  <c r="B414" i="19" s="1"/>
  <c r="AT50" i="12"/>
  <c r="AP50" i="12"/>
  <c r="AG49" i="12"/>
  <c r="AV46" i="12"/>
  <c r="AT46" i="12"/>
  <c r="AP46" i="12"/>
  <c r="AV45" i="12"/>
  <c r="AT45" i="12"/>
  <c r="AP45" i="12"/>
  <c r="AV43" i="12"/>
  <c r="B364" i="19" s="1"/>
  <c r="AT43" i="12"/>
  <c r="AP43" i="12"/>
  <c r="AV42" i="12"/>
  <c r="B354" i="19" s="1"/>
  <c r="AT42" i="12"/>
  <c r="AP42" i="12"/>
  <c r="AV41" i="12"/>
  <c r="B341" i="19" s="1"/>
  <c r="AT41" i="12"/>
  <c r="AP41" i="12"/>
  <c r="AV40" i="12"/>
  <c r="B329" i="19" s="1"/>
  <c r="AT40" i="12"/>
  <c r="AP40" i="12"/>
  <c r="AV39" i="12"/>
  <c r="B318" i="19" s="1"/>
  <c r="AT39" i="12"/>
  <c r="AP39" i="12"/>
  <c r="B305" i="19"/>
  <c r="AT36" i="12"/>
  <c r="AV35" i="12"/>
  <c r="B291" i="19" s="1"/>
  <c r="AT35" i="12"/>
  <c r="AP35" i="12"/>
  <c r="AV34" i="12"/>
  <c r="B279" i="19" s="1"/>
  <c r="AT34" i="12"/>
  <c r="AP34" i="12"/>
  <c r="AV33" i="12"/>
  <c r="B269" i="19" s="1"/>
  <c r="AT33" i="12"/>
  <c r="AP33" i="12"/>
  <c r="AV31" i="12"/>
  <c r="B259" i="19" s="1"/>
  <c r="AT31" i="12"/>
  <c r="AP31" i="12"/>
  <c r="AV30" i="12"/>
  <c r="B248" i="19" s="1"/>
  <c r="AT30" i="12"/>
  <c r="AP30" i="12"/>
  <c r="AV29" i="12"/>
  <c r="B236" i="19" s="1"/>
  <c r="AT29" i="12"/>
  <c r="AP29" i="12"/>
  <c r="AG28" i="12"/>
  <c r="AV27" i="12"/>
  <c r="B213" i="19" s="1"/>
  <c r="AT27" i="12"/>
  <c r="AP27" i="12"/>
  <c r="AV26" i="12"/>
  <c r="B200" i="19" s="1"/>
  <c r="AT26" i="12"/>
  <c r="AP26" i="12"/>
  <c r="AV25" i="12"/>
  <c r="B188" i="19" s="1"/>
  <c r="AT25" i="12"/>
  <c r="AP25" i="12"/>
  <c r="AV24" i="12"/>
  <c r="B176" i="19" s="1"/>
  <c r="AT24" i="12"/>
  <c r="AP24" i="12"/>
  <c r="AG23" i="12"/>
  <c r="AV22" i="12"/>
  <c r="B151" i="19" s="1"/>
  <c r="AT22" i="12"/>
  <c r="AP22" i="12"/>
  <c r="AV21" i="12"/>
  <c r="B140" i="19" s="1"/>
  <c r="AT21" i="12"/>
  <c r="AP21" i="12"/>
  <c r="AV20" i="12"/>
  <c r="B126" i="19" s="1"/>
  <c r="AT20" i="12"/>
  <c r="AP20" i="12"/>
  <c r="B114" i="19"/>
  <c r="AT18" i="12"/>
  <c r="AV17" i="12"/>
  <c r="B98" i="19" s="1"/>
  <c r="AT17" i="12"/>
  <c r="AP17" i="12"/>
  <c r="AV16" i="12"/>
  <c r="B84" i="19" s="1"/>
  <c r="AT16" i="12"/>
  <c r="AP16" i="12"/>
  <c r="AV14" i="12"/>
  <c r="B72" i="19" s="1"/>
  <c r="AT14" i="12"/>
  <c r="AP14" i="12"/>
  <c r="AG13" i="12"/>
  <c r="AG12" i="12"/>
  <c r="AV10" i="12"/>
  <c r="AT10" i="12"/>
  <c r="AP10" i="12"/>
  <c r="AQ2" i="12"/>
  <c r="Z2" i="12"/>
  <c r="BD38" i="8"/>
  <c r="BD37" i="8"/>
  <c r="BD36" i="8"/>
  <c r="BD35" i="8"/>
  <c r="BD34" i="8"/>
  <c r="BD33" i="8"/>
  <c r="BD32" i="8"/>
  <c r="BD31" i="8"/>
  <c r="BD30" i="8"/>
  <c r="BD20" i="8"/>
  <c r="BC19" i="8"/>
  <c r="BD19" i="8" s="1"/>
  <c r="BD18" i="8"/>
  <c r="BD17" i="8"/>
  <c r="BD16" i="8"/>
  <c r="BD15" i="8"/>
  <c r="BD14" i="8"/>
  <c r="BD13" i="8"/>
  <c r="BD11" i="8"/>
  <c r="BD9" i="8"/>
  <c r="BD8" i="8"/>
  <c r="BD7" i="8"/>
  <c r="BC6" i="8"/>
  <c r="BD6" i="8" s="1"/>
  <c r="BC5" i="8"/>
  <c r="BD5" i="8" s="1"/>
  <c r="AP56" i="12" l="1"/>
  <c r="AV28" i="12"/>
  <c r="B225" i="19" s="1"/>
  <c r="AJ28" i="12"/>
  <c r="AV23" i="12"/>
  <c r="B163" i="19" s="1"/>
  <c r="AJ23" i="12"/>
  <c r="AV13" i="12"/>
  <c r="B61" i="19" s="1"/>
  <c r="AP60" i="12"/>
  <c r="AP58" i="12"/>
  <c r="AP57" i="12"/>
  <c r="AV12" i="12"/>
  <c r="AJ12" i="12" s="1"/>
  <c r="AJ54" i="12"/>
  <c r="AJ66" i="12"/>
  <c r="AJ22" i="12"/>
  <c r="AT64" i="12"/>
  <c r="AV64" i="12"/>
  <c r="B550" i="19" s="1"/>
  <c r="AP64" i="12"/>
  <c r="AT62" i="12"/>
  <c r="AP62" i="12"/>
  <c r="AV62" i="12"/>
  <c r="B527" i="19" s="1"/>
  <c r="AV59" i="12"/>
  <c r="B508" i="19" s="1"/>
  <c r="AP59" i="12"/>
  <c r="AT49" i="12"/>
  <c r="AV49" i="12"/>
  <c r="B405" i="19" s="1"/>
  <c r="AP49" i="12"/>
  <c r="AT60" i="12"/>
  <c r="AV60" i="12"/>
  <c r="B517" i="19" s="1"/>
  <c r="AT59" i="12"/>
  <c r="AT58" i="12"/>
  <c r="AV58" i="12"/>
  <c r="B498" i="19" s="1"/>
  <c r="AT57" i="12"/>
  <c r="AV57" i="12"/>
  <c r="B488" i="19" s="1"/>
  <c r="AT56" i="12"/>
  <c r="AV56" i="12"/>
  <c r="B478" i="19" s="1"/>
  <c r="B35" i="19"/>
  <c r="AJ34" i="12"/>
  <c r="AJ43" i="12"/>
  <c r="AJ53" i="12"/>
  <c r="AJ50" i="12"/>
  <c r="AJ65" i="12"/>
  <c r="AJ20" i="12"/>
  <c r="AJ40" i="12"/>
  <c r="AJ30" i="12"/>
  <c r="AJ52" i="12"/>
  <c r="B573" i="19"/>
  <c r="AJ16" i="12"/>
  <c r="AJ27" i="12"/>
  <c r="AJ35" i="12"/>
  <c r="AJ51" i="12"/>
  <c r="AJ31" i="12"/>
  <c r="AJ41" i="12"/>
  <c r="AJ17" i="12"/>
  <c r="AJ39" i="12"/>
  <c r="O5" i="12"/>
  <c r="AT28" i="12"/>
  <c r="AP28" i="12"/>
  <c r="AT23" i="12"/>
  <c r="AP23" i="12"/>
  <c r="AT13" i="12"/>
  <c r="AP13" i="12"/>
  <c r="AT12" i="12"/>
  <c r="AP12" i="12"/>
  <c r="AJ55" i="12"/>
  <c r="B468" i="19"/>
  <c r="AJ10" i="12"/>
  <c r="AJ14" i="12"/>
  <c r="AJ33" i="12"/>
  <c r="AJ26" i="12"/>
  <c r="AJ29" i="12"/>
  <c r="AJ46" i="12"/>
  <c r="AJ45" i="12"/>
  <c r="B395" i="19"/>
  <c r="B386" i="19"/>
  <c r="AJ42" i="12"/>
  <c r="AJ25" i="12"/>
  <c r="AJ24" i="12"/>
  <c r="AJ57" i="12" l="1"/>
  <c r="AJ60" i="12"/>
  <c r="AJ49" i="12"/>
  <c r="AJ13" i="12"/>
  <c r="AJ62" i="12"/>
  <c r="B48" i="19"/>
  <c r="AJ59" i="12"/>
  <c r="AJ58" i="12"/>
  <c r="AJ64" i="12"/>
  <c r="AJ56" i="12"/>
  <c r="AP5" i="12"/>
  <c r="AG5" i="12"/>
  <c r="AY5" i="12"/>
  <c r="S5" i="12"/>
  <c r="W5" i="12"/>
  <c r="K5" i="12" l="1"/>
  <c r="C5" i="12" s="1"/>
  <c r="B2" i="19" s="1"/>
</calcChain>
</file>

<file path=xl/sharedStrings.xml><?xml version="1.0" encoding="utf-8"?>
<sst xmlns="http://schemas.openxmlformats.org/spreadsheetml/2006/main" count="2834" uniqueCount="1214">
  <si>
    <t>基礎情報入力シート【2025年度版】</t>
    <rPh sb="0" eb="2">
      <t>キソ</t>
    </rPh>
    <rPh sb="2" eb="4">
      <t>ジョウホウ</t>
    </rPh>
    <rPh sb="4" eb="6">
      <t>ニュウリョク</t>
    </rPh>
    <rPh sb="14" eb="16">
      <t>ネンド</t>
    </rPh>
    <rPh sb="16" eb="17">
      <t>バン</t>
    </rPh>
    <phoneticPr fontId="9"/>
  </si>
  <si>
    <t>オレンジ色のセルは必須回答です。選択または記載してください。</t>
    <rPh sb="4" eb="5">
      <t>イロ</t>
    </rPh>
    <rPh sb="9" eb="13">
      <t>ヒッスカイトウ</t>
    </rPh>
    <rPh sb="16" eb="18">
      <t>センタク</t>
    </rPh>
    <rPh sb="21" eb="23">
      <t>キサイ</t>
    </rPh>
    <phoneticPr fontId="1"/>
  </si>
  <si>
    <t>水色のセルは任意回答です。必要に応じて記載してください。</t>
    <phoneticPr fontId="1"/>
  </si>
  <si>
    <t>No</t>
    <phoneticPr fontId="1"/>
  </si>
  <si>
    <t>基礎情報</t>
  </si>
  <si>
    <t>入力欄</t>
    <rPh sb="0" eb="3">
      <t>ニュウリョクラン</t>
    </rPh>
    <phoneticPr fontId="1"/>
  </si>
  <si>
    <t>説明</t>
    <rPh sb="0" eb="2">
      <t>セツメイ</t>
    </rPh>
    <phoneticPr fontId="1"/>
  </si>
  <si>
    <t>ラジオボタンの値</t>
    <rPh sb="7" eb="8">
      <t>アタイ</t>
    </rPh>
    <phoneticPr fontId="1"/>
  </si>
  <si>
    <t>入力チェック</t>
    <rPh sb="0" eb="2">
      <t>ニュウリョク</t>
    </rPh>
    <phoneticPr fontId="1"/>
  </si>
  <si>
    <t>商号・名称または氏名</t>
    <phoneticPr fontId="1"/>
  </si>
  <si>
    <t>代理店登録番号（11桁）</t>
    <phoneticPr fontId="1"/>
  </si>
  <si>
    <t>個人代理店・法人代理店</t>
    <rPh sb="0" eb="2">
      <t>コジン</t>
    </rPh>
    <rPh sb="2" eb="5">
      <t>ダイリテン</t>
    </rPh>
    <rPh sb="6" eb="11">
      <t>ホウジンダイリテン</t>
    </rPh>
    <phoneticPr fontId="1"/>
  </si>
  <si>
    <t>個人</t>
    <rPh sb="0" eb="2">
      <t>コジン</t>
    </rPh>
    <phoneticPr fontId="1"/>
  </si>
  <si>
    <t>法人</t>
    <rPh sb="0" eb="2">
      <t>ホウジン</t>
    </rPh>
    <phoneticPr fontId="1"/>
  </si>
  <si>
    <t>専業代理店・兼業代理店</t>
    <rPh sb="2" eb="5">
      <t>ダイリテン</t>
    </rPh>
    <phoneticPr fontId="1"/>
  </si>
  <si>
    <t>専業</t>
    <rPh sb="0" eb="2">
      <t>センギョウ</t>
    </rPh>
    <phoneticPr fontId="1"/>
  </si>
  <si>
    <t>兼業</t>
    <rPh sb="0" eb="2">
      <t>ケンギョウ</t>
    </rPh>
    <phoneticPr fontId="1"/>
  </si>
  <si>
    <t>保険代理業（生命保険・少額短期保険を含む）の他に行っている業務がある場合は「兼業」を選択してください。</t>
    <rPh sb="0" eb="2">
      <t>ホケン</t>
    </rPh>
    <rPh sb="2" eb="4">
      <t>ダイリ</t>
    </rPh>
    <rPh sb="4" eb="5">
      <t>ギョウ</t>
    </rPh>
    <rPh sb="6" eb="8">
      <t>セイメイ</t>
    </rPh>
    <rPh sb="8" eb="10">
      <t>ホケン</t>
    </rPh>
    <rPh sb="11" eb="13">
      <t>ショウガク</t>
    </rPh>
    <rPh sb="13" eb="15">
      <t>タンキ</t>
    </rPh>
    <rPh sb="15" eb="17">
      <t>ホケン</t>
    </rPh>
    <rPh sb="18" eb="19">
      <t>フク</t>
    </rPh>
    <rPh sb="22" eb="23">
      <t>ホカ</t>
    </rPh>
    <rPh sb="24" eb="25">
      <t>イ</t>
    </rPh>
    <rPh sb="29" eb="31">
      <t>ギョウム</t>
    </rPh>
    <rPh sb="34" eb="36">
      <t>バアイ</t>
    </rPh>
    <rPh sb="38" eb="40">
      <t>ケンギョウ</t>
    </rPh>
    <rPh sb="42" eb="44">
      <t>センタク</t>
    </rPh>
    <phoneticPr fontId="1"/>
  </si>
  <si>
    <t>専属代理店・乗合代理店</t>
    <rPh sb="0" eb="2">
      <t>センゾク</t>
    </rPh>
    <rPh sb="6" eb="8">
      <t>ノリアイ</t>
    </rPh>
    <phoneticPr fontId="1"/>
  </si>
  <si>
    <t>専属</t>
    <rPh sb="0" eb="2">
      <t>センゾク</t>
    </rPh>
    <phoneticPr fontId="1"/>
  </si>
  <si>
    <t>乗合</t>
    <rPh sb="0" eb="2">
      <t>ノリアイ</t>
    </rPh>
    <phoneticPr fontId="1"/>
  </si>
  <si>
    <t>所属損害保険会社の数</t>
    <rPh sb="0" eb="2">
      <t>ショゾク</t>
    </rPh>
    <rPh sb="2" eb="4">
      <t>ソンガイ</t>
    </rPh>
    <rPh sb="4" eb="8">
      <t>ホケンガイシャ</t>
    </rPh>
    <rPh sb="9" eb="10">
      <t>スウ</t>
    </rPh>
    <phoneticPr fontId="1"/>
  </si>
  <si>
    <t>社</t>
    <rPh sb="0" eb="1">
      <t>シャ</t>
    </rPh>
    <phoneticPr fontId="1"/>
  </si>
  <si>
    <t>主たる事務所と従たる事務所が別個に登録されている代理店（「別個登録を有する代理店」）においては、別個登録単位の所属損害保険会社数を入力してください。（以下No.８「募集人人数」も同じ。）</t>
    <rPh sb="48" eb="52">
      <t>ベッコトウロク</t>
    </rPh>
    <rPh sb="57" eb="59">
      <t>ソンガイ</t>
    </rPh>
    <rPh sb="65" eb="67">
      <t>ニュウリョク</t>
    </rPh>
    <rPh sb="75" eb="77">
      <t>イカ</t>
    </rPh>
    <rPh sb="82" eb="85">
      <t>ボシュウニン</t>
    </rPh>
    <rPh sb="85" eb="87">
      <t>ニンズウ</t>
    </rPh>
    <rPh sb="89" eb="90">
      <t>オナ</t>
    </rPh>
    <phoneticPr fontId="1"/>
  </si>
  <si>
    <t>委託種目</t>
    <rPh sb="0" eb="4">
      <t>イタクシュモク</t>
    </rPh>
    <phoneticPr fontId="1"/>
  </si>
  <si>
    <t>自賠責のみ委託</t>
    <rPh sb="0" eb="3">
      <t>ジバイセキ</t>
    </rPh>
    <rPh sb="5" eb="7">
      <t>イタク</t>
    </rPh>
    <phoneticPr fontId="1"/>
  </si>
  <si>
    <t>左記以外</t>
    <rPh sb="0" eb="4">
      <t>サキイガイ</t>
    </rPh>
    <phoneticPr fontId="1"/>
  </si>
  <si>
    <t>１社でも自賠責保険以外の委託がある場合は、「左記以外」を選択してください。</t>
    <rPh sb="1" eb="2">
      <t>シャ</t>
    </rPh>
    <rPh sb="4" eb="7">
      <t>ジバイセキ</t>
    </rPh>
    <rPh sb="7" eb="9">
      <t>ホケン</t>
    </rPh>
    <rPh sb="9" eb="11">
      <t>イガイ</t>
    </rPh>
    <rPh sb="12" eb="14">
      <t>イタク</t>
    </rPh>
    <rPh sb="17" eb="19">
      <t>バアイ</t>
    </rPh>
    <rPh sb="22" eb="26">
      <t>サキイガイ</t>
    </rPh>
    <rPh sb="28" eb="30">
      <t>センタク</t>
    </rPh>
    <phoneticPr fontId="1"/>
  </si>
  <si>
    <t>募集人人数（店主・代表者を除く）</t>
    <rPh sb="0" eb="5">
      <t>ボシュウニンニンズウ</t>
    </rPh>
    <rPh sb="6" eb="8">
      <t>テンシュ</t>
    </rPh>
    <rPh sb="9" eb="12">
      <t>ダイヒョウシャ</t>
    </rPh>
    <rPh sb="13" eb="14">
      <t>ノゾ</t>
    </rPh>
    <phoneticPr fontId="1"/>
  </si>
  <si>
    <t>名</t>
    <rPh sb="0" eb="1">
      <t>メイ</t>
    </rPh>
    <phoneticPr fontId="1"/>
  </si>
  <si>
    <t>・個人代理店店主・法人代理店代表者以外の募集人人数を入力してください。（別個登録単位）
・募集人がいない場合は０を入力してください。　</t>
    <rPh sb="1" eb="6">
      <t>コジンダイリテン</t>
    </rPh>
    <rPh sb="9" eb="14">
      <t>ホウジンダイリテン</t>
    </rPh>
    <rPh sb="14" eb="17">
      <t>ダイヒョウシャ</t>
    </rPh>
    <rPh sb="36" eb="42">
      <t>ベッコトウロクタンイ</t>
    </rPh>
    <rPh sb="45" eb="48">
      <t>ボシュウニン</t>
    </rPh>
    <rPh sb="52" eb="54">
      <t>バアイ</t>
    </rPh>
    <rPh sb="57" eb="59">
      <t>ニュウリョク</t>
    </rPh>
    <phoneticPr fontId="1"/>
  </si>
  <si>
    <t>規模が大きい特定保険募集人の該当有無</t>
    <rPh sb="14" eb="18">
      <t>ガイトウウム</t>
    </rPh>
    <phoneticPr fontId="1"/>
  </si>
  <si>
    <t>有</t>
    <rPh sb="0" eb="1">
      <t>アリ</t>
    </rPh>
    <phoneticPr fontId="1"/>
  </si>
  <si>
    <t>無</t>
    <rPh sb="0" eb="1">
      <t>ナシ</t>
    </rPh>
    <phoneticPr fontId="1"/>
  </si>
  <si>
    <t>共同募集の取扱い有無</t>
    <rPh sb="0" eb="4">
      <t>キョウドウボシュウ</t>
    </rPh>
    <rPh sb="5" eb="7">
      <t>トリアツカ</t>
    </rPh>
    <rPh sb="8" eb="10">
      <t>ウム</t>
    </rPh>
    <phoneticPr fontId="1"/>
  </si>
  <si>
    <t>全募集人に有無を確認のうえ、選択してください。</t>
    <phoneticPr fontId="1"/>
  </si>
  <si>
    <t>募集関連行為の第三者委託等の有無</t>
    <rPh sb="0" eb="6">
      <t>ボシュウカンレンコウイ</t>
    </rPh>
    <rPh sb="7" eb="10">
      <t>ダイサンシャ</t>
    </rPh>
    <rPh sb="10" eb="12">
      <t>イタク</t>
    </rPh>
    <rPh sb="12" eb="13">
      <t>トウ</t>
    </rPh>
    <rPh sb="14" eb="16">
      <t>ウム</t>
    </rPh>
    <phoneticPr fontId="1"/>
  </si>
  <si>
    <t>保険募集人指導事業（フランチャイズ事業等）の実施有無</t>
    <rPh sb="17" eb="20">
      <t>ジギョウトウ</t>
    </rPh>
    <rPh sb="24" eb="26">
      <t>ウム</t>
    </rPh>
    <phoneticPr fontId="1"/>
  </si>
  <si>
    <t>テレマーケティングの実施有無</t>
    <rPh sb="10" eb="12">
      <t>ジッシ</t>
    </rPh>
    <rPh sb="12" eb="14">
      <t>ウム</t>
    </rPh>
    <phoneticPr fontId="1"/>
  </si>
  <si>
    <t>契約取扱出先の有無</t>
    <rPh sb="0" eb="4">
      <t>ケイヤクトリアツカイ</t>
    </rPh>
    <rPh sb="4" eb="6">
      <t>デサキ</t>
    </rPh>
    <rPh sb="7" eb="9">
      <t>ウム</t>
    </rPh>
    <phoneticPr fontId="1"/>
  </si>
  <si>
    <t>事業年度中の損害保険にかかる手数料収入等の合計額</t>
    <rPh sb="0" eb="5">
      <t>ジギョウネンドチュウ</t>
    </rPh>
    <rPh sb="6" eb="10">
      <t>ソンガイホケン</t>
    </rPh>
    <rPh sb="14" eb="20">
      <t>テスウリョウシュウニュウトウ</t>
    </rPh>
    <rPh sb="21" eb="24">
      <t>ゴウケイガク</t>
    </rPh>
    <phoneticPr fontId="1"/>
  </si>
  <si>
    <t>百万円</t>
    <rPh sb="0" eb="2">
      <t>ヒャクマン</t>
    </rPh>
    <rPh sb="2" eb="3">
      <t>エン</t>
    </rPh>
    <phoneticPr fontId="1"/>
  </si>
  <si>
    <t>主たる事務所と従たる事務所が別個に登録されている代理店（「別個登録を有する代理店」）においては、法人単位（本店と別個に登録されている代理店を合算）の手数料等の総額を入力してください。</t>
    <phoneticPr fontId="1"/>
  </si>
  <si>
    <t>個人データの外部委託有無</t>
    <rPh sb="0" eb="2">
      <t>コジン</t>
    </rPh>
    <rPh sb="6" eb="10">
      <t>ガイブイタク</t>
    </rPh>
    <rPh sb="10" eb="12">
      <t>ウム</t>
    </rPh>
    <phoneticPr fontId="1"/>
  </si>
  <si>
    <t>二以上の比較可能な同種の保険商品取扱い有無</t>
    <rPh sb="0" eb="3">
      <t>ニイジョウ</t>
    </rPh>
    <rPh sb="4" eb="6">
      <t>ヒカク</t>
    </rPh>
    <rPh sb="6" eb="8">
      <t>カノウ</t>
    </rPh>
    <rPh sb="9" eb="11">
      <t>ドウシュ</t>
    </rPh>
    <rPh sb="12" eb="14">
      <t>ホケン</t>
    </rPh>
    <rPh sb="14" eb="16">
      <t>ショウヒン</t>
    </rPh>
    <rPh sb="16" eb="18">
      <t>トリアツカ</t>
    </rPh>
    <rPh sb="19" eb="21">
      <t>ウム</t>
    </rPh>
    <phoneticPr fontId="1"/>
  </si>
  <si>
    <t>損害保険商品と生命保険商品、または損害保険商品と少額短期保険商品が比較可能な同種の保険である場合を含みます。</t>
    <phoneticPr fontId="1"/>
  </si>
  <si>
    <t>自店の推奨販売・比較説明に関する形態</t>
    <rPh sb="16" eb="18">
      <t>ケイタイ</t>
    </rPh>
    <phoneticPr fontId="1"/>
  </si>
  <si>
    <t>お客さまの意向に沿って、商品特性や保険料水準などの客観的な基準や理由等に基づいて商品を選別し、特定商品を推奨している。</t>
    <phoneticPr fontId="1"/>
  </si>
  <si>
    <t>自店の推奨販売・比較説明に関して、該当するものにチェックしてください。
※事務所や商品分野によって販売方法が異なるなど、１つの選択により難い場合には、実態に応じて複数選択し、必要に応じて以下の欄に自店の推奨方針を入力してください。</t>
    <rPh sb="107" eb="109">
      <t>ニュウリョク</t>
    </rPh>
    <phoneticPr fontId="1"/>
  </si>
  <si>
    <t>商品特性や保険料水準などの客観的な基準や理由等に基づくことなく、自店独自の方針に沿って商品を選別し、特定商品を推奨している（自店独自の方針に沿って乗合全社の商品をお客さまに提示している場合を含む）。</t>
    <phoneticPr fontId="1"/>
  </si>
  <si>
    <t>商品特性や保険料水準などの客観的な基準や理由等に基づくことなく、自店独自の方針に沿って商品を選別した後に、選別後の商品の中から、お客さまの意向に沿って、商品特性や保険料水準などの客観的な基準や理由等に基づいてさらに商品を選別し、特定商品を推奨している。</t>
    <phoneticPr fontId="1"/>
  </si>
  <si>
    <t>自店の推奨方針（商品を選別する基準や理由等）</t>
    <phoneticPr fontId="1"/>
  </si>
  <si>
    <t>自店の推奨方針（商品を選別する基準や理由等）がある場合は、入力してください。
記載すべきものがない場合は、「なし」と入力してください。
なお、入力欄が不足する場合は、社内規則や通達等の名称の記載も可能です。</t>
    <rPh sb="25" eb="27">
      <t>バアイ</t>
    </rPh>
    <rPh sb="29" eb="31">
      <t>ニュウリョク</t>
    </rPh>
    <rPh sb="58" eb="60">
      <t>ニュウリョク</t>
    </rPh>
    <rPh sb="71" eb="74">
      <t>ニュウリョクラン</t>
    </rPh>
    <rPh sb="75" eb="77">
      <t>フソク</t>
    </rPh>
    <rPh sb="79" eb="81">
      <t>バアイ</t>
    </rPh>
    <rPh sb="98" eb="100">
      <t>カノウ</t>
    </rPh>
    <phoneticPr fontId="1"/>
  </si>
  <si>
    <t>規模の確認</t>
    <rPh sb="0" eb="2">
      <t>キボ</t>
    </rPh>
    <rPh sb="3" eb="5">
      <t>カクニン</t>
    </rPh>
    <phoneticPr fontId="1"/>
  </si>
  <si>
    <t>代理店主が、自ら管理責任者としてすべての拠点・募集人に対する教育・管理・指導を行うこととしている。</t>
    <phoneticPr fontId="1"/>
  </si>
  <si>
    <t>※こちらに該当する場合、各点検項目のチェック時には、「店主」として整備できているかの観点でチェックしてください。</t>
    <rPh sb="5" eb="7">
      <t>ガイトウ</t>
    </rPh>
    <rPh sb="9" eb="11">
      <t>バアイ</t>
    </rPh>
    <rPh sb="12" eb="13">
      <t>カク</t>
    </rPh>
    <rPh sb="13" eb="15">
      <t>テンケン</t>
    </rPh>
    <phoneticPr fontId="1"/>
  </si>
  <si>
    <t>代理店主に加えて、拠点数や募集人数に応じて店主以外の管理責任者等を適切な規模で配置し、組織的に教育・管理・指導を行うこととしている。</t>
    <phoneticPr fontId="1"/>
  </si>
  <si>
    <t>※こちらに該当する場合、各点検項目のチェック時には、管理責任者等により「組織」として整備できているかといった観点でチェックしてください。</t>
    <rPh sb="5" eb="7">
      <t>ガイトウ</t>
    </rPh>
    <rPh sb="9" eb="11">
      <t>バアイ</t>
    </rPh>
    <rPh sb="13" eb="15">
      <t>テンケン</t>
    </rPh>
    <phoneticPr fontId="1"/>
  </si>
  <si>
    <t>個人データ管理責任者</t>
    <rPh sb="0" eb="2">
      <t>コジン</t>
    </rPh>
    <rPh sb="5" eb="10">
      <t>カンリセキニンシャ</t>
    </rPh>
    <phoneticPr fontId="1"/>
  </si>
  <si>
    <t>役職・役割等</t>
    <rPh sb="0" eb="2">
      <t>ヤクショク</t>
    </rPh>
    <rPh sb="3" eb="6">
      <t>ヤクワリトウ</t>
    </rPh>
    <phoneticPr fontId="1"/>
  </si>
  <si>
    <t>・責任者について入力してください。
・「役職・役割等」の例：代表取締役、代理店主等</t>
    <rPh sb="1" eb="4">
      <t>セキニンシャ</t>
    </rPh>
    <rPh sb="8" eb="10">
      <t>ニュウリョク</t>
    </rPh>
    <rPh sb="20" eb="22">
      <t>ヤクショク</t>
    </rPh>
    <rPh sb="23" eb="26">
      <t>ヤクワリトウ</t>
    </rPh>
    <rPh sb="28" eb="29">
      <t>レイ</t>
    </rPh>
    <rPh sb="30" eb="35">
      <t>ダイヒョウトリシマリヤク</t>
    </rPh>
    <rPh sb="36" eb="39">
      <t>ダイリテン</t>
    </rPh>
    <rPh sb="39" eb="40">
      <t>シュ</t>
    </rPh>
    <rPh sb="40" eb="41">
      <t>トウ</t>
    </rPh>
    <phoneticPr fontId="1"/>
  </si>
  <si>
    <t>氏名</t>
    <rPh sb="0" eb="2">
      <t>シメイ</t>
    </rPh>
    <phoneticPr fontId="1"/>
  </si>
  <si>
    <t>個人データ管理者</t>
    <rPh sb="0" eb="2">
      <t>コジン</t>
    </rPh>
    <rPh sb="5" eb="8">
      <t>カンリシャ</t>
    </rPh>
    <phoneticPr fontId="1"/>
  </si>
  <si>
    <t>・管理者について入力してください。
・「役職・役割等」の例：各部長、業務管理責任者、○○から任命された者</t>
    <rPh sb="1" eb="4">
      <t>カンリシャ</t>
    </rPh>
    <rPh sb="8" eb="10">
      <t>ニュウリョク</t>
    </rPh>
    <rPh sb="20" eb="22">
      <t>ヤクショク</t>
    </rPh>
    <rPh sb="23" eb="26">
      <t>ヤクワリトウ</t>
    </rPh>
    <rPh sb="28" eb="29">
      <t>レイ</t>
    </rPh>
    <rPh sb="30" eb="33">
      <t>カクブチョウ</t>
    </rPh>
    <rPh sb="34" eb="41">
      <t>ギョウムカンリセキニンシャ</t>
    </rPh>
    <rPh sb="46" eb="48">
      <t>ニンメイ</t>
    </rPh>
    <rPh sb="51" eb="52">
      <t>モノ</t>
    </rPh>
    <phoneticPr fontId="1"/>
  </si>
  <si>
    <t>法令等遵守責任者</t>
    <rPh sb="0" eb="2">
      <t>ホウレイ</t>
    </rPh>
    <rPh sb="2" eb="3">
      <t>トウ</t>
    </rPh>
    <rPh sb="3" eb="5">
      <t>ジュンシュ</t>
    </rPh>
    <rPh sb="5" eb="8">
      <t>セキニンシャ</t>
    </rPh>
    <phoneticPr fontId="1"/>
  </si>
  <si>
    <t>・責任者を配置している場合は、入力してください。
・「役職・役割等」の例：代表取締役、代理店主等</t>
    <rPh sb="1" eb="4">
      <t>セキニンシャ</t>
    </rPh>
    <rPh sb="5" eb="7">
      <t>ハイチ</t>
    </rPh>
    <rPh sb="11" eb="13">
      <t>バアイ</t>
    </rPh>
    <rPh sb="15" eb="17">
      <t>ニュウリョク</t>
    </rPh>
    <rPh sb="27" eb="29">
      <t>ヤクショク</t>
    </rPh>
    <rPh sb="30" eb="33">
      <t>ヤクワリトウ</t>
    </rPh>
    <rPh sb="35" eb="36">
      <t>レイ</t>
    </rPh>
    <rPh sb="37" eb="42">
      <t>ダイヒョウトリシマリヤク</t>
    </rPh>
    <rPh sb="43" eb="46">
      <t>ダイリテン</t>
    </rPh>
    <rPh sb="46" eb="47">
      <t>シュ</t>
    </rPh>
    <rPh sb="47" eb="48">
      <t>トウ</t>
    </rPh>
    <phoneticPr fontId="1"/>
  </si>
  <si>
    <t>OK</t>
    <phoneticPr fontId="1"/>
  </si>
  <si>
    <t>自己点検責任者</t>
    <rPh sb="0" eb="2">
      <t>ジコ</t>
    </rPh>
    <rPh sb="2" eb="4">
      <t>テンケン</t>
    </rPh>
    <rPh sb="4" eb="7">
      <t>セキニンシャ</t>
    </rPh>
    <phoneticPr fontId="1"/>
  </si>
  <si>
    <t>・自己点検チェックについて、保険会社または協会との間で窓口となる責任者を入力してください。</t>
    <rPh sb="1" eb="5">
      <t>ジコテンケン</t>
    </rPh>
    <rPh sb="14" eb="18">
      <t>ホケンガイシャ</t>
    </rPh>
    <rPh sb="21" eb="23">
      <t>キョウカイ</t>
    </rPh>
    <rPh sb="25" eb="26">
      <t>アイダ</t>
    </rPh>
    <rPh sb="27" eb="29">
      <t>マドグチ</t>
    </rPh>
    <rPh sb="32" eb="35">
      <t>セキニンシャ</t>
    </rPh>
    <rPh sb="36" eb="38">
      <t>ニュウリョク</t>
    </rPh>
    <phoneticPr fontId="1"/>
  </si>
  <si>
    <t>連絡先
メールアドレス</t>
    <rPh sb="0" eb="2">
      <t>レンラク</t>
    </rPh>
    <rPh sb="2" eb="3">
      <t>サキ</t>
    </rPh>
    <phoneticPr fontId="1"/>
  </si>
  <si>
    <t>自己点検項目一覧シート【2025年度版】</t>
    <rPh sb="0" eb="2">
      <t>ジコ</t>
    </rPh>
    <rPh sb="2" eb="4">
      <t>テンケン</t>
    </rPh>
    <rPh sb="4" eb="6">
      <t>コウモク</t>
    </rPh>
    <rPh sb="6" eb="8">
      <t>イチラン</t>
    </rPh>
    <rPh sb="16" eb="18">
      <t>ネンド</t>
    </rPh>
    <rPh sb="18" eb="19">
      <t>バン</t>
    </rPh>
    <phoneticPr fontId="9"/>
  </si>
  <si>
    <t>商号・名称または氏名</t>
    <rPh sb="0" eb="2">
      <t>ショウゴウ</t>
    </rPh>
    <rPh sb="3" eb="5">
      <t>メイショウ</t>
    </rPh>
    <rPh sb="8" eb="10">
      <t>シメイ</t>
    </rPh>
    <phoneticPr fontId="1"/>
  </si>
  <si>
    <t>代理店
登録番号</t>
    <rPh sb="0" eb="3">
      <t>ダイリテン</t>
    </rPh>
    <rPh sb="4" eb="6">
      <t>トウロク</t>
    </rPh>
    <rPh sb="6" eb="8">
      <t>バンゴウ</t>
    </rPh>
    <phoneticPr fontId="1"/>
  </si>
  <si>
    <r>
      <t xml:space="preserve">ステータス
</t>
    </r>
    <r>
      <rPr>
        <b/>
        <sz val="10"/>
        <color theme="1"/>
        <rFont val="ＭＳ Ｐゴシック"/>
        <family val="3"/>
        <charset val="128"/>
      </rPr>
      <t>（基礎情報入力シート・回答シート）</t>
    </r>
    <rPh sb="7" eb="13">
      <t>キソジョウホウニュウリョク</t>
    </rPh>
    <rPh sb="17" eb="19">
      <t>カイトウ</t>
    </rPh>
    <phoneticPr fontId="1"/>
  </si>
  <si>
    <t>回答完了項目数</t>
    <rPh sb="0" eb="2">
      <t>カイトウ</t>
    </rPh>
    <rPh sb="2" eb="4">
      <t>カンリョウ</t>
    </rPh>
    <rPh sb="4" eb="7">
      <t>コウモクスウ</t>
    </rPh>
    <phoneticPr fontId="1"/>
  </si>
  <si>
    <t>要改善設問数（全体）</t>
    <rPh sb="0" eb="6">
      <t>ヨウカイゼンセツモンスウ</t>
    </rPh>
    <rPh sb="7" eb="9">
      <t>ゼンタイ</t>
    </rPh>
    <phoneticPr fontId="1"/>
  </si>
  <si>
    <t>自己評価回答状況</t>
    <rPh sb="0" eb="4">
      <t>ジコヒョウカ</t>
    </rPh>
    <rPh sb="4" eb="6">
      <t>カイトウ</t>
    </rPh>
    <rPh sb="6" eb="8">
      <t>ジョウキョウ</t>
    </rPh>
    <phoneticPr fontId="1"/>
  </si>
  <si>
    <t>/</t>
    <phoneticPr fontId="1"/>
  </si>
  <si>
    <t>①十分にできている 
（改善すべきものはない）</t>
    <phoneticPr fontId="1"/>
  </si>
  <si>
    <t>②おおむねできている
（一部改善の余地がある）</t>
    <phoneticPr fontId="1"/>
  </si>
  <si>
    <t>③改善取組みが必要</t>
    <phoneticPr fontId="1"/>
  </si>
  <si>
    <r>
      <t>※点検項目名末尾に「★」がある項目は、以下の記述式設問への回答を必須としています。
　</t>
    </r>
    <r>
      <rPr>
        <sz val="11"/>
        <rFont val="ＭＳ Ｐゴシック"/>
        <family val="3"/>
        <charset val="128"/>
      </rPr>
      <t>記述式設問：「日常業務における取組み・好取組事例」「改善取組みの内容」「改善完了（予定）時期」「前回以降の保険会社からのフィードバック等」</t>
    </r>
    <rPh sb="1" eb="6">
      <t>テンケンコウモクメイ</t>
    </rPh>
    <rPh sb="6" eb="8">
      <t>マツビ</t>
    </rPh>
    <rPh sb="15" eb="17">
      <t>コウモク</t>
    </rPh>
    <rPh sb="19" eb="21">
      <t>イカ</t>
    </rPh>
    <rPh sb="22" eb="25">
      <t>キジュツシキ</t>
    </rPh>
    <rPh sb="25" eb="27">
      <t>セツモン</t>
    </rPh>
    <rPh sb="29" eb="31">
      <t>カイトウ</t>
    </rPh>
    <rPh sb="32" eb="34">
      <t>ヒッス</t>
    </rPh>
    <rPh sb="43" eb="46">
      <t>キジュツシキ</t>
    </rPh>
    <rPh sb="46" eb="48">
      <t>セツモン</t>
    </rPh>
    <phoneticPr fontId="1"/>
  </si>
  <si>
    <t>点検項目</t>
    <rPh sb="0" eb="4">
      <t>テンケンコウモク</t>
    </rPh>
    <phoneticPr fontId="1"/>
  </si>
  <si>
    <t>No</t>
  </si>
  <si>
    <t>対象代理店</t>
    <rPh sb="0" eb="5">
      <t>タイショウダイリテン</t>
    </rPh>
    <phoneticPr fontId="1"/>
  </si>
  <si>
    <t>回答対象</t>
    <rPh sb="0" eb="2">
      <t>カイトウ</t>
    </rPh>
    <rPh sb="2" eb="4">
      <t>タイショウ</t>
    </rPh>
    <phoneticPr fontId="1"/>
  </si>
  <si>
    <t>回答状況</t>
    <rPh sb="0" eb="4">
      <t>カイトウジョウキョウ</t>
    </rPh>
    <phoneticPr fontId="1"/>
  </si>
  <si>
    <t>要改善設問数</t>
    <rPh sb="0" eb="1">
      <t>ヨウ</t>
    </rPh>
    <rPh sb="1" eb="3">
      <t>カイゼン</t>
    </rPh>
    <rPh sb="3" eb="5">
      <t>セツモン</t>
    </rPh>
    <rPh sb="5" eb="6">
      <t>カズ</t>
    </rPh>
    <phoneticPr fontId="1"/>
  </si>
  <si>
    <t>自己評価</t>
    <rPh sb="0" eb="4">
      <t>ジコヒョウカ</t>
    </rPh>
    <phoneticPr fontId="1"/>
  </si>
  <si>
    <t>１．顧客対応</t>
  </si>
  <si>
    <t>（１）法令等遵守・顧客本位の業務運営・顧客最善利益義務</t>
  </si>
  <si>
    <t>2025-001</t>
  </si>
  <si>
    <t>共通</t>
    <rPh sb="0" eb="2">
      <t>キョウツウ</t>
    </rPh>
    <phoneticPr fontId="1"/>
  </si>
  <si>
    <t>●</t>
    <phoneticPr fontId="1"/>
  </si>
  <si>
    <t>（２）意向把握・確認義務</t>
    <phoneticPr fontId="1"/>
  </si>
  <si>
    <t>①意向把握・意向確認</t>
    <phoneticPr fontId="1"/>
  </si>
  <si>
    <t>2025-002</t>
    <phoneticPr fontId="1"/>
  </si>
  <si>
    <t>共通（自賠責のみ委託代理店を除く）</t>
    <rPh sb="0" eb="2">
      <t>キョウツウ</t>
    </rPh>
    <rPh sb="14" eb="15">
      <t>ノゾ</t>
    </rPh>
    <phoneticPr fontId="1"/>
  </si>
  <si>
    <t>②補償重複の防止</t>
  </si>
  <si>
    <t>2025-003</t>
    <phoneticPr fontId="1"/>
  </si>
  <si>
    <t>③契約締結時の同意記録</t>
    <phoneticPr fontId="1"/>
  </si>
  <si>
    <t>2025-004</t>
  </si>
  <si>
    <t>（３）情報提供義務</t>
    <phoneticPr fontId="1"/>
  </si>
  <si>
    <t>①募集人の権限等に関する説明</t>
    <rPh sb="1" eb="4">
      <t>ボシュウニン</t>
    </rPh>
    <rPh sb="5" eb="8">
      <t>ケンゲントウ</t>
    </rPh>
    <rPh sb="9" eb="10">
      <t>カン</t>
    </rPh>
    <rPh sb="12" eb="14">
      <t>セツメイ</t>
    </rPh>
    <phoneticPr fontId="1"/>
  </si>
  <si>
    <t>2025-005</t>
    <phoneticPr fontId="1"/>
  </si>
  <si>
    <t>②重要事項説明</t>
    <phoneticPr fontId="1"/>
  </si>
  <si>
    <t>2025-006</t>
    <phoneticPr fontId="1"/>
  </si>
  <si>
    <t>③比較推奨販売</t>
    <phoneticPr fontId="1"/>
  </si>
  <si>
    <t>2025-007</t>
    <phoneticPr fontId="1"/>
  </si>
  <si>
    <t>乗合代理店または生保・少短代理店を兼業する代理店</t>
    <rPh sb="21" eb="24">
      <t>ダイリテン</t>
    </rPh>
    <phoneticPr fontId="1"/>
  </si>
  <si>
    <t>（４）募集時の禁止行為・著しく不適当な行為</t>
    <phoneticPr fontId="1"/>
  </si>
  <si>
    <t>①保険募集管理全般</t>
    <phoneticPr fontId="1"/>
  </si>
  <si>
    <t>2025-008</t>
    <phoneticPr fontId="1"/>
  </si>
  <si>
    <t>②保険料の取扱い</t>
    <phoneticPr fontId="1"/>
  </si>
  <si>
    <t>2025-009</t>
    <phoneticPr fontId="1"/>
  </si>
  <si>
    <t>③特別利益の提供の禁止</t>
    <rPh sb="9" eb="11">
      <t>キンシ</t>
    </rPh>
    <phoneticPr fontId="1"/>
  </si>
  <si>
    <t>2025-010</t>
    <phoneticPr fontId="1"/>
  </si>
  <si>
    <t>④団体契約、団体扱・集団扱契約</t>
    <phoneticPr fontId="1"/>
  </si>
  <si>
    <t>2025-011</t>
    <phoneticPr fontId="1"/>
  </si>
  <si>
    <t>⑤不適切な便宜供与の禁止（★）</t>
    <rPh sb="1" eb="4">
      <t>フテキセツ</t>
    </rPh>
    <rPh sb="10" eb="12">
      <t>キンシ</t>
    </rPh>
    <phoneticPr fontId="1"/>
  </si>
  <si>
    <t>2025-012</t>
    <phoneticPr fontId="1"/>
  </si>
  <si>
    <t>⑥利益相反管理（★）</t>
    <phoneticPr fontId="1"/>
  </si>
  <si>
    <t>2025-013</t>
    <phoneticPr fontId="1"/>
  </si>
  <si>
    <t>⑦自己契約・特定契約</t>
    <phoneticPr fontId="1"/>
  </si>
  <si>
    <t>2025-014</t>
    <phoneticPr fontId="1"/>
  </si>
  <si>
    <t>⑧独占禁止法遵守</t>
    <phoneticPr fontId="1"/>
  </si>
  <si>
    <t>2025-015</t>
    <phoneticPr fontId="1"/>
  </si>
  <si>
    <t>⑨取引時確認</t>
    <phoneticPr fontId="1"/>
  </si>
  <si>
    <t>2025-016</t>
    <phoneticPr fontId="1"/>
  </si>
  <si>
    <t>（５）高齢者募集</t>
    <phoneticPr fontId="1"/>
  </si>
  <si>
    <t>2025-017</t>
    <phoneticPr fontId="1"/>
  </si>
  <si>
    <t>（６）障がい者募集</t>
    <phoneticPr fontId="1"/>
  </si>
  <si>
    <t>2025-018</t>
    <phoneticPr fontId="1"/>
  </si>
  <si>
    <t>（７）顧客の利便性向上に向けた態勢整備状況</t>
    <phoneticPr fontId="1"/>
  </si>
  <si>
    <t>2025-019</t>
    <phoneticPr fontId="1"/>
  </si>
  <si>
    <t>（８）募集資料等の適切な管理</t>
    <phoneticPr fontId="1"/>
  </si>
  <si>
    <t>①募集文書</t>
    <phoneticPr fontId="1"/>
  </si>
  <si>
    <t>2025-020</t>
    <phoneticPr fontId="1"/>
  </si>
  <si>
    <t>②代理店ホームページ</t>
    <phoneticPr fontId="1"/>
  </si>
  <si>
    <t>2025-021</t>
    <phoneticPr fontId="1"/>
  </si>
  <si>
    <t>（９）勧誘方針</t>
    <phoneticPr fontId="1"/>
  </si>
  <si>
    <t>2025-022</t>
    <phoneticPr fontId="1"/>
  </si>
  <si>
    <t>（１０）募集人に対する教育・管理・指導</t>
    <phoneticPr fontId="1"/>
  </si>
  <si>
    <t>2025-023</t>
    <phoneticPr fontId="1"/>
  </si>
  <si>
    <t>共通（店主・代表者のみ募集代理店を除く）</t>
    <rPh sb="0" eb="2">
      <t>キョウツウ</t>
    </rPh>
    <rPh sb="3" eb="5">
      <t>テンシュ</t>
    </rPh>
    <rPh sb="6" eb="9">
      <t>ダイヒョウシャ</t>
    </rPh>
    <rPh sb="11" eb="13">
      <t>ボシュウ</t>
    </rPh>
    <rPh sb="13" eb="16">
      <t>ダイリテン</t>
    </rPh>
    <rPh sb="17" eb="18">
      <t>ノゾ</t>
    </rPh>
    <phoneticPr fontId="1"/>
  </si>
  <si>
    <t>２．アフターフォロー</t>
  </si>
  <si>
    <t>（１）契約管理</t>
    <phoneticPr fontId="1"/>
  </si>
  <si>
    <t>①満期管理</t>
    <phoneticPr fontId="1"/>
  </si>
  <si>
    <t>2025-024</t>
    <phoneticPr fontId="1"/>
  </si>
  <si>
    <t>②契約保全</t>
    <phoneticPr fontId="1"/>
  </si>
  <si>
    <t>2025-025</t>
    <phoneticPr fontId="1"/>
  </si>
  <si>
    <t>（２）保険事故発生時の対応</t>
    <phoneticPr fontId="1"/>
  </si>
  <si>
    <t>2025-026</t>
    <phoneticPr fontId="1"/>
  </si>
  <si>
    <t>（３）苦情の対応・管理（★）</t>
    <phoneticPr fontId="1"/>
  </si>
  <si>
    <t>2025-027</t>
    <phoneticPr fontId="1"/>
  </si>
  <si>
    <t>（４）更改（継続）率等の把握・分析</t>
    <phoneticPr fontId="1"/>
  </si>
  <si>
    <t>2025-028</t>
    <phoneticPr fontId="1"/>
  </si>
  <si>
    <t>３．個人情報保護</t>
  </si>
  <si>
    <t>（１）個人情報管理（★）</t>
    <phoneticPr fontId="1"/>
  </si>
  <si>
    <t>2025-029</t>
    <phoneticPr fontId="1"/>
  </si>
  <si>
    <t>（２）個人情報保護に係るシステム面の整備（★）</t>
    <phoneticPr fontId="1"/>
  </si>
  <si>
    <t>2025-030</t>
    <phoneticPr fontId="1"/>
  </si>
  <si>
    <t>４．ガバナンス</t>
  </si>
  <si>
    <t>（１）コーポレートガバナンスに関する態勢整備</t>
    <phoneticPr fontId="1"/>
  </si>
  <si>
    <t>①適切な業務(会社)運営</t>
    <phoneticPr fontId="1"/>
  </si>
  <si>
    <t>2025-031</t>
    <phoneticPr fontId="1"/>
  </si>
  <si>
    <t>法人代理店</t>
    <rPh sb="0" eb="5">
      <t>ホウジンダイリテン</t>
    </rPh>
    <phoneticPr fontId="1"/>
  </si>
  <si>
    <t>②ディスクロージャーの適切な配備</t>
    <phoneticPr fontId="1"/>
  </si>
  <si>
    <t>2025-032</t>
    <phoneticPr fontId="1"/>
  </si>
  <si>
    <t>③自己点検・内部監査</t>
    <phoneticPr fontId="1"/>
  </si>
  <si>
    <t>2025-033</t>
    <phoneticPr fontId="1"/>
  </si>
  <si>
    <t>④反社会的勢力に対する業務運営</t>
    <phoneticPr fontId="1"/>
  </si>
  <si>
    <t>2025-034</t>
    <phoneticPr fontId="1"/>
  </si>
  <si>
    <t>⑤経営理念・経営計画</t>
    <phoneticPr fontId="1"/>
  </si>
  <si>
    <t>2025-035</t>
    <phoneticPr fontId="1"/>
  </si>
  <si>
    <t>⑥社内規則等の策定</t>
    <phoneticPr fontId="1"/>
  </si>
  <si>
    <t>2025-036</t>
    <phoneticPr fontId="1"/>
  </si>
  <si>
    <t>⑦業務継続計画（ＢＣＰ）の策定</t>
    <phoneticPr fontId="1"/>
  </si>
  <si>
    <t>2025-037</t>
    <phoneticPr fontId="1"/>
  </si>
  <si>
    <t>⑧規模が大きい特定保険募集人の対応</t>
    <phoneticPr fontId="1"/>
  </si>
  <si>
    <t>2025-038</t>
  </si>
  <si>
    <t>規模が大きい特定保険募集人に該当する代理店</t>
    <rPh sb="0" eb="2">
      <t>キボ</t>
    </rPh>
    <rPh sb="3" eb="4">
      <t>オオ</t>
    </rPh>
    <rPh sb="6" eb="8">
      <t>トクテイ</t>
    </rPh>
    <rPh sb="8" eb="10">
      <t>ホケン</t>
    </rPh>
    <rPh sb="10" eb="12">
      <t>ボシュウ</t>
    </rPh>
    <rPh sb="12" eb="13">
      <t>ニン</t>
    </rPh>
    <rPh sb="14" eb="16">
      <t>ガイトウ</t>
    </rPh>
    <rPh sb="18" eb="21">
      <t>ダイリテン</t>
    </rPh>
    <phoneticPr fontId="1"/>
  </si>
  <si>
    <t>⑨共同募集を行っている場合の対応</t>
    <phoneticPr fontId="1"/>
  </si>
  <si>
    <t>2025-039</t>
  </si>
  <si>
    <t>共同募集を取り扱う代理店</t>
    <rPh sb="0" eb="2">
      <t>キョウドウ</t>
    </rPh>
    <rPh sb="2" eb="4">
      <t>ボシュウ</t>
    </rPh>
    <rPh sb="5" eb="6">
      <t>ト</t>
    </rPh>
    <rPh sb="7" eb="8">
      <t>アツカ</t>
    </rPh>
    <rPh sb="9" eb="12">
      <t>ダイリテン</t>
    </rPh>
    <phoneticPr fontId="1"/>
  </si>
  <si>
    <t>⑩募集関連行為委託等の対応</t>
    <phoneticPr fontId="1"/>
  </si>
  <si>
    <t>2025-040</t>
  </si>
  <si>
    <t>募集関連行為を第三者に委託等する代理店</t>
    <rPh sb="16" eb="19">
      <t>ダイリテン</t>
    </rPh>
    <phoneticPr fontId="1"/>
  </si>
  <si>
    <t>⑪保険募集人指導事業（フランチャイズ事業等）</t>
    <phoneticPr fontId="1"/>
  </si>
  <si>
    <t>2025-041</t>
  </si>
  <si>
    <t>保険募集人指導事業を行う代理店
（フランチャイズ代理店等）</t>
    <phoneticPr fontId="1"/>
  </si>
  <si>
    <t>⑫テレマーケティングを行っている場合の対応</t>
    <phoneticPr fontId="1"/>
  </si>
  <si>
    <t>2025-042</t>
  </si>
  <si>
    <t>テレマーケティングを行う代理店</t>
    <rPh sb="10" eb="11">
      <t>オコナ</t>
    </rPh>
    <rPh sb="12" eb="15">
      <t>ダイリテン</t>
    </rPh>
    <phoneticPr fontId="1"/>
  </si>
  <si>
    <t>（２）コンプライアンス推進に係る態勢整備</t>
  </si>
  <si>
    <t>①募集人の資格取得・管理</t>
    <phoneticPr fontId="1"/>
  </si>
  <si>
    <t>2025-043</t>
    <phoneticPr fontId="1"/>
  </si>
  <si>
    <t>②代理店登録</t>
    <phoneticPr fontId="1"/>
  </si>
  <si>
    <t>2025-044</t>
    <phoneticPr fontId="1"/>
  </si>
  <si>
    <t>③募集人届出</t>
    <phoneticPr fontId="1"/>
  </si>
  <si>
    <t>2025-045</t>
  </si>
  <si>
    <t>④不適切事案（含む懸念事項）への対応態勢の整備</t>
    <phoneticPr fontId="1"/>
  </si>
  <si>
    <t>2025-046</t>
  </si>
  <si>
    <t>（３）従業員管理・従業員満足度向上に向けた取組み</t>
    <phoneticPr fontId="1"/>
  </si>
  <si>
    <t>2025-047</t>
  </si>
  <si>
    <t>自己点検結果回答シート【2025年度版】</t>
    <rPh sb="0" eb="2">
      <t>ジコ</t>
    </rPh>
    <rPh sb="2" eb="4">
      <t>テンケン</t>
    </rPh>
    <rPh sb="4" eb="6">
      <t>ケッカ</t>
    </rPh>
    <rPh sb="6" eb="8">
      <t>カイトウ</t>
    </rPh>
    <phoneticPr fontId="9"/>
  </si>
  <si>
    <t>オレンジ色のセルは必須回答です。選択または記載してください。オレンジ色の記述式回答欄について、記載すべきものがない場合は「なし」と記載してください。</t>
    <rPh sb="4" eb="5">
      <t>イロ</t>
    </rPh>
    <rPh sb="9" eb="13">
      <t>ヒッスカイトウ</t>
    </rPh>
    <rPh sb="16" eb="18">
      <t>センタク</t>
    </rPh>
    <rPh sb="21" eb="23">
      <t>キサイ</t>
    </rPh>
    <rPh sb="34" eb="35">
      <t>イロ</t>
    </rPh>
    <rPh sb="36" eb="38">
      <t>キジュツ</t>
    </rPh>
    <rPh sb="38" eb="39">
      <t>シキ</t>
    </rPh>
    <rPh sb="39" eb="41">
      <t>カイトウ</t>
    </rPh>
    <rPh sb="41" eb="42">
      <t>ラン</t>
    </rPh>
    <rPh sb="47" eb="49">
      <t>キサイ</t>
    </rPh>
    <rPh sb="57" eb="59">
      <t>バアイ</t>
    </rPh>
    <rPh sb="65" eb="67">
      <t>キサイ</t>
    </rPh>
    <phoneticPr fontId="1"/>
  </si>
  <si>
    <t>水色のセルは任意回答です。必要に応じて記載してください。</t>
    <rPh sb="0" eb="1">
      <t>ミズ</t>
    </rPh>
    <rPh sb="1" eb="2">
      <t>イロ</t>
    </rPh>
    <rPh sb="6" eb="10">
      <t>ニンイカイトウ</t>
    </rPh>
    <rPh sb="13" eb="15">
      <t>ヒツヨウ</t>
    </rPh>
    <rPh sb="16" eb="17">
      <t>オウ</t>
    </rPh>
    <rPh sb="19" eb="21">
      <t>キサイ</t>
    </rPh>
    <phoneticPr fontId="1"/>
  </si>
  <si>
    <t>2025-001</t>
    <phoneticPr fontId="1"/>
  </si>
  <si>
    <t>区分</t>
    <rPh sb="0" eb="2">
      <t>クブン</t>
    </rPh>
    <phoneticPr fontId="1"/>
  </si>
  <si>
    <t>１．顧客対応</t>
    <phoneticPr fontId="1"/>
  </si>
  <si>
    <t>点検
項目</t>
    <rPh sb="0" eb="2">
      <t>テンケン</t>
    </rPh>
    <rPh sb="3" eb="5">
      <t>コウモク</t>
    </rPh>
    <phoneticPr fontId="1"/>
  </si>
  <si>
    <t>（１）法令等遵守・顧客本位の業務運営・顧客最善利益義務</t>
    <phoneticPr fontId="1"/>
  </si>
  <si>
    <t>対象
代理店</t>
    <rPh sb="0" eb="2">
      <t>タイショウ</t>
    </rPh>
    <rPh sb="3" eb="6">
      <t>ダイリテン</t>
    </rPh>
    <phoneticPr fontId="1"/>
  </si>
  <si>
    <t>共通</t>
    <phoneticPr fontId="1"/>
  </si>
  <si>
    <t>主な着眼点</t>
    <rPh sb="0" eb="1">
      <t>オモ</t>
    </rPh>
    <rPh sb="2" eb="5">
      <t>チャクガンテン</t>
    </rPh>
    <phoneticPr fontId="1"/>
  </si>
  <si>
    <t>代理店とその役員、従業者が携わる業務全般の遂行において、法令等を遵守し、誠実に「顧客本位の業務運営」・「顧客最善利益義務」を遂行しているか。</t>
    <phoneticPr fontId="1"/>
  </si>
  <si>
    <t>目的</t>
    <rPh sb="0" eb="2">
      <t>モクテキ</t>
    </rPh>
    <phoneticPr fontId="1"/>
  </si>
  <si>
    <t>法令等を遵守し、「顧客本位の業務運営」および「顧客最善利益義務」を遂行することで、健全かつ適正な保険募集等を行い、顧客からの信頼が得られる態勢を整備する。</t>
    <phoneticPr fontId="1"/>
  </si>
  <si>
    <t>評価指針</t>
    <rPh sb="0" eb="4">
      <t>ヒョウカシシン</t>
    </rPh>
    <phoneticPr fontId="1"/>
  </si>
  <si>
    <t>Ⅱ－２－１－１</t>
    <phoneticPr fontId="1"/>
  </si>
  <si>
    <t>対象外
選択理由</t>
    <rPh sb="0" eb="3">
      <t>タイショウガイ</t>
    </rPh>
    <rPh sb="4" eb="8">
      <t>センタクリユウ</t>
    </rPh>
    <phoneticPr fontId="1"/>
  </si>
  <si>
    <t>設問</t>
    <rPh sb="0" eb="2">
      <t>セツモン</t>
    </rPh>
    <phoneticPr fontId="1"/>
  </si>
  <si>
    <t>回答</t>
    <rPh sb="0" eb="2">
      <t>カイトウ</t>
    </rPh>
    <phoneticPr fontId="1"/>
  </si>
  <si>
    <t>日常業務
における
取組み
・
好取組
事例</t>
    <rPh sb="0" eb="4">
      <t>ニチジョウギョウム</t>
    </rPh>
    <rPh sb="10" eb="12">
      <t>トリク</t>
    </rPh>
    <rPh sb="16" eb="19">
      <t>コウトリクミ</t>
    </rPh>
    <rPh sb="20" eb="22">
      <t>ジレイ</t>
    </rPh>
    <phoneticPr fontId="1"/>
  </si>
  <si>
    <t>改善取組み
の内容</t>
    <rPh sb="0" eb="2">
      <t>カイゼン</t>
    </rPh>
    <rPh sb="2" eb="4">
      <t>トリクミ</t>
    </rPh>
    <rPh sb="7" eb="9">
      <t>ナイヨウ</t>
    </rPh>
    <phoneticPr fontId="1"/>
  </si>
  <si>
    <t>①</t>
    <phoneticPr fontId="1"/>
  </si>
  <si>
    <t>代理店とその役員、従業者が携わる業務全般において、法令等を遵守したうえで、顧客本位の業務運営を徹底し、顧客等の最善の利益を勘案しつつ、顧客等に対して誠実かつ公正に、その業務を遂行している。</t>
    <phoneticPr fontId="1"/>
  </si>
  <si>
    <t>改善完了（予定）時期</t>
    <rPh sb="0" eb="4">
      <t>カイゼンカンリョウ</t>
    </rPh>
    <rPh sb="5" eb="7">
      <t>ヨテイ</t>
    </rPh>
    <rPh sb="8" eb="10">
      <t>ジキ</t>
    </rPh>
    <phoneticPr fontId="1"/>
  </si>
  <si>
    <r>
      <t xml:space="preserve">前回以降の保険会社からのフィードバック等
</t>
    </r>
    <r>
      <rPr>
        <sz val="11"/>
        <color theme="1"/>
        <rFont val="ＭＳ Ｐゴシック"/>
        <family val="3"/>
        <charset val="128"/>
      </rPr>
      <t>（注）「前回」は、前回の自己点検時（初回は、過去１年）をいう。</t>
    </r>
    <rPh sb="0" eb="4">
      <t>ゼンカイイコウ</t>
    </rPh>
    <rPh sb="5" eb="9">
      <t>ホケンカイシャ</t>
    </rPh>
    <rPh sb="19" eb="20">
      <t>トウ</t>
    </rPh>
    <phoneticPr fontId="1"/>
  </si>
  <si>
    <t>備考</t>
    <rPh sb="0" eb="2">
      <t>ビコウ</t>
    </rPh>
    <phoneticPr fontId="1"/>
  </si>
  <si>
    <t>（２）意向把握・確認義務 　①意向把握・意向確認</t>
    <phoneticPr fontId="1"/>
  </si>
  <si>
    <t>共通
（自賠責のみ除く）</t>
    <phoneticPr fontId="1"/>
  </si>
  <si>
    <t>意向把握・意向確認を適切に行っているか。</t>
    <phoneticPr fontId="1"/>
  </si>
  <si>
    <t>顧客がどのような補償内容を望んでいるか等、顧客の意向・情報を把握し、顧客の意向に基づいた適切な商品選択を確保する。</t>
    <phoneticPr fontId="1"/>
  </si>
  <si>
    <t>Ⅱ－２－１－２－１</t>
    <phoneticPr fontId="1"/>
  </si>
  <si>
    <t>確認資料例</t>
    <rPh sb="0" eb="2">
      <t>カクニン</t>
    </rPh>
    <rPh sb="2" eb="4">
      <t>シリョウ</t>
    </rPh>
    <rPh sb="4" eb="5">
      <t>レイ</t>
    </rPh>
    <phoneticPr fontId="1"/>
  </si>
  <si>
    <t>◆顧客対応記録◆契約申込書、意向確認書面等◆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</si>
  <si>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意向把握・意向確認に関する以下のプロセスについて適切に実施している。
　・意向（※）を把握し、記録、保存している。
　　　※「どのような分野の補償を望んでいるか（保険種類）」「求める主な補償内容」「保険期間・
　　　　保険料・保険金額に関する範囲の希望、優先する事項の有無」
　・意向に基づいた商品の提案ならびに意向と提案内容の対応関係の説明、および販売する商品の
　 特性に応じて公的保険制度についての情報提供を行っている。
　・当初意向と最終意向の比較および両者が相違している場合は相違点の確認をしている。
　・顧客の最終意向と申込内容の合致の確認（＝意向確認）をしている。</t>
    <rPh sb="81" eb="85">
      <t>ホケンシュルイ</t>
    </rPh>
    <phoneticPr fontId="1"/>
  </si>
  <si>
    <t>確認資料</t>
    <rPh sb="0" eb="2">
      <t>カクニン</t>
    </rPh>
    <rPh sb="2" eb="4">
      <t>シリョウ</t>
    </rPh>
    <phoneticPr fontId="1"/>
  </si>
  <si>
    <t>②</t>
    <phoneticPr fontId="1"/>
  </si>
  <si>
    <t>必ず申込日までに顧客の意向を確認し、意向確認書面等を遅滞なく顧客に交付するなどの対応を行っている。</t>
    <phoneticPr fontId="1"/>
  </si>
  <si>
    <t>③</t>
    <phoneticPr fontId="1"/>
  </si>
  <si>
    <t>契約後の顧客との接点を通じ、契約内容が意向と合致しているか、意向に変化がないか等を確認し、必要な商品・　サービスを提案する取組みを行っている。</t>
    <phoneticPr fontId="1"/>
  </si>
  <si>
    <t>④</t>
    <phoneticPr fontId="1"/>
  </si>
  <si>
    <t>上記①～③について適切に行うための業務規定等を策定している。</t>
    <phoneticPr fontId="1"/>
  </si>
  <si>
    <t>⑤</t>
    <phoneticPr fontId="1"/>
  </si>
  <si>
    <t>募集人が上記①～③について適切に行うための教育（※）・管理・指導を行っている。
　※年１回以上の研修実施等</t>
    <phoneticPr fontId="1"/>
  </si>
  <si>
    <t>（２）意向把握・確認義務 　②補償重複の防止</t>
    <phoneticPr fontId="1"/>
  </si>
  <si>
    <t>顧客の意向に基づかない補償重複の発生を防止するために適切に対応しているか。</t>
    <phoneticPr fontId="1"/>
  </si>
  <si>
    <t>Ⅱ－２－１－２－２</t>
    <phoneticPr fontId="1"/>
  </si>
  <si>
    <t>契約手続きの際、顧客が加入しようとしている保険契約（特約を含む）に関して、補償重複の可能性がある補償がセットされている場合には、重要事項説明書やパンフレット等を使用して、補償重複について説明したうえで、他の保険契約の有無を確認している。</t>
    <phoneticPr fontId="1"/>
  </si>
  <si>
    <t>顧客への確認の結果、補償重複の可能性がある他の保険契約があることが判明した場合は、保険料と保険金の関係について明示的に説明を行ったうえで、顧客の意向を確認し、意向に基づいて契約を締結している。</t>
    <phoneticPr fontId="1"/>
  </si>
  <si>
    <t>意向確認の結果、顧客が補償重複を望まない場合は、提案する補償内容の見直しを行うなど適切な対応を行っている。</t>
    <phoneticPr fontId="1"/>
  </si>
  <si>
    <t>募集人が上記①～③について適切に行うための教育（※）・管理・指導を行っている。
　　※年１回以上の研修実施等</t>
    <phoneticPr fontId="1"/>
  </si>
  <si>
    <t>2025-004</t>
    <phoneticPr fontId="1"/>
  </si>
  <si>
    <t>（２）意向把握・確認義務 　③契約締結時の同意記録</t>
    <phoneticPr fontId="1"/>
  </si>
  <si>
    <t>契約者本人から適切に同意の記録を取り付けているか。</t>
    <phoneticPr fontId="1"/>
  </si>
  <si>
    <t>Ⅱ－２－１－２－３</t>
    <phoneticPr fontId="1"/>
  </si>
  <si>
    <t>◆顧客対応記録◆契約申込書◆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</si>
  <si>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契約締結時に契約者本人から適切に同意の記録を取り付けており、所属保険会社の規定等に基づくことなく、以下の行為（電話募集や郵送募集、インターネットを活用した手続きの場合は、以下に準ずる行為）を行っていない。
　・契約者と対面せず、他人名義印または代筆により、勝手に契約申込書・変更手続依頼書等を
　作成する。
　・契約者の意向を確認せず、契約締結・更新（更改）手続きや契約内容変更手続き（作成契約を含む）を
　行う。
　・契約者からの依頼に基づいて、他人名義印の使用・代筆行為を行う。
　・死亡保険金受取人指定がある場合や健康状態告知がある場合、被保険者本人の同意の記録
　の取り付けについて、他人名義印の使用・代筆行為を行う。</t>
    <rPh sb="176" eb="178">
      <t>コウカイ</t>
    </rPh>
    <phoneticPr fontId="1"/>
  </si>
  <si>
    <t>上記①について適切に行うための業務規定等を策定している。</t>
    <phoneticPr fontId="1"/>
  </si>
  <si>
    <t>募集人が上記①について適切に行うための教育（※）・管理・指導を行っている。
　※年１回以上の研修実施等</t>
    <phoneticPr fontId="1"/>
  </si>
  <si>
    <t>（３）情報提供義務　①募集人の権限等に関する説明</t>
    <phoneticPr fontId="1"/>
  </si>
  <si>
    <t>顧客に対し、募集人の権限等を適正に明示等しているか。</t>
    <phoneticPr fontId="1"/>
  </si>
  <si>
    <t>顧客に対して契約の締結または加入の適否を判断するために必要な情報を説明することで、顧客が自らの意向に沿った保険に加入することを確保する。</t>
    <phoneticPr fontId="1"/>
  </si>
  <si>
    <t>Ⅱ－２－１－３－１</t>
    <phoneticPr fontId="1"/>
  </si>
  <si>
    <t>◆顧客対応記録◆契約申込書、パンフレット、名刺◆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</si>
  <si>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保険募集時、顧客に対し、以下を説明している。
　・所属保険会社等の商号、名称または氏名
　・自己が所属保険会社等の代理人として保険契約を締結するか、または保険契約の締結を媒介
　するかの別
　・募集人の商号、名称または氏名
　・自らが取り扱える保険会社の範囲（保険会社の数等）
　・告知受領権の有無</t>
    <phoneticPr fontId="1"/>
  </si>
  <si>
    <t>保険会社の委託を受けた立場でありながら、「公平・中立」といった表示や説明を行うなど、顧客に
　「保険会社と顧客の間で中立である」と誤認を与えるような行為はしていない。</t>
    <phoneticPr fontId="1"/>
  </si>
  <si>
    <t>上記①～②について適切に行うための業務規定等を策定している。</t>
    <phoneticPr fontId="1"/>
  </si>
  <si>
    <t>募集人が上記①～②について適切に行うための教育（※）・管理・指導を行っている。
　　　※年１回以上の研修実施等</t>
    <phoneticPr fontId="1"/>
  </si>
  <si>
    <t>（３）情報提供義務　②重要事項説明</t>
    <phoneticPr fontId="1"/>
  </si>
  <si>
    <t>保険契約の締結または加入の適否を判断するのに必要な情報の提供を、商品の種類や特性等に応じて適正に行い、顧客が正しく理解したことを確認したうえで契約締結しているか。</t>
    <phoneticPr fontId="1"/>
  </si>
  <si>
    <t>Ⅱ－２－１－３－２</t>
    <phoneticPr fontId="1"/>
  </si>
  <si>
    <t>◆顧客対応記録◆重要事項説明書、パンフレット◆契約申込書◆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</si>
  <si>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顧客のニーズに合致した提案を行い、顧客の知識・経験・財産の状況・契約締結時の目的・その他顧客の状況（年齢、障がいの有無等）を踏まえたうえで、契約の内容およびそのリスク等を顧客に対して適切かつ十分に説明している。</t>
    <phoneticPr fontId="1"/>
  </si>
  <si>
    <t>契約締結前に「契約概要」および「注意喚起情報」を記載した「重要事項説明書」等を顧客に交付し、少なくとも以下の３項目を口頭にて説明している。
　・当該書面を確認し、理解することが重要であること
　・主な免責事由等、顧客にとって特に不利益な情報が記載された部分を確認し、理解することが重要
　　であること
　・特に、乗換、転換等の場合は、これらが顧客に不利益になる可能性があること</t>
    <phoneticPr fontId="1"/>
  </si>
  <si>
    <t>契約締結前に「契約概要」および「注意喚起情報」の内容を顧客が理解するための十分な時間を確保している。</t>
    <phoneticPr fontId="1"/>
  </si>
  <si>
    <t>顧客が申し込もうとする契約について重要な事項を理解いただいたことを十分確認し、そのうえで「重要事項説明書」の受領と「契約概要・注意喚起情報」の説明を受けたことの証として契約申込書への同意の記録を取り付けている。</t>
    <phoneticPr fontId="1"/>
  </si>
  <si>
    <t>上記①～④について適切に行うための業務規定等を策定している。</t>
    <phoneticPr fontId="1"/>
  </si>
  <si>
    <t>⑥</t>
    <phoneticPr fontId="1"/>
  </si>
  <si>
    <t>募集人が上記①～④について適切に行うための教育（※）・管理・指導を行っている。
　　　※年１回以上の研修実施等</t>
    <phoneticPr fontId="1"/>
  </si>
  <si>
    <t>（３）情報提供義務　③比較推奨販売</t>
    <phoneticPr fontId="1"/>
  </si>
  <si>
    <t>乗合／
生保・少短兼業</t>
    <phoneticPr fontId="1"/>
  </si>
  <si>
    <t>（乗合代理店の場合、または生保・少額短期保険の代理店を兼業しており比較可能な同種の保険商品について推奨販売を行っている場合）顧客の意向を丁寧に確認したうえで、顧客の意向に沿って商品の推奨を行い、かつ、推奨理由や比較内容等を適切に説明しているか。</t>
    <rPh sb="7" eb="9">
      <t>バアイ</t>
    </rPh>
    <phoneticPr fontId="1"/>
  </si>
  <si>
    <t>Ⅱ－２－１－３－３</t>
    <phoneticPr fontId="1"/>
  </si>
  <si>
    <t>◆推奨販売・比較説明に使用する募集文書◆自店の推奨方針◆顧客対応記録◆業務規定等
◆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</si>
  <si>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顧客等の最善の利益の勘案義務も踏まえ、自己の利益を優先させることなく、顧客に対して誠実かつ公正に商品を推奨している。</t>
    <phoneticPr fontId="1"/>
  </si>
  <si>
    <t>顧客の意向に沿って商品を選別して提案する場合、その客観的な基準や理由（商品特性や保険料水準等）を説明している。</t>
    <phoneticPr fontId="1"/>
  </si>
  <si>
    <t>自店独自の方針（代理店・募集人側の理由・基準を含む）により特定の商品を提案する場合、その基準や理由等を丁寧に説明している。
　　※自店独自の方針は、合理的かつ、法令等に抵触しないものである。
　　※提案する基準や理由等は、特定の保険会社との資本関係やその他の事務手続・経営方針上の
　　　理由に留まることなく、具体的な内容である。</t>
    <phoneticPr fontId="1"/>
  </si>
  <si>
    <t>取扱商品の中から、顧客の意向に基づき比較可能な商品（募集人が把握した顧客の意向に基づき、補償内容等の商品特性等に基づく客観的な商品の絞込みを行った場合には、当該絞込み後の商品）を提案する場合、顧客が自身の意向に沿った商品を選択できるように、提案する全ての商品の比較事項を偏りなく説明している。</t>
    <phoneticPr fontId="1"/>
  </si>
  <si>
    <t>比較説明を行う場合、誤認するおそれのある表示や説明を行っていない。</t>
    <phoneticPr fontId="1"/>
  </si>
  <si>
    <t>形式的には客観的な基準・理由等に基づく商品の絞込みや提示・推奨を装いながら、実質的には代理店が受け取る手数料水準の高い商品に誘導するために商品の絞込みや提示・推奨を行っていない。</t>
    <phoneticPr fontId="1"/>
  </si>
  <si>
    <t>⑦</t>
    <phoneticPr fontId="1"/>
  </si>
  <si>
    <t>上記①～⑥について適切に行うための業務規定等を策定している。</t>
    <phoneticPr fontId="1"/>
  </si>
  <si>
    <t>⑧</t>
    <phoneticPr fontId="1"/>
  </si>
  <si>
    <t>募集人が上記①～⑥について適切に行うための教育（※）・管理・指導を行っている。
　　　※年１回以上の研修実施等</t>
    <phoneticPr fontId="1"/>
  </si>
  <si>
    <t>（４）募集時の禁止行為・著しく不適当な行為　①保険募集管理全般</t>
    <phoneticPr fontId="1"/>
  </si>
  <si>
    <t>保険募集を適切に行っており、また、それを管理する体制を構築しているか。</t>
    <phoneticPr fontId="1"/>
  </si>
  <si>
    <t>保険業法等に従って、適正な保険募集管理態勢を確立し、顧客の利益を保護する。</t>
    <phoneticPr fontId="1"/>
  </si>
  <si>
    <t>Ⅱ－２－１－４－１</t>
    <phoneticPr fontId="1"/>
  </si>
  <si>
    <t>◆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</si>
  <si>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以下の保険募集時の禁止行為、および著しく不適当な行為を行っていない。
【保険契約締結・保険募集に関する禁止行為、著しく不適当な行為例】
　・虚偽の説明、契約者または被保険者の判断に影響を及ぼすこととなる重要な事項を説明しない
　　こと
　・虚偽の告知を勧めること
　・事実の告知を妨げること
　・不利益となる事実を告げずに乗換募集を行うこと
　・将来における配当金の分配等の不確実な事項について断定的判断を示すこと、または確実である
　　と誤解させる恐れのある説明・表示をすること
　・信用または支払能力に関する、客観的事実に基づかない事実・数値の表示（たとえば、保険会社
　　の支払能力等について根拠のない数値等を示して誤解を与えるような説明行為）
　・保険種類・保険会社の誤認を招く行為（たとえば、生損保のセット商品の販売にあたり、生保商品
　　の引受保険会社を説明しない行為）
　・威圧的募集もしくは優越的地位を利用した募集
　・保険契約等に関する事項であって、その判断に影響を及ぼすこととなる重要なものにつき、誤解
　　させるおそれのあることを告げる、または表示する行為（誹謗・中傷等）
【その他の不適正行為例】
　保険金不正請求、保険会社社員による代理店業務の代行、契約申込書への代印・代筆、無断契約、作成契約・架空契約、保険金や返戻金の私金払い、電話募集・代理人規定の誤用、契約手続き・契約内容訂正処理の放置・失念、無登録・無届募集、保険契約引受の際の情報交換　など</t>
    <phoneticPr fontId="1"/>
  </si>
  <si>
    <t>上記①について行わないための業務規定等を策定している。</t>
    <phoneticPr fontId="1"/>
  </si>
  <si>
    <t>募集人が上記①について行わないための教育（※）・管理・指導を行っている。
　　　※年１回以上の研修実施等</t>
    <phoneticPr fontId="1"/>
  </si>
  <si>
    <t>不備・誤りや確認不十分等が発覚した場合、必要に応じて不備の内容や代理店としての対応等について所属保険会社に報告を行っている。</t>
    <rPh sb="56" eb="57">
      <t>オコナ</t>
    </rPh>
    <phoneticPr fontId="1"/>
  </si>
  <si>
    <t>（４）募集時の禁止行為・著しく不適当な行為　②保険料の取扱い</t>
    <phoneticPr fontId="1"/>
  </si>
  <si>
    <t>所属保険会社の規定等に従って、保険料の取扱いおよび管理を適切に行っているか。</t>
    <phoneticPr fontId="1"/>
  </si>
  <si>
    <t>適切な保険料の取扱いおよび管理を行い、顧客の利益を保護する。</t>
    <phoneticPr fontId="1"/>
  </si>
  <si>
    <t>Ⅱ－２－１－４－２</t>
    <phoneticPr fontId="1"/>
  </si>
  <si>
    <t>◆領収・精算状況を確認できる資料（保険料領収証、通帳、収支明細表等）◆業務規定等
◆募集人に徹底するために用いたもの（研修教材、ｅラーニングの場合はその画面コピー等）
◆募集人全員の受講が確認できるもの※研修履修簿、経営層・管理部門への報告書等◆対応状況の定期的確認および指導がルール化されていることについて、確認できる資料</t>
    <phoneticPr fontId="1"/>
  </si>
  <si>
    <t>保険契約の締結と同時に（分割払保険料については払込期日までに）、保険料の全額を現金、小切手または振込により領収する場合、所属保険会社の規定等に従って適切に取り扱っている。また、正当な理由なく以下の行為を行っていない。
　・保険料口座振替契約（クレジットカード払契約、払込票払契約、請求書払契約を含む）である
　　にもかかわらず、手集金を行う。
　・保険料の振替口座を保険契約者以外の名義の口座とする。</t>
    <phoneticPr fontId="1"/>
  </si>
  <si>
    <t>領収した保険料を他に流用・費消していない。</t>
    <phoneticPr fontId="1"/>
  </si>
  <si>
    <t>契約者に代わって保険料を支払う行為（保険料立替）を行っていない。</t>
    <phoneticPr fontId="1"/>
  </si>
  <si>
    <t>保険料の流用・費消を防止するため、以下のような対策を行うなど、自店の特性にあった社内フローや仕組みを確立し、適切に対応している。
　・保険料の保管・精算状況について複数名でチェックする。
　・保険料領収証の使用状況、保険料保管口座の通帳および収支明細表を確認のうえ、不明瞭な
　　引き出しや入金漏れがないかを定期的に確認する。
　・代理店全体でキャッシュレス施策に取り組み、現金の取扱いを極小化している。
　・募集人の生活実態や業務実態に注意を要する変調が生じていないかを確認する。</t>
    <phoneticPr fontId="1"/>
  </si>
  <si>
    <t>上記①～④について適切に対応するための業務規定等を策定している。</t>
    <phoneticPr fontId="1"/>
  </si>
  <si>
    <t>（４）募集時の禁止行為・著しく不適当な行為　③特別利益の提供の禁止</t>
    <phoneticPr fontId="1"/>
  </si>
  <si>
    <t>保険勧誘や契約締結にあたって、顧客に対して金銭の提供をするなど、保険料の割引、割戻しや、その他特別利益の提供に該当する行為を行っていないか。</t>
    <rPh sb="18" eb="19">
      <t>タイ</t>
    </rPh>
    <phoneticPr fontId="1"/>
  </si>
  <si>
    <t>保険会社間の不公正な競争が助長され、顧客間の平等性・公平性を損ない、保険業の健全な発展を阻害することを防止する。</t>
    <phoneticPr fontId="1"/>
  </si>
  <si>
    <t>Ⅱ－２－１－４－３</t>
    <phoneticPr fontId="1"/>
  </si>
  <si>
    <t>◆顧客対応記録◆経費支出に関する申請書類◆業務規定等◆募集人に徹底するために用いたもの（研修教材、ｅラーニングの場合はその画面コピー等）◆募集人全員の受講が確認できるもの※研修履修簿、経営層・管理部門への報告書等◆対応状況の定期的確認および指導がルール化されていることについて、確認できる資料</t>
    <phoneticPr fontId="1"/>
  </si>
  <si>
    <t>保険勧誘や契約締結にあたって、特別利益の提供に該当することがないよう、以下の行為（これを約す行為を含む。）を徹底している。
　・顧客に対して金銭の提供をするなど、保険料の割引、割戻しを行わない。
　・ノベルティ提供を行う場合、実質的に保険料の割引や割戻しとみなされるような物品やサービス
　 の提供を行わず、景品表示法および所属保険会社の定める基準の範囲内で運用している。
　 （提供していない場合でも、景品表示法および所属保険会社の定める基準を理解している。）
　・他業を兼業する場合、他業の顧客に対して各種のサービスや物品等の提供を行う際に、それら
　 サービス等の費用を保険会社や代理店が実質的に負担していないことを確認している。また、顧客
　 への訴求方法等によって、保険契約の締結または保険募集に結びつくことがないことを確認して
　 いる。
【禁止行為の具体例】
　・保険契約締結時に、保険契約者に対し、保険料の一部に充てるための現金を渡した。
　・長期優良割引等の割引を不正適用し、本来の保険料より低い保険料を適用した。
　・保険契約者に対し、代理店手数料の中から保険料の割戻しを行った。
　・旅行業を兼営する代理店が、保険契約者に対し、海外旅行保険に加入すれば、旅行代金の割引を
　　行うことを約束した。
　・自動車販売業を兼営する代理店が保険加入を条件に車両価格の値引きを行った。
　・保険契約締結の謝礼として、保険契約者に対し、商品券を渡した。</t>
    <rPh sb="44" eb="45">
      <t>ヤク</t>
    </rPh>
    <rPh sb="46" eb="48">
      <t>コウイ</t>
    </rPh>
    <rPh sb="49" eb="50">
      <t>フク</t>
    </rPh>
    <phoneticPr fontId="1"/>
  </si>
  <si>
    <t>募集人が上記①について適切に行うための教育（※）・管理・指導を行っている。
　　※年１回以上の研修実施等</t>
    <phoneticPr fontId="1"/>
  </si>
  <si>
    <t>（４）募集時の禁止行為・著しく不適当な行為　④団体契約、団体扱・集団扱契約</t>
    <phoneticPr fontId="1"/>
  </si>
  <si>
    <t>団体契約、団体扱契約や集団扱契約を引受ける場合、所属保険会社の定める規定等を遵守しているか。</t>
    <phoneticPr fontId="1"/>
  </si>
  <si>
    <t>団体契約者としての適格性に欠ける団体と契約を締結することを防止する。</t>
    <phoneticPr fontId="1"/>
  </si>
  <si>
    <t>Ⅱ－２－１－４－４</t>
    <phoneticPr fontId="1"/>
  </si>
  <si>
    <t>◆顧客対応記録◆業務規定等◆募集人に徹底するために用いたもの（研修教材、ｅラーニングの場合はその画面コピー等）◆募集人全員の受講が確認できるもの※研修履修簿、経営層・管理部門への報告書等◆対応状況の定期的確認および指導がルール化されていることについて、確認できる資料</t>
    <phoneticPr fontId="1"/>
  </si>
  <si>
    <t>団体契約を締結する場合には、対象とする団体の種類によって、団体類別、団体の適格性、被保険者の範囲（加入資格者）、必要な被保険者数、団体割引適用の可否等について、所属保険会社が定める基準に合致していることを確認している。</t>
    <phoneticPr fontId="1"/>
  </si>
  <si>
    <t>団体扱契約・集団扱契約を締結する場合には、「加入者要件」や「定足数」等について、所属保険会社が定める基準に合致していることを確認している。</t>
    <phoneticPr fontId="1"/>
  </si>
  <si>
    <t>（４）募集時の禁止行為・著しく不適当な行為　⑤不適切な便宜供与の禁止</t>
    <phoneticPr fontId="1"/>
  </si>
  <si>
    <t>保険会社からの便宜供与に応じて、顧客に対する推奨商品を決定するといった行為を行っていないか。</t>
    <phoneticPr fontId="1"/>
  </si>
  <si>
    <t>便宜供与をもとに推奨商品を決定するといった顧客の意向に反した商品を推奨することを防止し、顧客の適切な商品選択を確保する。</t>
    <phoneticPr fontId="1"/>
  </si>
  <si>
    <t>Ⅱ－２－１－４－５</t>
    <phoneticPr fontId="1"/>
  </si>
  <si>
    <t>◆顧客対応記録◆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</si>
  <si>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保険契約のシェア判断や保険商品の優先的な取扱い、販売量等に影響させることを示して（黙示を含む）、以下の行為を行っていない。
　【行為類型と具体例】 　※例示であり、下記に限定されない。 
　●保険会社に物品等の購入・賃借を求めること 
　　・代理店（自動車関連業を兼業）からの社用車の購入、レンタカー、車検受検、給油 
　　・代理店から自社の支店・営業所のためのオフィスを賃借 
　●保険会社に役務の受領を求める 
　　・代理店（建設業を兼業）へ自社ビルの建替え工事を発注 
　　・代理店（広告業を兼業）と広告契約を締結 
　●保険会社に対し、物品等を販売・貸与することを求める 
　　・保険会社が保有するオフィスの貸与 
　　・保険会社の会議室を代理店の会議開催のために貸与 
　●保険会社に対し、顧客等の紹介を求める 
　　・物品購入の斡旋 
　　・契約者が事故を起こした際、代理店（自動車修理業を兼業）を紹介 
　●保険会社に対し、役務の提供を求める 
　　・代理店主催イベントへの協力（保険勧誘ブースでの対応支援、イベントのビラ配り） 
　　・保険会社社員による代理店への店舗新規開店時の代理店業務全般に関する一時的な支援 
　●保険会社に対し、金銭供与・費用負担を求める 
　　・代理店が主催するイベントに対する協賛金の支払い 
　　・代理店による保険募集に関する広告費用を負担</t>
    <rPh sb="280" eb="282">
      <t>タイヨ</t>
    </rPh>
    <phoneticPr fontId="1"/>
  </si>
  <si>
    <t>所属保険会社の社員に実質的な保険募集を行わせる行為を行っていない。（いわゆる社員代行）
【具体例】※いずれも特殊契約は除く。
・見積もり・契約申込書の作成
・契約の計上</t>
    <rPh sb="0" eb="2">
      <t>ショゾク</t>
    </rPh>
    <phoneticPr fontId="1"/>
  </si>
  <si>
    <t>所属保険会社が策定している便宜供与に関する規定等（※）に従って、適切に対応している。
　※保険会社からの出向者派遣・政策保有株式を含む。</t>
    <phoneticPr fontId="1"/>
  </si>
  <si>
    <t>上記①～③について適切に対応するための業務規定等を策定している。</t>
    <phoneticPr fontId="1"/>
  </si>
  <si>
    <t>募集人が上記①～③について適切に対応するための教育（※）・管理・指導を行っている。
　　　※年１回以上の研修実施等</t>
    <phoneticPr fontId="1"/>
  </si>
  <si>
    <t>（４）募集時の禁止行為・著しく不適当な行為　⑥利益相反管理</t>
    <phoneticPr fontId="1"/>
  </si>
  <si>
    <t>（他業との間に利益相反が生じ得る兼業代理店や、紹介料を受領するケースがある代理店の場合）利益相反管理態勢を構築し、過大な保険金請求に繋がるような行為を防止しているか。</t>
    <phoneticPr fontId="1"/>
  </si>
  <si>
    <t>保険金関連事業（※）など、他業との間に利益相反が生じ得る兼業代理店において、自らの利益を得るために保険会社に対して過剰な修理費等を請求するといった行為や、代理店が紹介料を受領する行為により、顧客の利益が害されることを防止する。
※たとえば、自動車修理工場など本業に付随した保険金の支払いを受けることで利益を得られる事業</t>
    <phoneticPr fontId="1"/>
  </si>
  <si>
    <t>Ⅱ－２－１－４－６</t>
    <phoneticPr fontId="1"/>
  </si>
  <si>
    <t>◆利益相反管理方針◆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t>
    <phoneticPr fontId="1"/>
  </si>
  <si>
    <t>代理店内における顧客の利益または信頼を損ね得る事業を特定したうえで、以下の事項を包含した管理方針を策定・開示している。
　　【利益相反のおそれがある行為の具体例】
　　【利益相反管理方針に記載すべき項目】
　　　・利益相反取引等の特定方法
　　　・利益相反取引等の類型
　　　・利益相反管理の方法
　　　・利益相反管理の体制</t>
    <phoneticPr fontId="1"/>
  </si>
  <si>
    <t>利益相反に関する自店の管理方針に基づいて、以下の対応を行っている。
　・顧客の希望に反する修理やレンタカー業者等の紹介が提案されないよう徹底している。
　・保険金に繋がる修理費等の費用が適正であることを確認するなど、利益相反にともなう顧客への
　　弊害を未然に防止するための体制を整備している。</t>
    <phoneticPr fontId="1"/>
  </si>
  <si>
    <t>上記①～②について適切に対応するための業務規定等を策定している。</t>
    <phoneticPr fontId="1"/>
  </si>
  <si>
    <t>募集人が上記①～②について適切に対応するための教育（※）・管理・指導を行っている。
　　　※年１回以上の研修実施等</t>
    <phoneticPr fontId="1"/>
  </si>
  <si>
    <t>（４）募集時の禁止行為・著しく不適当な行為　⑦自己契約・特定契約</t>
    <phoneticPr fontId="1"/>
  </si>
  <si>
    <t>自己契約・特定契約の比率を適切に把握し、基準以下となるよう管理しているか。</t>
    <phoneticPr fontId="1"/>
  </si>
  <si>
    <t>自己契約・特定契約を主たる目的として保険募集を行うことを防止する。</t>
    <phoneticPr fontId="1"/>
  </si>
  <si>
    <t>Ⅱ－２－１－４－７</t>
    <phoneticPr fontId="1"/>
  </si>
  <si>
    <t>◆業務規定等◆自己契約・特定契約の比率管理や調査・判定に用いた資料◆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</si>
  <si>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保険料の割引・割戻し等を目的とした自己契約・特定契約（自らと人的・資本的に密接な関係を有する者を契約者または被保険者とする保険契約）の募集を行っていない。また、特定契約の判定を実態に即するものとし、潜脱行為を行っていない。</t>
    <rPh sb="82" eb="84">
      <t>ケイヤク</t>
    </rPh>
    <phoneticPr fontId="1"/>
  </si>
  <si>
    <t>自己契約比率・特定契約比率のいずれも５０％を超えることのないよう適切に管理している。また、３０％を超えた場合には、速やかに改善に取り組んでいる。</t>
    <phoneticPr fontId="1"/>
  </si>
  <si>
    <t>募集人が上記①～②について適切に行うための教育（※）・管理・指導を行っている。
　　※年１回以上の研修実施等</t>
    <phoneticPr fontId="1"/>
  </si>
  <si>
    <t>（４）募集時の禁止行為・著しく不適当な行為　⑧独占禁止法遵守</t>
    <phoneticPr fontId="1"/>
  </si>
  <si>
    <t>「独占禁止法」を遵守しているか。特に「不当な取引制限の禁止」および「不公正な取引方法の禁止」の観点に留意した対応を行っているか。</t>
    <phoneticPr fontId="1"/>
  </si>
  <si>
    <t>独占禁止法を遵守することで、事業者間の競争によってもたらされる顧客の利益を確保する。</t>
    <phoneticPr fontId="1"/>
  </si>
  <si>
    <t>Ⅱ－２－１－４－８</t>
    <phoneticPr fontId="1"/>
  </si>
  <si>
    <t>「不当な取引制限の禁止」に留意し、保険契約の引受に際して、実質的に保険会社間での接触または情報交換（以下「情報交換等」という。）に該当するような行為を原則行っていない。また、保険料率に関する情報交換等を行っていない。例外的に情報交換等を行わなければならない場合には、情報交換等が「公正な競争を制限するものではない」こと、および「業務上正当な必要性がある」ことを確認したうえで、保険契約者経由等による情報交換等とするなどの運用を行っている。</t>
    <phoneticPr fontId="1"/>
  </si>
  <si>
    <t>「不公正な取引方法の禁止」に留意し、取引の相手方に対し、不当に、商品（または役務）の供給にあわせて他の商品（または役務）を、自己（または自己の指定する事業者）から購入させたり、自己（または自己の指定する事業者）と取引するように強制したりする「抱き合わせ販売」を行っていない。
【具体例】
●不動産仲介業を営む代理店が、賃貸アパートの入居希望者に対して、自己（当該不動産代理店）を
　通じて借家人賠償責任保険付の火災保険に入ることを条件に賃貸物件の仲介を行い、当該火災
　保険への加入を余儀なくさせた。</t>
    <phoneticPr fontId="1"/>
  </si>
  <si>
    <t>「不公正な取引方法の禁止」に留意し、自己の取引上の地位が相手方に対して優越していることを利用して、正常な商慣習に照らして、不当な行為を行うといった「優越的地位の濫用」を行っていない。
【具体例】
●小売業を営む代理店が、自己への取引依存度が高い取引先（仕入先）の企業に対して、当該仕
　入先が製造販売する製品の取扱いを停止する等、製品取引に関する不利な取扱いを示唆し、
　当該代理店を通じた保険加入の申込みを事実上余儀なくさせた。</t>
    <phoneticPr fontId="1"/>
  </si>
  <si>
    <t>募集人が上記①～③について適切に行うための教育（※）・管理・指導を行っている。
　　　※年１回以上の研修実施等</t>
    <phoneticPr fontId="1"/>
  </si>
  <si>
    <t>（４）募集時の禁止行為・著しく不適当な行為　⑨取引時確認</t>
    <phoneticPr fontId="1"/>
  </si>
  <si>
    <t>マネー・ローンダリングやテロ資金供与等への対策のため、犯罪収益移転防止法の趣旨に鑑み、一定の取引を行う際に、本人特定事項等の確認（取引時確認）を行っているか。</t>
    <phoneticPr fontId="1"/>
  </si>
  <si>
    <t>保険契約に関する取引が、マネー・ローンダリングやテロ資金供与等に利用されることを防止する。</t>
    <phoneticPr fontId="1"/>
  </si>
  <si>
    <t>Ⅱ－２－１－４－９</t>
    <phoneticPr fontId="1"/>
  </si>
  <si>
    <t>◆顧客対応記録◆取引時確認書◆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</si>
  <si>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一定の契約・取引を行う際に、ただちに取引時確認書を作成し、所属保険会社に提出している。</t>
    <rPh sb="29" eb="31">
      <t>ショゾク</t>
    </rPh>
    <phoneticPr fontId="1"/>
  </si>
  <si>
    <t>疑わしい取引を発見した場合には、所属保険会社の規定等に従い、速やかに保険会社へ報告を行っている。</t>
    <rPh sb="20" eb="22">
      <t>カイシャ</t>
    </rPh>
    <phoneticPr fontId="1"/>
  </si>
  <si>
    <t>高齢者に対して保険募集を行う場合、所属保険会社の定める規定等に留意した対応を行っているか。</t>
    <phoneticPr fontId="1"/>
  </si>
  <si>
    <t>顧客が高齢の場合、高齢者の特性に配慮し、募集人がより丁寧な対応を行うことで顧客を保護する。</t>
    <phoneticPr fontId="1"/>
  </si>
  <si>
    <t>Ⅱ－２－１－５</t>
    <phoneticPr fontId="1"/>
  </si>
  <si>
    <t>顧客が高齢の場合は、その特性に配慮し、極力、対面で保険募集を行ったうえで、所属保険会社や自店の規定等に従い、より丁寧な対応を行っている。</t>
    <phoneticPr fontId="1"/>
  </si>
  <si>
    <t>募集人が上記①について適切に行うための教育（※）・管理・指導を行っている。
　　　※年１回以上の研修実施等</t>
    <phoneticPr fontId="1"/>
  </si>
  <si>
    <t>障がい者に対して保険募集を行う場合、所属保険会社の定める規定等に留意した対応を行っているか。</t>
    <phoneticPr fontId="1"/>
  </si>
  <si>
    <t>顧客が障がいを有する場合、不当な差別的取扱いは行わず、募集人が障がいの状態や性別、年齢に応じた必要かつ合理的な配慮を行うことで顧客を保護する。</t>
    <phoneticPr fontId="1"/>
  </si>
  <si>
    <t>Ⅱ－２－１－６</t>
    <phoneticPr fontId="1"/>
  </si>
  <si>
    <t>顧客が障がい者の場合は、本人がどのような対応を望んでいるのかを丁寧に聞き取ったうえで、合理的な配慮を行いながら柔軟に対応している。また、希望する対応が、正当な理由により実施できない場合、または過重な負担となるため実施が困難であるといった場合には、本人にその理由を説明し、理解を得るよう努めている。</t>
    <phoneticPr fontId="1"/>
  </si>
  <si>
    <t>代筆・代読や電話リレーサービスへの対応を含む研修等を通じて、対応を徹底している。</t>
    <phoneticPr fontId="1"/>
  </si>
  <si>
    <t>顧客の要望に応じた選択肢や情報の提供、インフラ整備など、顧客の利便性向上に向けた対応を行っているか。</t>
    <phoneticPr fontId="1"/>
  </si>
  <si>
    <t>顧客の要望に応じた利便性向上に向けた態勢を整備する。</t>
    <phoneticPr fontId="1"/>
  </si>
  <si>
    <t>Ⅱ－２－１－７</t>
    <phoneticPr fontId="1"/>
  </si>
  <si>
    <t>◆顧客対応記録◆対面・非対面募集の選択肢の顧客宛案内がわかる資料◆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</si>
  <si>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対面・非対面募集の選択肢を顧客に説明し、要望に応じて対応している。</t>
    <phoneticPr fontId="1"/>
  </si>
  <si>
    <t>※「対面募集」とは、顧客と直接面前で募集を行うこと、「非対面募集」とは顧客と WEB 等を介して
　募集を行うことをさす。</t>
    <rPh sb="10" eb="12">
      <t>コキャク</t>
    </rPh>
    <rPh sb="35" eb="37">
      <t>コキャク</t>
    </rPh>
    <phoneticPr fontId="1"/>
  </si>
  <si>
    <t>（８）募集資料等の適切な管理　①募集文書</t>
    <phoneticPr fontId="1"/>
  </si>
  <si>
    <t>募集文書を適切に管理・使用・作成しているか。</t>
    <phoneticPr fontId="1"/>
  </si>
  <si>
    <t>保険業法等に従い、募集資料等について、顧客に誤認を与えることのないよう適切な運用を行う。</t>
    <phoneticPr fontId="1"/>
  </si>
  <si>
    <t>Ⅱ－２－１－８－１</t>
    <phoneticPr fontId="1"/>
  </si>
  <si>
    <t>◆募集資料が適切に管理されていることがわかる資料（募集文書管理台帳、期限切れ資料廃棄指示の社内メール等、廃棄完了報告書等）◆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</si>
  <si>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代理店事務所内に設置している募集文書（パンフレットやチラシ等）や、募集人が携行している募集文書は最新のものとなっている（商品改定前の募集文書が置かれていない）。
　　※保管分として、顧客の目に触れない場所に旧保険募集文書を保管することは差し支えない。</t>
    <phoneticPr fontId="1"/>
  </si>
  <si>
    <t>原則として、所属保険会社が作成した最新の汎用募集文書を使用している。また、募集文書を代理店独自に作成・変更する場合は、必ず所属保険会社の事前承認を受けた使用期限内のものを使用している。</t>
    <phoneticPr fontId="1"/>
  </si>
  <si>
    <t>（８）募集資料等の適切な管理　②代理店ホームページ</t>
    <phoneticPr fontId="1"/>
  </si>
  <si>
    <t>ホームページを適切に作成・運営・管理しているか。</t>
    <phoneticPr fontId="1"/>
  </si>
  <si>
    <t>Ⅱ－２－１－８－２</t>
    <phoneticPr fontId="1"/>
  </si>
  <si>
    <t>◆代理店ホームページ
◆代理店ホームページのチェックリスト等</t>
    <phoneticPr fontId="1"/>
  </si>
  <si>
    <t>代理店が自ら作成・運営・管理するホームページについて、景品表示法を遵守するとともに、所属保険会社から提供されるチェックリスト等を活用し、代理店情報や商品・付帯サービスの説明等が最新かつ適切な内容となっているか、定期的に点検を行っている。</t>
    <phoneticPr fontId="1"/>
  </si>
  <si>
    <t>ホームページについて、たとえばTLS1.2以上の通信の暗号化などのセキュリティ対策を実施している。</t>
    <phoneticPr fontId="1"/>
  </si>
  <si>
    <t>金融サービス提供法に基づく勧誘方針を策定・公表しているか。</t>
    <phoneticPr fontId="1"/>
  </si>
  <si>
    <t>金融サービス提供法に従って勧誘方針を策定・公表し、公正な募集を実施する。</t>
    <phoneticPr fontId="1"/>
  </si>
  <si>
    <t>Ⅱ－２－１－９</t>
    <phoneticPr fontId="1"/>
  </si>
  <si>
    <t>◆勧誘方針</t>
    <phoneticPr fontId="1"/>
  </si>
  <si>
    <t>代理店自らの名前で勧誘方針を策定し、事務所に掲示する等、公表している。</t>
    <phoneticPr fontId="1"/>
  </si>
  <si>
    <t>保険募集にウェブサイトを活用している場合は、ウェブサイト上に勧誘方針を掲載している。</t>
    <phoneticPr fontId="1"/>
  </si>
  <si>
    <t>契約取扱出先（支店等）を設置している場合は、全ての契約取扱出先で掲示している。</t>
    <phoneticPr fontId="1"/>
  </si>
  <si>
    <t>個人代理店で専用事務所がない場合は、自宅兼事務所に掲示している。</t>
    <phoneticPr fontId="1"/>
  </si>
  <si>
    <t>店主等は、募集人に対して教育・管理・指導を適切に行っているか。</t>
    <phoneticPr fontId="1"/>
  </si>
  <si>
    <t>保険業法等に従い、代理店自らが募集人の教育・管理・指導等を行う態勢を整備する。</t>
    <phoneticPr fontId="1"/>
  </si>
  <si>
    <t>Ⅱ－２－１－１０</t>
    <phoneticPr fontId="1"/>
  </si>
  <si>
    <t>◆年間研修計画書
◆研修履修簿</t>
    <rPh sb="12" eb="15">
      <t>リシュウボ</t>
    </rPh>
    <phoneticPr fontId="1"/>
  </si>
  <si>
    <t>所属保険会社が参加必須としている研修等（コンプライアンス研修、商品改定研修、業務連絡会等）に参加し、定期的に自店内で研修を実施するなど、その内容を自店内のすべての募集人に周知徹底している。</t>
    <phoneticPr fontId="1"/>
  </si>
  <si>
    <t>自店の規模や業務特性に応じ、品質向上に向けた具体的な教育計画を策定のうえ、自店独自の教育・管理・指導を定期的に実施している。</t>
    <phoneticPr fontId="1"/>
  </si>
  <si>
    <t>研修等は、実施記録や出欠記録を行い、欠席者へのフォローや、理解度の確認（確認テストの実施等）や理解不足の場合のフォローを行っている。</t>
    <phoneticPr fontId="1"/>
  </si>
  <si>
    <t>募集人だけではなく、申込書の作成等を行う内部事務担当者に対しても、個人情報の取扱い等、必要な事項につき、もれなく教育・管理・指導を行っている。</t>
    <phoneticPr fontId="1"/>
  </si>
  <si>
    <t>自店の募集人の日々の業務遂行状況を管理・把握するとともに、不備や苦情・トラブル事案等は自店内で共有し、勉強会等の機会を設けている。</t>
    <phoneticPr fontId="1"/>
  </si>
  <si>
    <t>代理店内で所属保険会社独自教材や官公庁等作成教材等を使用し、公的保険制度に関する研修等を実施している。</t>
    <rPh sb="5" eb="7">
      <t>ショゾク</t>
    </rPh>
    <rPh sb="32" eb="34">
      <t>ホケン</t>
    </rPh>
    <phoneticPr fontId="1"/>
  </si>
  <si>
    <t>２．
アフターフォロー</t>
    <phoneticPr fontId="1"/>
  </si>
  <si>
    <t>（１）契約管理　①満期管理</t>
    <phoneticPr fontId="1"/>
  </si>
  <si>
    <t>顧客の意向を更新（更改）の都度確認し、満期管理を適切に行っているか。</t>
    <phoneticPr fontId="1"/>
  </si>
  <si>
    <t>適切に満期管理を行い、契約者について無保険状態を発生させない。</t>
    <phoneticPr fontId="1"/>
  </si>
  <si>
    <t>Ⅱ－２－２－１－１</t>
    <phoneticPr fontId="1"/>
  </si>
  <si>
    <t>◆顧客対応記録◆満期管理・契約保全に関する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phoneticPr fontId="1"/>
  </si>
  <si>
    <t>契約者ごとに満期日を管理把握し、保険契約者の満期日以前に、更新（更改）について十分に検討する時間を確保できるタイミングで、契約者に連絡を行い、継続状況を管理している。特に不継続の場合は、確認相手や理由等について、確認のうえ記録している。</t>
    <phoneticPr fontId="1"/>
  </si>
  <si>
    <t>満期案内の際、前年同条件を前提とせず、契約者の意向を確認し、必要な補償に関する情報提供を行ったうえで契約を行っている。</t>
    <phoneticPr fontId="1"/>
  </si>
  <si>
    <t>契約者が始期日までに保険証券等により正しい更新（更改）内容を確認できるようにしている。</t>
    <phoneticPr fontId="1"/>
  </si>
  <si>
    <t>（１）契約管理　②契約保全</t>
    <phoneticPr fontId="1"/>
  </si>
  <si>
    <t>手続き漏れ等のミスがないよう契約保全を適切に行っているか。</t>
    <phoneticPr fontId="1"/>
  </si>
  <si>
    <t>適切に契約保全を行い、手続き漏れ等を発生させない。</t>
    <rPh sb="11" eb="13">
      <t>テツヅ</t>
    </rPh>
    <rPh sb="14" eb="15">
      <t>モ</t>
    </rPh>
    <rPh sb="16" eb="17">
      <t>トウ</t>
    </rPh>
    <phoneticPr fontId="1"/>
  </si>
  <si>
    <t>Ⅱ－２－２－１－２</t>
    <phoneticPr fontId="1"/>
  </si>
  <si>
    <t>契約内容変更・解約手続き等の依頼を受けた場合は、放置・失念することなく対応している。</t>
    <phoneticPr fontId="1"/>
  </si>
  <si>
    <t>上記①について適切に行うための業務規定等（※）を策定している。
　　　※手続き依頼等の放置・失念を防止する体制の整備を含む</t>
    <phoneticPr fontId="1"/>
  </si>
  <si>
    <t>事故対応に関する業務規定等を策定し、「迅速」かつ「丁寧」に対応しているか。</t>
    <phoneticPr fontId="1"/>
  </si>
  <si>
    <t>保険事故発生時、早期解決に向け、適切な事故対応を行う。</t>
    <phoneticPr fontId="1"/>
  </si>
  <si>
    <t>Ⅱ－２－２－２</t>
    <phoneticPr fontId="1"/>
  </si>
  <si>
    <t>◆顧客対応記録◆事故対応に関する業務規定等◆募集人に徹底するために用いたもの（研修教材、ｅラーニングの場合はその画面コピー等）◆募集人全員の受講が確認できるもの※研修履修簿、経営層・管理部門への報告書等◆対応状況の定期的確認および指導がルール化されていることについて、確認できる資料</t>
    <phoneticPr fontId="1"/>
  </si>
  <si>
    <t>保険契約の締結時に、事故通知の重要性について、顧客等に十分に説明を行っている。</t>
    <phoneticPr fontId="1"/>
  </si>
  <si>
    <t>適切な事故対応を行うため、あらかじめ顧客等に周知しておく事項や、顧客等からの事故通知に対する受付の仕方や保険金が支払われるまでのフォローアップの内容を明確に定めておくなど、事故対応に関する業務規定等を策定し、適切に事故対応を行っている。</t>
    <phoneticPr fontId="1"/>
  </si>
  <si>
    <t>事故に関し、所属保険会社に確認することなく、支払い責任の有無や保険金支払額について回答していない。</t>
    <rPh sb="6" eb="8">
      <t>ショゾク</t>
    </rPh>
    <phoneticPr fontId="1"/>
  </si>
  <si>
    <t>（３）苦情の対応・管理</t>
    <phoneticPr fontId="1"/>
  </si>
  <si>
    <t>苦情の対応・管理を適切に行っているか。</t>
    <phoneticPr fontId="1"/>
  </si>
  <si>
    <t>苦情に対して適切な対応を行い、品質向上に役立てる態勢を整備する。</t>
    <phoneticPr fontId="1"/>
  </si>
  <si>
    <t>Ⅱ－２－２－３</t>
    <phoneticPr fontId="1"/>
  </si>
  <si>
    <t>◆苦情対応記録◆保険会社への報告書類◆苦情対応・管理に関する業務規定等◆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対応状況の定期的確認および指導がルール化されていることについて、確認できる資料</t>
    <rPh sb="8" eb="12">
      <t>ホケンガイシャ</t>
    </rPh>
    <rPh sb="14" eb="16">
      <t>ホウコク</t>
    </rPh>
    <rPh sb="16" eb="18">
      <t>ショルイ</t>
    </rPh>
    <phoneticPr fontId="1"/>
  </si>
  <si>
    <t>苦情の定義および苦情の受付・顧客対応・報告ルートの一連の流れが明文化されている。</t>
    <phoneticPr fontId="1"/>
  </si>
  <si>
    <t>苦情について申出内容・対応履歴を記録し、対応もれが発生しない態勢（チェックリストや役職者による確認等）を整備するとともに、苦情全件について発生経緯・原因を特定している。</t>
    <phoneticPr fontId="1"/>
  </si>
  <si>
    <t>保険会社への報告が必要な苦情については、所属保険会社に報告するとともに、顧客対応を要する案件については、所属保険会社と連携のうえ、適切に対応している。</t>
    <phoneticPr fontId="1"/>
  </si>
  <si>
    <t>苦情について経営層が報告を受け、必要に応じ社内共有化・再発防止策等を実施している。</t>
    <phoneticPr fontId="1"/>
  </si>
  <si>
    <t>更改（継続）率や失効・早期解約となった契約を把握・分析し、必要に応じて改善策を実施しているか。</t>
    <phoneticPr fontId="1"/>
  </si>
  <si>
    <t>更改（継続）率等の原因分析を行い、品質向上に役立てる態勢を整備する。</t>
    <phoneticPr fontId="1"/>
  </si>
  <si>
    <t>Ⅱ－２－２－４</t>
    <phoneticPr fontId="1"/>
  </si>
  <si>
    <t>◆更改（継続）率を定期的に把握・分析し、改善策を策定していることが確認できる資料◆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t>
    <phoneticPr fontId="1"/>
  </si>
  <si>
    <t>更改（継続）率や顧客の声、交渉経緯等を定期的に把握・分析し、解約理由・経緯等を踏まえ、必要に応じて改善策を実施している。</t>
    <phoneticPr fontId="1"/>
  </si>
  <si>
    <t>上記①の改善策について、募集人に対して教育（※）・管理・指導を行っている。
　　　※年１回以上の研修実施等</t>
    <phoneticPr fontId="1"/>
  </si>
  <si>
    <t>３．個人情報保護</t>
    <phoneticPr fontId="1"/>
  </si>
  <si>
    <t>（１）個人情報管理</t>
    <phoneticPr fontId="1"/>
  </si>
  <si>
    <t>個人情報保護法等に則り、個人情報を適切に取り扱い、管理しているか。</t>
    <phoneticPr fontId="1"/>
  </si>
  <si>
    <t>個人情報保護法に則った個人情報の取扱いの徹底に加え、外部からのサイバー攻撃に対する備え等、システム面においても十分な顧客情報管理体制を整備するなど、個人情報取扱事業者として遵守すべき義務を遂行する。</t>
    <phoneticPr fontId="1"/>
  </si>
  <si>
    <t>Ⅱ－２－３－１</t>
    <phoneticPr fontId="1"/>
  </si>
  <si>
    <t>◆個人情報保護に関する基本方針（プライバシーポリシー）、またはプライバシーポリシーが記載されたホームページの URL◆個人情報取扱規程◆個人データ管理責任者・個人データ管理者を任命していることがわかる資料（個人情報取扱規程、体制図、職務権限規程等）◆個人データ管理台帳◆非開示（秘密保持）契約書、誓約書等◆個人データ取扱者の氏名等を把握できる一覧表等◆外部委託に関する規程◆情報セキュリティに関する規程◆募集人に徹底するために用いたもの（研修教材、ｅラーニングの場合はその画面コピー等）◆募集人全員の受講が確認できるもの※研修履修簿、経営層・管理部門への報告書等※自己点検実施日から１年以内に実施したことがわかるもの</t>
    <phoneticPr fontId="1"/>
  </si>
  <si>
    <r>
      <t xml:space="preserve">【個人情報の理解】
代理店が取り扱う個人情報の種類や、個人情報が含まれる帳票等を正しく理解している。
</t>
    </r>
    <r>
      <rPr>
        <sz val="11"/>
        <color theme="1"/>
        <rFont val="ＭＳ Ｐゴシック"/>
        <family val="3"/>
        <charset val="128"/>
      </rPr>
      <t>　※個人情報の種類や、帳票等は次ページ「代理店が取り扱う個人情報の種類（例）」「個人情報が含まれる帳票等（例）」を参照</t>
    </r>
    <rPh sb="1" eb="5">
      <t>コジンジョウホウ</t>
    </rPh>
    <rPh sb="6" eb="8">
      <t>リカイ</t>
    </rPh>
    <rPh sb="40" eb="41">
      <t>タダ</t>
    </rPh>
    <rPh sb="53" eb="57">
      <t>コジンジョウホウ</t>
    </rPh>
    <rPh sb="58" eb="60">
      <t>シュルイ</t>
    </rPh>
    <rPh sb="62" eb="65">
      <t>チョウヒョウトウ</t>
    </rPh>
    <phoneticPr fontId="1"/>
  </si>
  <si>
    <t>【プライバシーポリシー】
「個人情報保護に関する基本方針」（プライバシーポリシー）を公表（ホームページや店頭への掲示）
　している。また、必要に応じて適切に見直しを実施している。</t>
    <rPh sb="69" eb="71">
      <t>ヒツヨウ</t>
    </rPh>
    <rPh sb="72" eb="73">
      <t>オウ</t>
    </rPh>
    <rPh sb="75" eb="77">
      <t>テキセツ</t>
    </rPh>
    <rPh sb="78" eb="80">
      <t>ミナオ</t>
    </rPh>
    <rPh sb="82" eb="84">
      <t>ジッシ</t>
    </rPh>
    <phoneticPr fontId="1"/>
  </si>
  <si>
    <t>【個人情報の取扱規定】
個人情報の取扱規定（個人データの安全管理措置に係る取扱規程）を定め、備え置いている。</t>
    <phoneticPr fontId="1"/>
  </si>
  <si>
    <t>【個人データ管理責任者等の設置】
個人データ管理責任者および個人データ管理者を設置している。
　※株式会社組織の場合、個人データ管理責任者は、取締役または執行役等の業務執行に責任を
　　有する者である。
　※大規模特定代理店の場合、個人データの取扱いの点検・改善等の監督を行う部署や合議制の
　　委員会を設置している。</t>
    <phoneticPr fontId="1"/>
  </si>
  <si>
    <t>【個人データ管理台帳】
個人データ管理台帳を作成し、更新している。</t>
    <phoneticPr fontId="1"/>
  </si>
  <si>
    <t>【個人データ非開示（秘密保持）契約等の締結】
すべての従業者と個人データの非開示（秘密保持）契約等を締結している。
　※「従業者」とは、個人情報取扱事業者の組織内にあって直接又は間接に事業者の指揮監督を
　　受けて事業者の業務に従事している者をいい、雇用関係にある従業者（正社員、契約社員、
　　嘱託社員、パート社員、アルバイト社員等）のみならず、事業者との間の雇用関係にない者
　　（取締役、執行役、理事、監査役、監事、派遣社員等）も含まれる。</t>
    <rPh sb="10" eb="14">
      <t>ヒミツホジ</t>
    </rPh>
    <phoneticPr fontId="1"/>
  </si>
  <si>
    <t>【個人データ取扱者】
個人データ取扱者の氏名等を常に確認できる状態にしている。</t>
    <phoneticPr fontId="1"/>
  </si>
  <si>
    <t>【顧客情報の取得・保管・管理等】
顧客情報（企業情報を含む）の取得・保管・管理等にあたっては、以下の措置を講じるなどして、
細心の注意を払っている。
　・契約締結の際、代理店独自の利用目的がある場合は、当該利用目的も顧客に明示している。
　・個人データの第三者提供時は、記録・保存義務が、第三者からの取得時は、確認・記録・保存義務
　　が課されることに注意している。
　・外国にある第三者に個人データを提供するときは、あらかじめ、外国にある第三者への個人データ
　  の提供を認める旨の本人の同意を得ている。
　・機微（センシティブ）情報を取得する場合は、あらかじめ顧客の同意を取得したうえで、業務遂行
　　上必要な範囲で取得、利用、または第三者提供している。
　・保険会社からの委託を受け、マイナンバー（個人番号）を取り扱う場合は、所属保険会社の指示に
　　従い、適切に取り扱っている。
　・顧客情報が記載されている書類や電子記録媒体等（ＵＳＢメモリーやＣＤ等）は、社外持ち出し時の
　　運用（持出管理台帳による管理等）を定めるとともに、施錠のできるロッカー等に保管している。
　　また、外出時、退社時には施錠している。
　・顧客情報の含まれる書類や業務利用機器を保険会社の設定した管理区域外に持ち出すときは、
　　常時携行している。
　・保管期間を超過、または利用する必要がなくなった個人データは、遅滞なく廃棄・消去している。
　・乗合代理店の場合、たとえば代理店内で契約情報を共有する際に、メールの宛先に乗合保険会社
　　が含まれていないか確認するなど、他の保険会社の個人データを漏えいさせないための対応を
　　徹底している。
　・乗合代理店において、保険会社等から出向者を受け入れている場合、当該出向社員を含む従業者
　　が、契約情報（個人データ）を出向元を含む外部に持ち出さないよう、非開示（秘密保持）契約等
　　の締結や教育・管理・指導を行っている。
　・乗合代理店の場合、見積書作成のため、顧客が提供した自身の個人情報を保険会社に提供する
　　ことについて、あらかじめ丁寧に説明し、顧客の理解を得ている（利用目的は、プライバシーポリ
　　シーで公表しているだけでは足りず、顧客に明示する必要がある）。</t>
    <rPh sb="47" eb="49">
      <t>イカ</t>
    </rPh>
    <rPh sb="571" eb="575">
      <t>ホカンキカン</t>
    </rPh>
    <rPh sb="576" eb="578">
      <t>チョウカ</t>
    </rPh>
    <rPh sb="594" eb="596">
      <t>コジン</t>
    </rPh>
    <rPh sb="605" eb="607">
      <t>ハイキ</t>
    </rPh>
    <rPh sb="761" eb="762">
      <t>シャ</t>
    </rPh>
    <rPh sb="797" eb="800">
      <t>ヒカイジ</t>
    </rPh>
    <rPh sb="808" eb="809">
      <t>トウ</t>
    </rPh>
    <phoneticPr fontId="1"/>
  </si>
  <si>
    <t>代理店が取り扱う個人情報の種類（例）</t>
    <rPh sb="16" eb="17">
      <t>レイ</t>
    </rPh>
    <phoneticPr fontId="1"/>
  </si>
  <si>
    <t>ａ．顧客等（注１）の氏名を含む情報
ｂ．生年月日､連絡先（住所・居所・電話番号・電子メールアドレス（注2））､会社における職位または所属に関する情報について、それらと本人の氏名を組み合わせた情報 
ｃ．上記a、bに付随し顧客等が契約申込書等に記載した保険契約の締結に必要な情報（注３）
（注１）「顧客等」とは、契約者のほか、被保険者、同居の親族、団体保険等の加入者、契約見込み客､事故の際に当事者となった被害者および加害者､法定相続人､代理人、法人代表者、法人担当者等が含まれます。
（注２）特定の個人を識別できる電子メールアドレスの場合は、それが単独でも個人情報となります。例えば、所属する氏名が分かるようなメールアドレスの場合が挙げられます。
（注３）特定の個人を識別できる情報が記載されていなくても、代理店として個人が特定できる場合には個人情報に該当します。例えば、自動車の登録番号や証券番号単独の情報であっても、代理店端末などにより、特定の個人を識別することができる場合がありますので、個人情報保護法に則った対応が重要です。</t>
    <phoneticPr fontId="1"/>
  </si>
  <si>
    <t>個人情報が含まれる帳票等（例）</t>
    <rPh sb="13" eb="14">
      <t>レイ</t>
    </rPh>
    <phoneticPr fontId="1"/>
  </si>
  <si>
    <t>ａ．契約申込書、保険料領収証（写）
ｂ．事故関係書類一式、事故受付記録簿
ｃ．収支明細書などの事務関係書類
ｄ．個人情報の表示された端末画面のハードコピー等各種アウトプット・データ
（注）「機器」とは、「端末」に加えて、端末周辺機器やＵＳＢメモリやメモリカードなどの外部記憶媒体、ファイルサーバ（ＮＡＳなど）も含みます。「端末」とは、パソコン、タブレット、スマートフォン、携帯電話等を指します。「機器等」とは、機器に加えて、システム、メールサービスまたはその他外部サービス（クラウドストレージ等）を指します。</t>
    <phoneticPr fontId="1"/>
  </si>
  <si>
    <t>⑨</t>
    <phoneticPr fontId="1"/>
  </si>
  <si>
    <t>【個人データの外部委託】
個人データの取扱いを外部業者（クラウドサービスを含む）に委託する場合（変更・追加を含む）は、以下の対応を適切に行っている。
　・適切性、安全性等の審査を行い、事前に所属保険会社の承認を受けている。
　・委託内容によっては、外部委託先が募集行為を行ってしまう（無登録・無届募集となる）おそれも
　　あることに注意している。
　・委託者（代理店）の監督・監査・報告徴収に関する権限など、所定の事項を盛り込んだ委託契約
　  書等を締結している。
また、委託を行った場合、次のような対応を行い、外部委託先を適切に管理・把握できる態勢を整備している。
　・委託契約内容（安全管理措置等）の遵守状況を定期的に確認している。
　・所属保険会社の規定等に従い、外部委託先を適切に管理している。
　・外部委託先を追加・変更・廃止した場合、外部委託先を管理している台帳・リスト等を修正して
　　いる。
　　また、所属保険会社の規定等に従い、所属保険会社に適宜報告している。
　※外部委託先が再委託を行う場合も同様の取扱いとしている。</t>
    <rPh sb="59" eb="61">
      <t>イカ</t>
    </rPh>
    <phoneticPr fontId="1"/>
  </si>
  <si>
    <t>⑩</t>
    <phoneticPr fontId="1"/>
  </si>
  <si>
    <t>【メールおよびチャットアプリ・ＳＮＳ】
メールおよびチャットアプリを利用するとき、以下の対応を適切に行っている。
　・メールを送信するときは、個人情報は必要最低限とし、宛先、添付ファイル等をよく確認し、誤送信
　　に留意している。
　・大量の個人情報をメールで送信するときには、添付ファイルは所属保険会社のルールに則って
　　強固なパスワード設定を行い、パスワードを本文には記載せずメール以外の方法（口頭、書面、
　　ＳＭＳ等）で通知するなどの対策を実施している。
　・顧客情報付きファイルを送付するときは、送付先以外の保険会社の契約情報が含まれていないか
　　確認（特に、Excelファイルの場合は複数のシート、行や列の非表示等まで確認）し、代理店管理
　　者を宛先等に含めることや、パスワードの設定等、代理店所定の送信ルールに従って対応して
　　いる。
　・フリーメールおよびフリーチャットは原則禁止している。
　・サイバー攻撃の一つである標的型攻撃メールの開封を未然に防止するため、不用意に添付ファイ
　　ルを開いたり、ＵＲＬリンクをクリックしたりしないように、日頃から差出人のアドレス等を確認して
　　いる。
また、ＳＮＳの利用に関しては、以下の対応を適切に行っている。
　・代理店の業務においてＳＮＳは原則利用していない。万が一、ＳＮＳを業務利用する場合は、所属
　　保険会社に確認のうえ、私用アカウントとは切り離し、電話番号等を使い分ける等を実施して不適
　　切な内容の投稿はしていない。</t>
    <rPh sb="41" eb="43">
      <t>イカ</t>
    </rPh>
    <rPh sb="146" eb="152">
      <t>ショゾクホケンガイシャ</t>
    </rPh>
    <rPh sb="525" eb="527">
      <t>イカ</t>
    </rPh>
    <phoneticPr fontId="1"/>
  </si>
  <si>
    <t>　</t>
    <phoneticPr fontId="1"/>
  </si>
  <si>
    <t>⑪</t>
    <phoneticPr fontId="1"/>
  </si>
  <si>
    <t>【テレワーク・オンライン会議】
テレワークやオンラインによる会議・顧客面談等を実施するとき、以下の措置を講じるなどして、細心の注意を払っている。
　・情報セキュリティに関する社内規則等を定めている。
　・オンラインによる会議や顧客面談等を実施する場合、情報漏えい、サイバー攻撃等のセキュリティ
　　リスクに十分注意する必要があることを社内教育を通じて徹底している。</t>
    <rPh sb="46" eb="48">
      <t>イカ</t>
    </rPh>
    <phoneticPr fontId="1"/>
  </si>
  <si>
    <t>⑫</t>
    <phoneticPr fontId="1"/>
  </si>
  <si>
    <t>【個人情報の漏えい等の報告】
個人情報の漏えい、滅失、毀損等が発生した際の適切な対応を理解し、当該対応を実施している。また、発生した場合は、直ちに所属保険会社に報告し、被害者への通知や再発防止策の策定・実行を適時行っている。
大規模特定代理店の場合、個人情報の漏えい、滅失、毀損等を防止するため、情報セキュリティ対策に十分な知見を有する者（例えば、店主または保険募集の責任者等）により、定期的に社内点検・監査を実施している。</t>
    <phoneticPr fontId="1"/>
  </si>
  <si>
    <t>⑬</t>
    <phoneticPr fontId="1"/>
  </si>
  <si>
    <t>【従業者の教育】
従業者に対して、個人情報保護に関して代理店が遵守すべき法令、各種ルール等を従業者が遵守するよう、個人情報保護や情報セキュリティに関する定期的な社内教育や研修、必要に応じたフォローアップを実施している。</t>
    <rPh sb="64" eb="66">
      <t>ジョウホウ</t>
    </rPh>
    <rPh sb="73" eb="74">
      <t>カン</t>
    </rPh>
    <phoneticPr fontId="1"/>
  </si>
  <si>
    <t>⑭</t>
    <phoneticPr fontId="1"/>
  </si>
  <si>
    <t>【点検・監査】
代理店で定めた周期により、個々の従業者の個人情報取扱状況や、代理店全体の個人情報の安全管理の実施状況の点検または監査を実施し、店主または情報管理責任者はその結果に基づき安全管理の体制について必要な見直しを行っている。</t>
    <rPh sb="1" eb="3">
      <t>テンケン</t>
    </rPh>
    <rPh sb="4" eb="6">
      <t>カンサ</t>
    </rPh>
    <phoneticPr fontId="1"/>
  </si>
  <si>
    <t>（２）個人情報保護に係るシステム面の整備</t>
    <phoneticPr fontId="1"/>
  </si>
  <si>
    <t>外部からのサイバー攻撃に対するセキュリティ対策など、個人情報保護に係るシステム面の整備を実施しているか。</t>
    <phoneticPr fontId="1"/>
  </si>
  <si>
    <t>Ⅱ－２－３－２</t>
    <phoneticPr fontId="1"/>
  </si>
  <si>
    <t>◆システム仕様書等
◆セキュリティ対策の実施がわかる資料
◆自社業務利用機器等に関する運用ルールががわかる資料（社内規則等）</t>
    <rPh sb="60" eb="61">
      <t>トウ</t>
    </rPh>
    <phoneticPr fontId="1"/>
  </si>
  <si>
    <t>【業務利用機器等の対応】
個人情報の漏えいやマルウェア感染防止のため、以下のようなセキュリティ対策を適切に行っている。
・安全性が確保されたネットワーク接続を行っている（提供元が不明確、暗号化方式の安全性が低い無線LAN（Wi-Fi）等については利用を制限している）。
・ＯＳ／ソフトウェアの更新状況を本社のシステム担当部門、あるいはシステム担当者が把握・管理
　する仕組みが整備され、保守サポートが切れたＯＳ／ソフトウェアを使用していない。また、ＯＳの
　セキュリティパッチをタイムリーに適用している。
・保険業務に使用するパソコンに、ファイル共有ソフトをインストールしていない。また、ウイルス対策
　ソフトを導入し、常に最新版に更新している。
・個人情報が含まれるシステムについて、役職・職務内容に応じたアクセス制限（業務上不要な個人
　情報へのアクセス禁止）をしている。
・個人情報を含む添付ファイルを社外にメール送信する際に、情報漏えいを防止する仕組みがある。
・ソフトウェアインストールのシステム制御など、業務上不要なソフトウェアの利用を禁止している。
・個人情報にアクセスできる業務利用機器等は、台帳等を使って管理し、従業者の入退社や異動に
　ともなう、IDの追加・削除を適切に行う体制を構築している。
・データ消失等に備えて、データのバックアップの実施および復旧手順を定めている。
・不要となったデータや業務利用機器等を適切に消去・廃棄等を行っている。
・保険業務に利用し、個人情報にアクセスできる業務利用機器等（※）に所属保険会社のルールに
　則って強固なパスワードの認証を設定している。
　　※「業務利用機器等」の定義は「募集コンプライアンスガイド」や所属保険会社のルールのとおり
・パソコンや電子記録媒体に顧客情報が含まれるデータファイルを保存する場合は暗号化やパス
　ワード設定する等、第三者がパソコンにアクセスできないようにしている。
・フリーメールの業務利用は、原則禁止としている。</t>
    <rPh sb="35" eb="37">
      <t>イカ</t>
    </rPh>
    <rPh sb="47" eb="49">
      <t>タイサク</t>
    </rPh>
    <rPh sb="118" eb="119">
      <t>トウ</t>
    </rPh>
    <rPh sb="600" eb="602">
      <t>フヨウ</t>
    </rPh>
    <rPh sb="610" eb="616">
      <t>ギョウムリヨウキキ</t>
    </rPh>
    <rPh sb="616" eb="617">
      <t>トウ</t>
    </rPh>
    <rPh sb="618" eb="620">
      <t>テキセツ</t>
    </rPh>
    <rPh sb="621" eb="623">
      <t>ショウキョ</t>
    </rPh>
    <rPh sb="624" eb="627">
      <t>ハイキトウ</t>
    </rPh>
    <rPh sb="628" eb="629">
      <t>オコナ</t>
    </rPh>
    <phoneticPr fontId="1"/>
  </si>
  <si>
    <t>４．ガバナンス</t>
    <phoneticPr fontId="1"/>
  </si>
  <si>
    <t>（１）コーポレートガバナンスに関する態勢整備　①適切な業務(会社)運営</t>
    <phoneticPr fontId="1"/>
  </si>
  <si>
    <t>法人代理店</t>
    <phoneticPr fontId="1"/>
  </si>
  <si>
    <t>会社法等、各法人の根拠法を遵守しているか。</t>
    <phoneticPr fontId="1"/>
  </si>
  <si>
    <t>顧客からの信頼を得られる適切なコーポレートガバナンス態勢を整備する。</t>
    <phoneticPr fontId="1"/>
  </si>
  <si>
    <t>Ⅱ－２－４－１－１</t>
    <phoneticPr fontId="1"/>
  </si>
  <si>
    <t>◆自己点検実施日から３か月以内の登記資料（履歴事項全部証明書等）
◆自己点検実施日直近年度の決算報告書
　（B/S・P/L・株主資本等変動計算書・個別注記表）</t>
    <phoneticPr fontId="1"/>
  </si>
  <si>
    <t>会社法第４７２条に定める休眠会社に該当していない（最後に登記を行ってから１２年以上経過していない）。</t>
    <phoneticPr fontId="1"/>
  </si>
  <si>
    <t>決算報告書（Ｂ／Ｓ、Ｐ／Ｌ、株主資本等変動計算書、個別注記表）を作成している。</t>
    <phoneticPr fontId="1"/>
  </si>
  <si>
    <t>（１）コーポレートガバナンスに関する態勢整備　②ディスクロージャーの適切な配備</t>
    <phoneticPr fontId="1"/>
  </si>
  <si>
    <t>所属保険会社のディスクロージャー資料を適切に配備しているか。</t>
    <phoneticPr fontId="1"/>
  </si>
  <si>
    <t>Ⅱ－２－４－１－２</t>
    <phoneticPr fontId="1"/>
  </si>
  <si>
    <t>◆現物の備え付けがわかる資料、またはホームページ等のＵＲＬ</t>
    <phoneticPr fontId="1"/>
  </si>
  <si>
    <t>顧客より所属保険会社の最新のディスクロージャー資料の開示を求められた際、閲覧できる状態にしている（ディスクロージャー資料が掲載された所属保険会社のホームページを案内する方法も可）。
　※保険会社のルールで備え置きの対象となっていない代理店は「対象外」を選択。</t>
    <phoneticPr fontId="1"/>
  </si>
  <si>
    <t>（１）コーポレートガバナンスに関する態勢整備　③自己点検・内部監査</t>
    <phoneticPr fontId="1"/>
  </si>
  <si>
    <t>自己点検や内部監査を実施し、改善策・再発防止策等を策定、実施しているか。</t>
    <phoneticPr fontId="1"/>
  </si>
  <si>
    <t>Ⅱ－２－４－１－３</t>
    <phoneticPr fontId="1"/>
  </si>
  <si>
    <t>◆自己点検の実施について定めた規程・マニュアル等
◆実施済の自己点検チェックシート（代理店用・募集人用）や改善計画書・改善結果報告等
◆内部監査の実施について定めた規程・マニュアル等</t>
    <rPh sb="26" eb="29">
      <t>ジッシズ</t>
    </rPh>
    <rPh sb="30" eb="34">
      <t>ジコテンケン</t>
    </rPh>
    <rPh sb="42" eb="46">
      <t>ダイリテンヨウ</t>
    </rPh>
    <rPh sb="47" eb="51">
      <t>ボシュウニンヨウ</t>
    </rPh>
    <rPh sb="65" eb="66">
      <t>トウ</t>
    </rPh>
    <phoneticPr fontId="1"/>
  </si>
  <si>
    <t>全拠点および全募集人が実施する自己点検について定めた規定等があり、責任者を明確に定めたうえで、定期的かつ適切に実施している。</t>
    <rPh sb="6" eb="10">
      <t>ゼンボシュウニン</t>
    </rPh>
    <rPh sb="55" eb="57">
      <t>ジッシ</t>
    </rPh>
    <phoneticPr fontId="1"/>
  </si>
  <si>
    <t>自己点検結果に基づき、不備の原因を把握のうえ、改善を図る態勢を整備し、その取組みの証跡を残している。</t>
    <phoneticPr fontId="1"/>
  </si>
  <si>
    <t>内部監査の実施について定めた規程等があり、責任者を明確に定めたうえで全拠点に対して定期的かつ適切に実施している。</t>
    <phoneticPr fontId="1"/>
  </si>
  <si>
    <t>内部監査結果および改善策について、経営層へ報告を行っている。</t>
    <phoneticPr fontId="1"/>
  </si>
  <si>
    <t>※内部監査は、必ずしも独立した内部監査部門による監査が求められるものではなく、代理店の
　規模や業務特性に応じ、その態勢のあり方が十分に合理的で、かつ、実効性のあるものであるか
　を確認する。たとえば、「代理店主による教育・管理・指導が可能な規模」の場合は、代理店主が
　監査を実施する 等が考えられる。</t>
    <rPh sb="1" eb="5">
      <t>ナイブカンサ</t>
    </rPh>
    <rPh sb="91" eb="93">
      <t>カクニン</t>
    </rPh>
    <rPh sb="146" eb="147">
      <t>カンガ</t>
    </rPh>
    <phoneticPr fontId="1"/>
  </si>
  <si>
    <t>（１）コーポレートガバナンスに関する態勢整備　④反社会的勢力に対する業務運営</t>
    <phoneticPr fontId="1"/>
  </si>
  <si>
    <t>反社会的勢力との関係遮断に向けた対応を行っているか。</t>
    <phoneticPr fontId="1"/>
  </si>
  <si>
    <t>Ⅱ－２－４－１－４</t>
    <phoneticPr fontId="1"/>
  </si>
  <si>
    <t>◆反社会的勢力に関する規程・マニュアル等</t>
    <phoneticPr fontId="1"/>
  </si>
  <si>
    <t>反社会的勢力等との関係遮断に努め、保険契約者、代理店の役員・従業員、業務委託先等（以下、保険契約者等という）が反社会的勢力等に該当する場合の対応方針や所属保険会社の契約引受基準等、所属保険会社の定める規定等を理解のうえ、反社会的勢力等との関係遮断を行う体制を整備し、関係遮断に努めているなど、適切かつ健全に業務を運営している。</t>
    <phoneticPr fontId="1"/>
  </si>
  <si>
    <t>募集人や保険契約者等が反社会的勢力等に該当する（疑義がある場合や判断に迷う場合等を含む）ことが判明した場合や、保険業務に関して反社会的勢力等から不当な要求を受けた等の場合、速やかに所属保険会社に報告・相談するための教育・管理・指導を行っている。また、募集人が適切に報告・相談を行っていることを確認している。</t>
    <phoneticPr fontId="1"/>
  </si>
  <si>
    <t>（１）コーポレートガバナンスに関する態勢整備　⑤経営理念・経営計画</t>
    <phoneticPr fontId="1"/>
  </si>
  <si>
    <t>従業員に経営理念や経営計画を周知徹底し、理解度を確認しているか。</t>
    <phoneticPr fontId="1"/>
  </si>
  <si>
    <t>Ⅱ－２－４－１－５</t>
    <phoneticPr fontId="1"/>
  </si>
  <si>
    <t>◆経営理念・経営計画および、周知徹底等をしていることがわかる資料等</t>
    <phoneticPr fontId="1"/>
  </si>
  <si>
    <t>代理店として顧客本位の業務運営を踏まえた経営理念を策定のうえ、従業員へ周知徹底し、定期的に理解度を確認している。</t>
    <phoneticPr fontId="1"/>
  </si>
  <si>
    <t>代理店としての経営計画（数値のみの販売計画ではなく、代理店の発展に向けた具体的な施策を定めたもの）を策定のうえ、従業員へ周知徹底している。</t>
    <phoneticPr fontId="1"/>
  </si>
  <si>
    <t>策定した経営計画の進捗管理や総括を実施し、ＰＤＣＡを構築している。</t>
    <phoneticPr fontId="1"/>
  </si>
  <si>
    <t>（１）コーポレートガバナンスに関する態勢整備　⑥社内規則等の策定</t>
    <phoneticPr fontId="1"/>
  </si>
  <si>
    <t>法令等や所属保険会社が定めた募集ルールに沿って適切に業務運営を行うことを定めた社内規則等を適切に策定し、自店内に提示しているか。また、取り扱う社外秘情報を適正に管理できているか。</t>
    <phoneticPr fontId="1"/>
  </si>
  <si>
    <t>Ⅱ－２－４－１－６</t>
    <phoneticPr fontId="1"/>
  </si>
  <si>
    <t>◆所属保険会社のマニュアル等
◆社内規則等</t>
    <phoneticPr fontId="1"/>
  </si>
  <si>
    <t>所属保険会社のマニュアル（推奨販売・比較説明、重要事項説明、顧客情報管理、外部委託先管理等の募集関連ルールを規定した「募集コンプライアンスガイド」等）を自店の社内規則と位置付け、全ての所属保険会社分を備え付け、自店内に示している。</t>
    <phoneticPr fontId="1"/>
  </si>
  <si>
    <t>乗合代理店の場合、所属保険会社のマニュアルを代理店の社内規則と位置付けるとともに、「自店独自の推奨方針（商品を選別する基準や理由等）」を策定し、自店内に示している。</t>
    <phoneticPr fontId="1"/>
  </si>
  <si>
    <t>自店独自で社内規則を策定している場合、自店の実態や最新の法令等や所属保険会社の定めた規定等に則して改定され、自店内に示している。</t>
    <phoneticPr fontId="1"/>
  </si>
  <si>
    <t>所属保険会社の代理店向け商品説明ハンドブック・引受規定等、「社外秘」等の記載がある秘密管理性が高い情報や、兼業代理店においては代理店業以外の業務に関わる情報等を社外に流出させない体制を構築している。</t>
    <phoneticPr fontId="1"/>
  </si>
  <si>
    <t>（１）コーポレートガバナンスに関する態勢整備　⑦業務継続計画（ＢＣＰ）の策定</t>
    <phoneticPr fontId="1"/>
  </si>
  <si>
    <t>有事における業務継続計画（ＢＣＰ）を作成し、定期的に訓練を実施しているか。</t>
    <phoneticPr fontId="1"/>
  </si>
  <si>
    <t>Ⅱ－２－４－１－７</t>
    <phoneticPr fontId="1"/>
  </si>
  <si>
    <t>◆保険事業に関する業務継続計画等および、周知徹底等をしていることがわかる資料等</t>
    <rPh sb="1" eb="5">
      <t>ホケンジギョウ</t>
    </rPh>
    <rPh sb="6" eb="7">
      <t>カン</t>
    </rPh>
    <phoneticPr fontId="1"/>
  </si>
  <si>
    <t>大規模災害などの発生を想定し、事業の優先順位、提供サービスレベル、復旧目標時期、代替策、発動基準が規定された保険事業に関する業務継続計画（ＢＣＰ）を作成し、ＢＣＰが有効に機能するか定期的に訓練を実施している。</t>
    <phoneticPr fontId="1"/>
  </si>
  <si>
    <t>2025-038</t>
    <phoneticPr fontId="1"/>
  </si>
  <si>
    <t>（１）コーポレートガバナンスに関する態勢整備　⑧規模が大きい特定保険募集人の対応</t>
    <phoneticPr fontId="1"/>
  </si>
  <si>
    <t>大規模代理店</t>
    <phoneticPr fontId="1"/>
  </si>
  <si>
    <t>法令に基づき、帳簿書類の備付けおよび事業報告書の作成・提出を適切に行っているか。</t>
    <phoneticPr fontId="1"/>
  </si>
  <si>
    <t>Ⅱ－２－４－１－８</t>
    <phoneticPr fontId="1"/>
  </si>
  <si>
    <t>◆帳簿書類を備え付けていることがわかる資料
◆直近の事業報告書</t>
    <phoneticPr fontId="1"/>
  </si>
  <si>
    <t>法令に基づき、帳簿書類を備付けている。</t>
    <phoneticPr fontId="1"/>
  </si>
  <si>
    <t>法令に基づき、事業年度ごとに事業報告書を作成し、毎事業年度経過後３か月以内にこれを財務局長等に提出している。</t>
    <phoneticPr fontId="1"/>
  </si>
  <si>
    <t>2025-039</t>
    <phoneticPr fontId="1"/>
  </si>
  <si>
    <t>（１）コーポレートガバナンスに関する態勢整備　⑨共同募集を行っている場合の対応</t>
    <phoneticPr fontId="1"/>
  </si>
  <si>
    <t>対象の代理店</t>
  </si>
  <si>
    <t>（共同募集を取り扱う代理店の場合）共同募集時の業務範囲を規定し、適切に募集が行われていること等を確認しているか。</t>
    <phoneticPr fontId="1"/>
  </si>
  <si>
    <t>Ⅱ－２－４－１－９</t>
    <phoneticPr fontId="1"/>
  </si>
  <si>
    <t>◆共同募集について定めた規程・マニュアル等
◆顧客向け共同募集説明文書</t>
    <rPh sb="23" eb="25">
      <t>コキャク</t>
    </rPh>
    <phoneticPr fontId="1"/>
  </si>
  <si>
    <t>共同募集時の業務範囲を規定し、共同募集先と締結した契約書や覚書に定められた業務の範囲で募集が行われていること、募集時に契約者に対し共同募集であることが適切に説明されているか等を確認している。</t>
    <phoneticPr fontId="1"/>
  </si>
  <si>
    <t>共同募集を行うすべての募集人が一定の役割を担っており、名目的ではないものとなっている。また、分担割合は役割に応じたものとなっている。</t>
    <phoneticPr fontId="1"/>
  </si>
  <si>
    <t>※この設問における共同募集とは、複数の募集人が保険募集を共同して行う行為のことをさす。</t>
    <phoneticPr fontId="1"/>
  </si>
  <si>
    <t>2025-040</t>
    <phoneticPr fontId="1"/>
  </si>
  <si>
    <t>（１）コーポレートガバナンスに関する態勢整備　⑩募集関連行為委託等の対応</t>
    <phoneticPr fontId="1"/>
  </si>
  <si>
    <t>（募集関連行為を第三者に委託等する場合）その従事者が保険募集に該当するような行為におよぶ等、不適切な行為が行われないよう指導等を行っているか。</t>
    <phoneticPr fontId="1"/>
  </si>
  <si>
    <t>Ⅱ－２－４－１－１０</t>
    <phoneticPr fontId="1"/>
  </si>
  <si>
    <t>◆募集関連行為委託等について定めた規程・マニュアル等</t>
    <phoneticPr fontId="1"/>
  </si>
  <si>
    <t>募集関連行為を第三者に委託等する場合、以下の留意点に基づき、不適切な行為を行わないよう、指導事項を示した文書や適切な態勢整備等の確約を求める文書を交付するなどの教育・管理・指導を行う体制を整備している。
【留意点】
・保険募集行為または特別利益の提供等の募集規制の潜脱につながる行為を行っていないか。
・比較サイト等の商品情報の提供を主たる目的としたサービスにおいて、誤った商品説明や特定商品
　の不適切な評価を行うなど、募集人が募集行為を行う際に顧客の正しい商品理解を妨げるおそれの
　ある行為を行っていないか。
・個人情報の第三者への提供に係る顧客同意の取得等の手続を個人情報の保護に関する法律等に
　基づき、適切に行っているか。
・支払手数料の設定について、不適切な行為を誘発しないよう、慎重な対応を行っているか。</t>
    <phoneticPr fontId="1"/>
  </si>
  <si>
    <t>遵守状況について定期的なチェックを行い、必要に応じて改善を図っている。</t>
    <phoneticPr fontId="1"/>
  </si>
  <si>
    <t>2025-041</t>
    <phoneticPr fontId="1"/>
  </si>
  <si>
    <t>（１）コーポレートガバナンスに関する態勢整備　⑪保険募集人指導事業（フランチャイズ事業等）</t>
    <phoneticPr fontId="1"/>
  </si>
  <si>
    <t>（フランチャイズ代理店の場合）保険募集人指導事業を行う代理店（フランチャイズ代理店等）が他の代理店に商号等の使用を許諾している場合、顧客への誤認を防止するための措置を行っているか。</t>
    <phoneticPr fontId="1"/>
  </si>
  <si>
    <t>Ⅱ－２－４－１－１１</t>
    <phoneticPr fontId="1"/>
  </si>
  <si>
    <t>◆フランチャイズ代理店等についての顧客への誤認防止措置がわかる資料等</t>
    <phoneticPr fontId="1"/>
  </si>
  <si>
    <t>フランチャイザーなど商号の使用を他の代理店に許諾している代理店の場合、両者が異なる事業者であることや、取り扱う保険商品の品揃えが異なる場合はその相違点を説明するなど、顧客が当該他の代理店と同一の事業を行う者と誤認しないよう指導を行っている。</t>
    <phoneticPr fontId="1"/>
  </si>
  <si>
    <t>フランチャイジーなど他の代理店の商号を使用している代理店の場合、誤認を防止するための措置を講じている。</t>
    <phoneticPr fontId="1"/>
  </si>
  <si>
    <t>2025-042</t>
    <phoneticPr fontId="1"/>
  </si>
  <si>
    <t>（１）コーポレートガバナンスに関する態勢整備　⑫テレマーケティングを行っている場合の対応</t>
    <phoneticPr fontId="1"/>
  </si>
  <si>
    <t>（ダイレクトマーケティングとして電話等を用いて新規の保険募集・加入勧奨を反復継続して行っている場合）具体的な保険募集方法を定め、適切に教育・管理・指導を行っているか。</t>
    <phoneticPr fontId="1"/>
  </si>
  <si>
    <t>Ⅱ－２－４－１－１２</t>
    <phoneticPr fontId="1"/>
  </si>
  <si>
    <t>◆テレマーケティングについて定めた規程・マニュアル等
◆通話記録、顧客対応記録等</t>
    <phoneticPr fontId="1"/>
  </si>
  <si>
    <t>トラブルの未然防止や早期発見に資する取組みとして、以下の点を踏まえて、体制を整備し、適正に運用している。
　・説明すべき事項を定めたトークスクリプト等を整備のうえ、徹底している。
　・顧客から、今後の電話等を拒否する旨の意向があった場合、以降、電話等はしないよう徹底して
　　いる。
　・通話内容を記録・保存している。
　・苦情等の原因を分析のうえ、再発防止策を策定・周知している。
　・保険募集等を行った者以外の者による通話内容の確認（成約に至らなかったものを含む）および
　　その結果を踏まえた対応を行っている。</t>
    <phoneticPr fontId="1"/>
  </si>
  <si>
    <t>（２）コンプライアンス推進に係る態勢整備　①募集人の資格取得・管理　</t>
    <phoneticPr fontId="1"/>
  </si>
  <si>
    <t>店主等は、募集人の資格取得状況や資格の有効期限、受講状況を適切に管理しているか。</t>
    <phoneticPr fontId="1"/>
  </si>
  <si>
    <t>無登録・無届募集や無資格募集の未然防止に加え、募集人が法令等を遵守し、不適切な行為が行われないよう、適切に管理する態勢を整備する。</t>
    <phoneticPr fontId="1"/>
  </si>
  <si>
    <t>Ⅱ－２－４－２－１</t>
    <phoneticPr fontId="1"/>
  </si>
  <si>
    <t>◆「募集人・資格情報システム」または、所属保険会社が提供するシステムの募集人の資格取得状況等がわかる資料</t>
    <phoneticPr fontId="1"/>
  </si>
  <si>
    <t>募集人が損保協会の損保一般試験「基礎単位」「商品単位」や所属保険会社の独自資格・教育等、募集人の役割に応じて必要な資格を取得していることを確認している。</t>
    <phoneticPr fontId="1"/>
  </si>
  <si>
    <t>募集人が損保一般試験の有効期限切れによる無資格募集を招かないよう、損保協会が運営する「募集人・資格情報システム」や所属保険会社のシステム等により、有効期限・次回受験予定年月等を管理し、有効期限の管理を行っている。</t>
    <phoneticPr fontId="1"/>
  </si>
  <si>
    <t>（２）コンプライアンス推進に係る態勢整備　②代理店登録</t>
    <phoneticPr fontId="1"/>
  </si>
  <si>
    <t>財務局等に届け出ている代理店登録事項を正しく遅滞なく登録・届出する体制を整備しているか。</t>
    <phoneticPr fontId="1"/>
  </si>
  <si>
    <t>Ⅱ－２－４－２－２</t>
    <phoneticPr fontId="1"/>
  </si>
  <si>
    <t>◆所属保険会社が提供するシステムの代理店登録情報画面等
◆自己点検実施日から３か月以内の登記資料（履歴事項全部証明書等）
◆代理店登録・届出情報を定期的に確認する体制がわかる資料</t>
    <phoneticPr fontId="1"/>
  </si>
  <si>
    <t>財務局等に届け出ている代理店の登録事項が現状と相違ないか定期的に確認するなど、常に最新かつ正確な登録届出情報を管理している。また、登録事項の変更発生時、遅滞なく届出を行っている。
【個人代理店】　店主氏名（注）、事務所所在地、他の業務
【法人代理店】　筆頭者・筆頭者以外の代表者（在籍状況、氏名（注））、商号、事務所名称、事務所所在地、他の業務
（注）旧氏（旧姓）を使用している場合、旧氏（旧姓）についても登録する。</t>
    <phoneticPr fontId="1"/>
  </si>
  <si>
    <t>登録事項の変更発生時、遅滞なく届出を行うため、以下のような体制を整備している。
【例】
・届出する部署または担当者が決まっている。
・届出する部署または担当者に連携する手順が決まっている。　など</t>
    <phoneticPr fontId="1"/>
  </si>
  <si>
    <t>2025-045</t>
    <phoneticPr fontId="1"/>
  </si>
  <si>
    <t>（２）コンプライアンス推進に係る態勢整備　③募集人届出</t>
    <phoneticPr fontId="1"/>
  </si>
  <si>
    <t>財務局等に届け出ている募集人が現状と相違ないかを確認し、無届募集を未然防止しているか。</t>
    <phoneticPr fontId="1"/>
  </si>
  <si>
    <t>Ⅱ－２－４－２－３</t>
    <phoneticPr fontId="1"/>
  </si>
  <si>
    <t>◆「募集人・資格情報システム」または、所属保険会社が提供するシステムの募集人届出状況等がわかる資料
◆従業員名簿等
◆募集人届出情報を定期的に確認する体制がわかる資料</t>
    <phoneticPr fontId="1"/>
  </si>
  <si>
    <t>保険募集に従事する役員・使用人として財務局等に届け出ている者（「募集人」）が、実際に保険募集を行っている者と一致しているか確認している。また、氏名（注）に変更が生じた場合、遅滞なく届出を行っている。
（注）旧氏（旧姓）を使用する場合、旧氏（旧姓）を含む</t>
    <phoneticPr fontId="1"/>
  </si>
  <si>
    <t>財務局等に届け出ている募集人が、募集人としての所定の要件を充足しているか確認している。
ア．代理店から保険募集に関し、適切な教育・管理・指導を受けて保険募集を行う者である。 
イ．募集人のうち、役員を除く使用人については、上記ア．に加えて、保険代理店の事務所に勤務
　　（代理店主の指示に基づくテレワークを含む）し、かつ、保険代理店の指揮監督・命令のもとで
　　保険募集を行う者である。 
ウ．他の保険代理店または損害保険会社において保険募集に従事する役員または使用人ではない。 
エ．有効な損害保険募集人一般試験「基礎単位」を保有している（ただし、自賠責保険、原子力保険、
　　貨物海上保険、運送保険または船舶保険のうち、これらの種目のみを委託する代理店の募集人を
　　除く）。 
オ．募集人（保険募集に従事する役員を除く）の契約形態は、「雇用」「派遣」「出向」のいずれかに
　　該当している。
　　※ 個人代理店における募集人で、代理店主と生計を一にして同居する親族はこの限りではない。</t>
    <phoneticPr fontId="1"/>
  </si>
  <si>
    <t>代表権を有する役員が、代表権を有する役員退任後も引き続き保険募集を行う場合、募集人届出を行っている。</t>
    <rPh sb="11" eb="14">
      <t>ダイヒョウケン</t>
    </rPh>
    <rPh sb="15" eb="16">
      <t>ユウ</t>
    </rPh>
    <phoneticPr fontId="1"/>
  </si>
  <si>
    <t>法令上、募集人として届け出ることができない者（※）を届け出ていないことを確認している。また、募集人がこれらの役職に就任する場合には、募集人の廃止を届け出ている。
　※法人の監査役、会計参与および指名委員会等設置会社の執行役を兼ねない取締役</t>
    <phoneticPr fontId="1"/>
  </si>
  <si>
    <t>無届募集を未然防止するため、以下のような体制を整備している。
　・届出する部署または担当者が決まっている。
　・届出する部署または担当者に連携する手順が決まっている。
　・社員の入社や転入時等には、募集を開始する前までに募集人届出手続きを完了している。
　・無届募集は保険業法上の禁止行為であり、募集が可能となるのは財務局等に届出が受理され
　　た日（届出日）以降であることを募集人に周知している。
　・募集人以外の社員に対して、保険募集の定義を理解させ、届出（登録）のない者が募集を行っては
　　いけないことを教育している。　など</t>
    <phoneticPr fontId="1"/>
  </si>
  <si>
    <t>2025-046</t>
    <phoneticPr fontId="1"/>
  </si>
  <si>
    <t>（２）コンプライアンス推進に係る態勢整備　④不適切事案（含む懸念事項）への対応態勢の整備</t>
    <phoneticPr fontId="1"/>
  </si>
  <si>
    <t>法令等遵守に関する責任者・担当部署を設置し、不適切事案への対応等についての確認事項・対応内容・権限を規定しているか。</t>
    <phoneticPr fontId="1"/>
  </si>
  <si>
    <t>Ⅱ－２－４－２－４</t>
    <phoneticPr fontId="1"/>
  </si>
  <si>
    <t>◆不適切事案への対応について定めた規程・マニュアル等
◆職務権限規程、組織図、職務分掌規程等</t>
    <phoneticPr fontId="1"/>
  </si>
  <si>
    <t>法令等遵守に関する責任者・担当部署を明確にし、不適切事案の未然防止策や不適切事案発生時の対応についての確認事項・対応内容・権限を規定している。</t>
    <phoneticPr fontId="1"/>
  </si>
  <si>
    <t>不適切事案発生時の報告主体・フロー・対応手順・態勢を規定している（代理店内での報告態勢、代理店から所属保険会社への報告態勢）。</t>
    <rPh sb="49" eb="51">
      <t>ショゾク</t>
    </rPh>
    <phoneticPr fontId="1"/>
  </si>
  <si>
    <t>2025-047</t>
    <phoneticPr fontId="1"/>
  </si>
  <si>
    <t>従業員の労働環境等が整備されているか。</t>
    <phoneticPr fontId="1"/>
  </si>
  <si>
    <t>法令等に従い、従業員が安心して働くことのできる労働環境等を整備する。</t>
    <phoneticPr fontId="1"/>
  </si>
  <si>
    <t>Ⅱ－２－４－３</t>
    <phoneticPr fontId="1"/>
  </si>
  <si>
    <t>◆労使協定書
◆就業規則、給与規程、賃金規程
◆従業員の勤怠状況および、承認・確認の仕組みがわかる資料
◆定期健康診断の実施がわかる資料</t>
    <phoneticPr fontId="1"/>
  </si>
  <si>
    <t>時間外労働に関する労使協定（３６協定）がある。</t>
    <phoneticPr fontId="1"/>
  </si>
  <si>
    <t>時間外勤務の上限について目標が設定され、社内に周知されている。</t>
    <phoneticPr fontId="1"/>
  </si>
  <si>
    <t>就業規則や給与・賃金規程がある。</t>
    <phoneticPr fontId="1"/>
  </si>
  <si>
    <t>従業員の勤怠状況および活動状況について、本人による申請・管理者による承認・本部による定期的な確認が仕組み化されている。</t>
    <phoneticPr fontId="1"/>
  </si>
  <si>
    <t>従業員向けの定期健康診断を実施している。</t>
    <phoneticPr fontId="1"/>
  </si>
  <si>
    <t>一番上へ戻る</t>
  </si>
  <si>
    <t>設問番号</t>
    <rPh sb="0" eb="2">
      <t>セツモン</t>
    </rPh>
    <rPh sb="2" eb="4">
      <t>バンゴウ</t>
    </rPh>
    <phoneticPr fontId="1"/>
  </si>
  <si>
    <t>対象外選択理由</t>
    <rPh sb="0" eb="7">
      <t>タイショウガイセンタクリユウ</t>
    </rPh>
    <phoneticPr fontId="1"/>
  </si>
  <si>
    <t>理由未入力チェック</t>
    <rPh sb="0" eb="2">
      <t>リユウ</t>
    </rPh>
    <rPh sb="2" eb="5">
      <t>ミニュウリョク</t>
    </rPh>
    <phoneticPr fontId="1"/>
  </si>
  <si>
    <t>確認資料</t>
    <rPh sb="0" eb="4">
      <t>カクニンシリョウ</t>
    </rPh>
    <phoneticPr fontId="1"/>
  </si>
  <si>
    <t>－</t>
    <phoneticPr fontId="1"/>
  </si>
  <si>
    <t>2025-005</t>
  </si>
  <si>
    <t>②</t>
  </si>
  <si>
    <t>③</t>
  </si>
  <si>
    <t>④</t>
  </si>
  <si>
    <t>⑤</t>
  </si>
  <si>
    <t>2025-007</t>
  </si>
  <si>
    <t>2025-008</t>
  </si>
  <si>
    <t>2025-009</t>
  </si>
  <si>
    <t>2025-011</t>
  </si>
  <si>
    <t>①</t>
  </si>
  <si>
    <t>2025-013</t>
  </si>
  <si>
    <t>2025-014</t>
  </si>
  <si>
    <t>2025-015</t>
  </si>
  <si>
    <t>2025-016</t>
  </si>
  <si>
    <t>2025-017</t>
  </si>
  <si>
    <t>2025-018</t>
  </si>
  <si>
    <t>2025-019</t>
  </si>
  <si>
    <t>2025-020</t>
  </si>
  <si>
    <t>⑥</t>
  </si>
  <si>
    <t>2025-025</t>
  </si>
  <si>
    <t xml:space="preserve">2025-032 </t>
    <phoneticPr fontId="1"/>
  </si>
  <si>
    <t>2025-033</t>
  </si>
  <si>
    <t>2025-034</t>
  </si>
  <si>
    <t>2025-035</t>
  </si>
  <si>
    <t>項目</t>
    <rPh sb="0" eb="2">
      <t>コウモク</t>
    </rPh>
    <phoneticPr fontId="1"/>
  </si>
  <si>
    <t>入力内容</t>
    <rPh sb="0" eb="4">
      <t>ニュウリョクナイヨウ</t>
    </rPh>
    <phoneticPr fontId="1"/>
  </si>
  <si>
    <t>ステータス</t>
    <phoneticPr fontId="1"/>
  </si>
  <si>
    <t>2025-001_設問①</t>
  </si>
  <si>
    <t>2025-001_対象外選択理由</t>
  </si>
  <si>
    <t>2025-001_自己評価</t>
  </si>
  <si>
    <t>2025-001_日常業務における取組み・好取組事例</t>
    <phoneticPr fontId="1"/>
  </si>
  <si>
    <t>2025-001_改善取組みの内容</t>
    <phoneticPr fontId="1"/>
  </si>
  <si>
    <t>2025-001_改善完了（予定）時期</t>
  </si>
  <si>
    <t>2025-001_前回以降の保険会社からのフィードバック等</t>
    <phoneticPr fontId="1"/>
  </si>
  <si>
    <t>2025-001_備考</t>
  </si>
  <si>
    <t>2025-002_設問①</t>
  </si>
  <si>
    <t>2025-002_設問②</t>
  </si>
  <si>
    <t>2025-002_設問③</t>
  </si>
  <si>
    <t>2025-002_設問④</t>
  </si>
  <si>
    <t>2025-002_設問⑤</t>
  </si>
  <si>
    <t>2025-002_確認資料</t>
  </si>
  <si>
    <t>2025-002_対象外選択理由</t>
  </si>
  <si>
    <t>2025-002_自己評価</t>
  </si>
  <si>
    <t>2025-002_日常業務における取組み・好取組事例</t>
  </si>
  <si>
    <t>2025-002_改善取組みの内容</t>
  </si>
  <si>
    <t>2025-002_改善完了（予定）時期</t>
  </si>
  <si>
    <t>2025-002_前回以降の保険会社からのフィードバック等</t>
    <phoneticPr fontId="1"/>
  </si>
  <si>
    <t>2025-002_備考</t>
  </si>
  <si>
    <t>2025-003_設問①</t>
  </si>
  <si>
    <t>2025-003_設問②</t>
  </si>
  <si>
    <t>2025-003_設問③</t>
  </si>
  <si>
    <t>2025-003_設問④</t>
  </si>
  <si>
    <t>2025-003_設問⑤</t>
  </si>
  <si>
    <t>2025-003_確認資料</t>
  </si>
  <si>
    <t>2025-003_対象外選択理由</t>
  </si>
  <si>
    <t>2025-003_自己評価</t>
  </si>
  <si>
    <t>2025-003_日常業務における取組み・好取組事例</t>
  </si>
  <si>
    <t>2025-003_改善取組みの内容</t>
  </si>
  <si>
    <t>2025-003_改善完了（予定）時期</t>
  </si>
  <si>
    <t>2025-003_前回以降の保険会社からのフィードバック等</t>
  </si>
  <si>
    <t>2025-003_備考</t>
  </si>
  <si>
    <t>2025-004_設問①</t>
  </si>
  <si>
    <t>2025-004_設問②</t>
  </si>
  <si>
    <t>2025-004_設問③</t>
  </si>
  <si>
    <t>2025-004_確認資料</t>
  </si>
  <si>
    <t>2025-004_対象外選択理由</t>
  </si>
  <si>
    <t>2025-004_自己評価</t>
  </si>
  <si>
    <t>2025-004_日常業務における取組み・好取組事例</t>
  </si>
  <si>
    <t>2025-004_改善取組みの内容</t>
  </si>
  <si>
    <t>2025-004_改善完了（予定）時期</t>
  </si>
  <si>
    <t>2025-004_前回以降の保険会社からのフィードバック等</t>
  </si>
  <si>
    <t>2025-004_備考</t>
  </si>
  <si>
    <t>2025-005_設問①</t>
  </si>
  <si>
    <t>2025-005_設問②</t>
  </si>
  <si>
    <t>2025-005_設問③</t>
  </si>
  <si>
    <t>2025-005_設問④</t>
  </si>
  <si>
    <t>2025-005_確認資料</t>
  </si>
  <si>
    <t>2025-005_対象外選択理由</t>
  </si>
  <si>
    <t>2025-005_自己評価</t>
  </si>
  <si>
    <t>2025-005_日常業務における取組み・好取組事例</t>
  </si>
  <si>
    <t>2025-005_改善取組みの内容</t>
  </si>
  <si>
    <t>2025-005_改善完了（予定）時期</t>
  </si>
  <si>
    <t>2025-005_前回以降の保険会社からのフィードバック等</t>
  </si>
  <si>
    <t>2025-005_備考</t>
  </si>
  <si>
    <t>2025-006_設問①</t>
  </si>
  <si>
    <t>2025-006_設問②</t>
  </si>
  <si>
    <t>2025-006_設問③</t>
  </si>
  <si>
    <t>2025-006_設問④</t>
  </si>
  <si>
    <t>2025-006_設問⑤</t>
  </si>
  <si>
    <t>2025-006_設問⑥</t>
  </si>
  <si>
    <t>2025-006_確認資料</t>
  </si>
  <si>
    <t>2025-006_対象外選択理由</t>
  </si>
  <si>
    <t>2025-006_自己評価</t>
  </si>
  <si>
    <t>2025-006_日常業務における取組み・好取組事例</t>
  </si>
  <si>
    <t>2025-006_改善取組みの内容</t>
  </si>
  <si>
    <t>2025-006_改善完了（予定）時期</t>
  </si>
  <si>
    <t>2025-006_前回以降の保険会社からのフィードバック等</t>
  </si>
  <si>
    <t>2025-006_備考</t>
  </si>
  <si>
    <t>2025-007_設問①</t>
  </si>
  <si>
    <t>2025-007_設問②</t>
  </si>
  <si>
    <t>2025-007_設問③</t>
  </si>
  <si>
    <t>2025-007_設問④</t>
  </si>
  <si>
    <t>2025-007_設問⑤</t>
  </si>
  <si>
    <t>2025-007_設問⑥</t>
  </si>
  <si>
    <t>2025-007_設問⑦</t>
  </si>
  <si>
    <t>2025-007_設問⑧</t>
  </si>
  <si>
    <t>2025-007_確認資料</t>
  </si>
  <si>
    <t>2025-007_対象外選択理由</t>
  </si>
  <si>
    <t>2025-007_自己評価</t>
  </si>
  <si>
    <t>2025-007_日常業務における取組み・好取組事例</t>
  </si>
  <si>
    <t>2025-007_改善取組みの内容</t>
  </si>
  <si>
    <t>2025-007_改善完了（予定）時期</t>
  </si>
  <si>
    <t>2025-007_前回以降の保険会社からのフィードバック等</t>
  </si>
  <si>
    <t>2025-007_備考</t>
  </si>
  <si>
    <t>2025-008_設問①</t>
  </si>
  <si>
    <t>2025-008_設問②</t>
  </si>
  <si>
    <t>2025-008_設問③</t>
  </si>
  <si>
    <t>2025-008_設問④</t>
  </si>
  <si>
    <t>2025-008_確認資料</t>
  </si>
  <si>
    <t>2025-008_対象外選択理由</t>
  </si>
  <si>
    <t>2025-008_自己評価</t>
  </si>
  <si>
    <t>2025-008_日常業務における取組み・好取組事例</t>
  </si>
  <si>
    <t>2025-008_改善取組みの内容</t>
  </si>
  <si>
    <t>2025-008_改善完了（予定）時期</t>
  </si>
  <si>
    <t>2025-008_前回以降の保険会社からのフィードバック等</t>
  </si>
  <si>
    <t>2025-008_備考</t>
  </si>
  <si>
    <t>2025-009_設問①</t>
  </si>
  <si>
    <t>2025-009_設問②</t>
  </si>
  <si>
    <t>2025-009_設問③</t>
  </si>
  <si>
    <t>2025-009_設問④</t>
  </si>
  <si>
    <t>2025-009_設問⑤</t>
  </si>
  <si>
    <t>2025-009_設問⑥</t>
  </si>
  <si>
    <t>2025-009_確認資料</t>
  </si>
  <si>
    <t>2025-009_対象外選択理由</t>
  </si>
  <si>
    <t>2025-009_自己評価</t>
  </si>
  <si>
    <t>2025-009_日常業務における取組み・好取組事例</t>
  </si>
  <si>
    <t>2025-009_改善取組みの内容</t>
  </si>
  <si>
    <t>2025-009_改善完了（予定）時期</t>
  </si>
  <si>
    <t>2025-009_前回以降の保険会社からのフィードバック等</t>
  </si>
  <si>
    <t>2025-009_備考</t>
  </si>
  <si>
    <t>2025-010_設問①</t>
  </si>
  <si>
    <t>2025-010_設問②</t>
  </si>
  <si>
    <t>2025-010_設問③</t>
  </si>
  <si>
    <t>2025-010_確認資料</t>
  </si>
  <si>
    <t>2025-010_対象外選択理由</t>
  </si>
  <si>
    <t>2025-010_自己評価</t>
  </si>
  <si>
    <t>2025-010_日常業務における取組み・好取組事例</t>
  </si>
  <si>
    <t>2025-010_改善取組みの内容</t>
  </si>
  <si>
    <t>2025-010_改善完了（予定）時期</t>
  </si>
  <si>
    <t>2025-010_前回以降の保険会社からのフィードバック等</t>
  </si>
  <si>
    <t>2025-010_備考</t>
  </si>
  <si>
    <t>2025-011_設問①</t>
  </si>
  <si>
    <t>2025-011_設問②</t>
  </si>
  <si>
    <t>2025-011_設問③</t>
  </si>
  <si>
    <t>2025-011_設問④</t>
  </si>
  <si>
    <t>2025-011_確認資料</t>
  </si>
  <si>
    <t>2025-011_対象外選択理由</t>
  </si>
  <si>
    <t>2025-011_自己評価</t>
  </si>
  <si>
    <t>2025-011_日常業務における取組み・好取組事例</t>
  </si>
  <si>
    <t>2025-011_改善取組みの内容</t>
  </si>
  <si>
    <t>2025-011_改善完了（予定）時期</t>
  </si>
  <si>
    <t>2025-011_前回以降の保険会社からのフィードバック等</t>
  </si>
  <si>
    <t>2025-011_備考</t>
  </si>
  <si>
    <t>2025-012_設問①</t>
  </si>
  <si>
    <t>2025-012_設問②</t>
  </si>
  <si>
    <t>2025-012_設問③</t>
  </si>
  <si>
    <t>2025-012_設問④</t>
  </si>
  <si>
    <t>2025-012_設問⑤</t>
  </si>
  <si>
    <t>2025-012_確認資料</t>
  </si>
  <si>
    <t>2025-012_対象外選択理由</t>
  </si>
  <si>
    <t>2025-012_自己評価</t>
  </si>
  <si>
    <t>2025-012_日常業務における取組み・好取組事例</t>
  </si>
  <si>
    <t>2025-012_改善取組みの内容</t>
  </si>
  <si>
    <t>2025-012_改善完了（予定）時期</t>
  </si>
  <si>
    <t>2025-012_前回以降の保険会社からのフィードバック等</t>
  </si>
  <si>
    <t>2025-012_備考</t>
  </si>
  <si>
    <t>2025-013_設問①</t>
  </si>
  <si>
    <t>2025-013_設問②</t>
  </si>
  <si>
    <t>2025-013_設問③</t>
  </si>
  <si>
    <t>2025-013_設問④</t>
  </si>
  <si>
    <t>2025-013_確認資料</t>
  </si>
  <si>
    <t>2025-013_対象外選択理由</t>
  </si>
  <si>
    <t>2025-013_自己評価</t>
  </si>
  <si>
    <t>2025-013_日常業務における取組み・好取組事例</t>
  </si>
  <si>
    <t>2025-013_改善取組みの内容</t>
  </si>
  <si>
    <t>2025-013_改善完了（予定）時期</t>
  </si>
  <si>
    <t>2025-013_前回以降の保険会社からのフィードバック等</t>
  </si>
  <si>
    <t>2025-013_備考</t>
  </si>
  <si>
    <t>2025-014_設問①</t>
  </si>
  <si>
    <t>2025-014_設問②</t>
  </si>
  <si>
    <t>2025-014_設問③</t>
  </si>
  <si>
    <t>2025-014_設問④</t>
  </si>
  <si>
    <t>2025-014_確認資料</t>
  </si>
  <si>
    <t>2025-014_対象外選択理由</t>
  </si>
  <si>
    <t>2025-014_自己評価</t>
  </si>
  <si>
    <t>2025-014_日常業務における取組み・好取組事例</t>
  </si>
  <si>
    <t>2025-014_改善取組みの内容</t>
  </si>
  <si>
    <t>2025-014_改善完了（予定）時期</t>
  </si>
  <si>
    <t>2025-014_前回以降の保険会社からのフィードバック等</t>
  </si>
  <si>
    <t>2025-014_備考</t>
  </si>
  <si>
    <t>2025-015_設問①</t>
  </si>
  <si>
    <t>2025-015_設問②</t>
  </si>
  <si>
    <t>2025-015_設問③</t>
  </si>
  <si>
    <t>2025-015_設問④</t>
  </si>
  <si>
    <t>2025-015_設問⑤</t>
  </si>
  <si>
    <t>2025-015_確認資料</t>
  </si>
  <si>
    <t>2025-015_対象外選択理由</t>
  </si>
  <si>
    <t>2025-015_自己評価</t>
  </si>
  <si>
    <t>2025-015_日常業務における取組み・好取組事例</t>
  </si>
  <si>
    <t>2025-015_改善取組みの内容</t>
  </si>
  <si>
    <t>2025-015_改善完了（予定）時期</t>
  </si>
  <si>
    <t>2025-015_前回以降の保険会社からのフィードバック等</t>
  </si>
  <si>
    <t>2025-015_備考</t>
  </si>
  <si>
    <t>2025-016_設問①</t>
  </si>
  <si>
    <t>2025-016_設問②</t>
  </si>
  <si>
    <t>2025-016_設問③</t>
  </si>
  <si>
    <t>2025-016_設問④</t>
  </si>
  <si>
    <t>2025-016_確認資料</t>
  </si>
  <si>
    <t>2025-016_対象外選択理由</t>
  </si>
  <si>
    <t>2025-016_自己評価</t>
  </si>
  <si>
    <t>2025-016_日常業務における取組み・好取組事例</t>
  </si>
  <si>
    <t>2025-016_改善取組みの内容</t>
  </si>
  <si>
    <t>2025-016_改善完了（予定）時期</t>
  </si>
  <si>
    <t>2025-016_前回以降の保険会社からのフィードバック等</t>
  </si>
  <si>
    <t>2025-016_備考</t>
  </si>
  <si>
    <t>2025-017_設問①</t>
  </si>
  <si>
    <t>2025-017_設問②</t>
  </si>
  <si>
    <t>2025-017_設問③</t>
  </si>
  <si>
    <t>2025-017_確認資料</t>
  </si>
  <si>
    <t>2025-017_対象外選択理由</t>
  </si>
  <si>
    <t>2025-017_自己評価</t>
  </si>
  <si>
    <t>2025-017_日常業務における取組み・好取組事例</t>
  </si>
  <si>
    <t>2025-017_改善取組みの内容</t>
  </si>
  <si>
    <t>2025-017_改善完了（予定）時期</t>
  </si>
  <si>
    <t>2025-017_前回以降の保険会社からのフィードバック等</t>
  </si>
  <si>
    <t>2025-017_備考</t>
  </si>
  <si>
    <t>2025-018_設問①</t>
  </si>
  <si>
    <t>2025-018_設問②</t>
  </si>
  <si>
    <t>2025-018_設問③</t>
  </si>
  <si>
    <t>2025-018_設問④</t>
  </si>
  <si>
    <t>2025-018_確認資料</t>
  </si>
  <si>
    <t>2025-018_対象外選択理由</t>
  </si>
  <si>
    <t>2025-018_自己評価</t>
  </si>
  <si>
    <t>2025-018_日常業務における取組み・好取組事例</t>
  </si>
  <si>
    <t>2025-018_改善取組みの内容</t>
  </si>
  <si>
    <t>2025-018_改善完了（予定）時期</t>
  </si>
  <si>
    <t>2025-018_前回以降の保険会社からのフィードバック等</t>
  </si>
  <si>
    <t>2025-018_備考</t>
  </si>
  <si>
    <t>2025-019_設問①</t>
  </si>
  <si>
    <t>2025-019_設問②</t>
  </si>
  <si>
    <t>2025-019_設問③</t>
  </si>
  <si>
    <t>2025-019_確認資料</t>
  </si>
  <si>
    <t>2025-019_対象外選択理由</t>
  </si>
  <si>
    <t>2025-019_自己評価</t>
  </si>
  <si>
    <t>2025-019_日常業務における取組み・好取組事例</t>
  </si>
  <si>
    <t>2025-019_改善取組みの内容</t>
  </si>
  <si>
    <t>2025-019_改善完了（予定）時期</t>
  </si>
  <si>
    <t>2025-019_前回以降の保険会社からのフィードバック等</t>
  </si>
  <si>
    <t>2025-019_備考</t>
  </si>
  <si>
    <t>2025-020_設問①</t>
  </si>
  <si>
    <t>2025-020_設問②</t>
  </si>
  <si>
    <t>2025-020_確認資料</t>
  </si>
  <si>
    <t>2025-020_対象外選択理由</t>
  </si>
  <si>
    <t>2025-020_自己評価</t>
  </si>
  <si>
    <t>2025-020_日常業務における取組み・好取組事例</t>
  </si>
  <si>
    <t>2025-020_改善取組みの内容</t>
  </si>
  <si>
    <t>2025-020_改善完了（予定）時期</t>
  </si>
  <si>
    <t>2025-020_前回以降の保険会社からのフィードバック等</t>
  </si>
  <si>
    <t>2025-020_備考</t>
  </si>
  <si>
    <t>2025-021_設問①</t>
  </si>
  <si>
    <t>2025-021_設問②</t>
  </si>
  <si>
    <t>2025-021_確認資料</t>
  </si>
  <si>
    <t>2025-021_対象外選択理由</t>
  </si>
  <si>
    <t>2025-021_自己評価</t>
  </si>
  <si>
    <t>2025-021_日常業務における取組み・好取組事例</t>
  </si>
  <si>
    <t>2025-021_改善取組みの内容</t>
  </si>
  <si>
    <t>2025-021_改善完了（予定）時期</t>
  </si>
  <si>
    <t>2025-021_前回以降の保険会社からのフィードバック等</t>
  </si>
  <si>
    <t>2025-021_備考</t>
  </si>
  <si>
    <t>2025-022_設問①</t>
  </si>
  <si>
    <t>2025-022_設問②</t>
  </si>
  <si>
    <t>2025-022_設問③</t>
  </si>
  <si>
    <t>2025-022_設問④</t>
  </si>
  <si>
    <t>2025-022_確認資料</t>
  </si>
  <si>
    <t>2025-022_対象外選択理由</t>
  </si>
  <si>
    <t>2025-022_自己評価</t>
  </si>
  <si>
    <t>2025-022_日常業務における取組み・好取組事例</t>
  </si>
  <si>
    <t>2025-022_改善取組みの内容</t>
  </si>
  <si>
    <t>2025-022_改善完了（予定）時期</t>
  </si>
  <si>
    <t>2025-022_前回以降の保険会社からのフィードバック等</t>
  </si>
  <si>
    <t>2025-022_備考</t>
  </si>
  <si>
    <t>2025-023_設問①</t>
  </si>
  <si>
    <t>2025-023_設問②</t>
  </si>
  <si>
    <t>2025-023_設問③</t>
  </si>
  <si>
    <t>2025-023_設問④</t>
  </si>
  <si>
    <t>2025-023_設問⑤</t>
  </si>
  <si>
    <t>2025-023_設問⑥</t>
  </si>
  <si>
    <t>2025-023_確認資料</t>
  </si>
  <si>
    <t>2025-023_対象外選択理由</t>
  </si>
  <si>
    <t>2025-023_自己評価</t>
  </si>
  <si>
    <t>2025-023_日常業務における取組み・好取組事例</t>
  </si>
  <si>
    <t>2025-023_改善取組みの内容</t>
  </si>
  <si>
    <t>2025-023_改善完了（予定）時期</t>
  </si>
  <si>
    <t>2025-023_前回以降の保険会社からのフィードバック等</t>
  </si>
  <si>
    <t>2025-023_備考</t>
  </si>
  <si>
    <t>2025-024_設問①</t>
  </si>
  <si>
    <t>2025-024_設問②</t>
  </si>
  <si>
    <t>2025-024_設問③</t>
  </si>
  <si>
    <t>2025-024_設問④</t>
  </si>
  <si>
    <t>2025-024_設問⑤</t>
  </si>
  <si>
    <t>2025-024_確認資料</t>
  </si>
  <si>
    <t>2025-024_対象外選択理由</t>
  </si>
  <si>
    <t>2025-024_自己評価</t>
  </si>
  <si>
    <t>2025-024_日常業務における取組み・好取組事例</t>
  </si>
  <si>
    <t>2025-024_改善取組みの内容</t>
  </si>
  <si>
    <t>2025-024_改善完了（予定）時期</t>
  </si>
  <si>
    <t>2025-024_前回以降の保険会社からのフィードバック等</t>
  </si>
  <si>
    <t>2025-024_備考</t>
  </si>
  <si>
    <t>2025-025_設問①</t>
  </si>
  <si>
    <t>2025-025_設問②</t>
  </si>
  <si>
    <t>2025-025_設問③</t>
  </si>
  <si>
    <t>2025-025_確認資料</t>
  </si>
  <si>
    <t>2025-025_対象外選択理由</t>
  </si>
  <si>
    <t>2025-025_自己評価</t>
  </si>
  <si>
    <t>2025-025_日常業務における取組み・好取組事例</t>
  </si>
  <si>
    <t>2025-025_改善取組みの内容</t>
  </si>
  <si>
    <t>2025-025_改善完了（予定）時期</t>
  </si>
  <si>
    <t>2025-025_前回以降の保険会社からのフィードバック等</t>
  </si>
  <si>
    <t>2025-025_備考</t>
  </si>
  <si>
    <t>2025-026_設問①</t>
  </si>
  <si>
    <t>2025-026_設問②</t>
  </si>
  <si>
    <t>2025-026_設問③</t>
  </si>
  <si>
    <t>2025-026_設問④</t>
  </si>
  <si>
    <t>2025-026_確認資料</t>
  </si>
  <si>
    <t>2025-026_対象外選択理由</t>
  </si>
  <si>
    <t>2025-026_自己評価</t>
  </si>
  <si>
    <t>2025-026_日常業務における取組み・好取組事例</t>
  </si>
  <si>
    <t>2025-026_改善取組みの内容</t>
  </si>
  <si>
    <t>2025-026_改善完了（予定）時期</t>
  </si>
  <si>
    <t>2025-026_前回以降の保険会社からのフィードバック等</t>
  </si>
  <si>
    <t>2025-026_備考</t>
  </si>
  <si>
    <t>2025-027_設問①</t>
  </si>
  <si>
    <t>2025-027_設問②</t>
  </si>
  <si>
    <t>2025-027_設問③</t>
  </si>
  <si>
    <t>2025-027_設問④</t>
  </si>
  <si>
    <t>2025-027_設問⑤</t>
  </si>
  <si>
    <t>2025-027_確認資料</t>
  </si>
  <si>
    <t>2025-027_対象外選択理由</t>
  </si>
  <si>
    <t>2025-027_自己評価</t>
  </si>
  <si>
    <t>2025-027_日常業務における取組み・好取組事例</t>
  </si>
  <si>
    <t>2025-027_改善取組みの内容</t>
  </si>
  <si>
    <t>2025-027_改善完了（予定）時期</t>
  </si>
  <si>
    <t>2025-027_前回以降の保険会社からのフィードバック等</t>
  </si>
  <si>
    <t>2025-027_備考</t>
  </si>
  <si>
    <t>2025-028_設問①</t>
  </si>
  <si>
    <t>2025-028_設問②</t>
  </si>
  <si>
    <t>2025-028_確認資料</t>
  </si>
  <si>
    <t>2025-028_対象外選択理由</t>
  </si>
  <si>
    <t>2025-028_自己評価</t>
  </si>
  <si>
    <t>2025-028_日常業務における取組み・好取組事例</t>
  </si>
  <si>
    <t>2025-028_改善取組みの内容</t>
  </si>
  <si>
    <t>2025-028_改善完了（予定）時期</t>
  </si>
  <si>
    <t>2025-028_前回以降の保険会社からのフィードバック等</t>
  </si>
  <si>
    <t>2025-028_備考</t>
  </si>
  <si>
    <t>2025-029_設問①</t>
  </si>
  <si>
    <t>2025-029_設問②</t>
  </si>
  <si>
    <t>2025-029_設問③</t>
  </si>
  <si>
    <t>2025-029_設問④</t>
  </si>
  <si>
    <t>2025-029_設問⑤</t>
  </si>
  <si>
    <t>2025-029_設問⑥</t>
  </si>
  <si>
    <t>2025-029_設問⑦</t>
  </si>
  <si>
    <t>2025-029_設問⑧</t>
  </si>
  <si>
    <t>2025-029_設問⑨</t>
  </si>
  <si>
    <t>2025-029_設問⑩</t>
  </si>
  <si>
    <t>2025-029_設問⑪</t>
  </si>
  <si>
    <t>2025-029_設問⑫</t>
  </si>
  <si>
    <t>2025-029_設問⑬</t>
  </si>
  <si>
    <t>2025-029_設問⑭</t>
  </si>
  <si>
    <t>2025-029_確認資料</t>
  </si>
  <si>
    <t>2025-029_対象外選択理由</t>
  </si>
  <si>
    <t>2025-029_自己評価</t>
  </si>
  <si>
    <t>2025-029_日常業務における取組み・好取組事例</t>
  </si>
  <si>
    <t>2025-029_改善取組みの内容</t>
  </si>
  <si>
    <t>2025-029_改善完了（予定）時期</t>
  </si>
  <si>
    <t>2025-029_前回以降の保険会社からのフィードバック等</t>
  </si>
  <si>
    <t>2025-029_備考</t>
  </si>
  <si>
    <t>2025-030_設問①</t>
  </si>
  <si>
    <t>2025-030_確認資料</t>
  </si>
  <si>
    <t>2025-030_対象外選択理由</t>
  </si>
  <si>
    <t>2025-030_自己評価</t>
  </si>
  <si>
    <t>2025-030_日常業務における取組み・好取組事例</t>
  </si>
  <si>
    <t>2025-030_改善取組みの内容</t>
  </si>
  <si>
    <t>2025-030_改善完了（予定）時期</t>
  </si>
  <si>
    <t>2025-030_前回以降の保険会社からのフィードバック等</t>
  </si>
  <si>
    <t>2025-030_備考</t>
  </si>
  <si>
    <t>2025-031_設問①</t>
  </si>
  <si>
    <t>2025-031_設問②</t>
  </si>
  <si>
    <t>2025-031_確認資料</t>
  </si>
  <si>
    <t>2025-031_対象外選択理由</t>
  </si>
  <si>
    <t>2025-031_自己評価</t>
  </si>
  <si>
    <t>2025-031_日常業務における取組み・好取組事例</t>
  </si>
  <si>
    <t>2025-031_改善取組みの内容</t>
  </si>
  <si>
    <t>2025-031_改善完了（予定）時期</t>
  </si>
  <si>
    <t>2025-031_前回以降の保険会社からのフィードバック等</t>
  </si>
  <si>
    <t>2025-031_備考</t>
  </si>
  <si>
    <t>2025-032_設問①</t>
  </si>
  <si>
    <t>2025-032_確認資料</t>
  </si>
  <si>
    <t>2025-032_対象外選択理由</t>
  </si>
  <si>
    <t>2025-032_自己評価</t>
  </si>
  <si>
    <t>2025-032_日常業務における取組み・好取組事例</t>
  </si>
  <si>
    <t>2025-032_改善取組みの内容</t>
  </si>
  <si>
    <t>2025-032_改善完了（予定）時期</t>
  </si>
  <si>
    <t>2025-032_前回以降の保険会社からのフィードバック等</t>
  </si>
  <si>
    <t>2025-032_備考</t>
  </si>
  <si>
    <t>2025-033_設問①</t>
  </si>
  <si>
    <t>2025-033_設問②</t>
  </si>
  <si>
    <t>2025-033_設問③</t>
  </si>
  <si>
    <t>2025-033_設問④</t>
  </si>
  <si>
    <t>2025-033_確認資料</t>
  </si>
  <si>
    <t>2025-033_対象外選択理由</t>
  </si>
  <si>
    <t>2025-033_自己評価</t>
  </si>
  <si>
    <t>2025-033_日常業務における取組み・好取組事例</t>
  </si>
  <si>
    <t>2025-033_改善取組みの内容</t>
  </si>
  <si>
    <t>2025-033_改善完了（予定）時期</t>
  </si>
  <si>
    <t>2025-033_前回以降の保険会社からのフィードバック等</t>
  </si>
  <si>
    <t>2025-033_備考</t>
  </si>
  <si>
    <t>2025-034_設問①</t>
  </si>
  <si>
    <t>2025-034_設問②</t>
  </si>
  <si>
    <t>2025-034_確認資料</t>
  </si>
  <si>
    <t>2025-034_対象外選択理由</t>
  </si>
  <si>
    <t>2025-034_自己評価</t>
  </si>
  <si>
    <t>2025-034_日常業務における取組み・好取組事例</t>
  </si>
  <si>
    <t>2025-034_改善取組みの内容</t>
  </si>
  <si>
    <t>2025-034_改善完了（予定）時期</t>
  </si>
  <si>
    <t>2025-034_前回以降の保険会社からのフィードバック等</t>
  </si>
  <si>
    <t>2025-034_備考</t>
  </si>
  <si>
    <t>2025-035_設問①</t>
  </si>
  <si>
    <t>2025-035_設問②</t>
  </si>
  <si>
    <t>2025-035_設問③</t>
  </si>
  <si>
    <t>2025-035_確認資料</t>
  </si>
  <si>
    <t>2025-035_対象外選択理由</t>
  </si>
  <si>
    <t>2025-035_自己評価</t>
  </si>
  <si>
    <t>2025-035_日常業務における取組み・好取組事例</t>
  </si>
  <si>
    <t>2025-035_改善取組みの内容</t>
  </si>
  <si>
    <t>2025-035_改善完了（予定）時期</t>
  </si>
  <si>
    <t>2025-035_前回以降の保険会社からのフィードバック等</t>
  </si>
  <si>
    <t>2025-035_備考</t>
  </si>
  <si>
    <t>2025-036_設問①</t>
  </si>
  <si>
    <t>2025-036_設問②</t>
  </si>
  <si>
    <t>2025-036_設問③</t>
  </si>
  <si>
    <t>2025-036_設問④</t>
  </si>
  <si>
    <t>2025-036_確認資料</t>
  </si>
  <si>
    <t>2025-036_対象外選択理由</t>
  </si>
  <si>
    <t>2025-036_自己評価</t>
  </si>
  <si>
    <t>2025-036_日常業務における取組み・好取組事例</t>
  </si>
  <si>
    <t>2025-036_改善取組みの内容</t>
  </si>
  <si>
    <t>2025-036_改善完了（予定）時期</t>
  </si>
  <si>
    <t>2025-036_前回以降の保険会社からのフィードバック等</t>
  </si>
  <si>
    <t>2025-036_備考</t>
  </si>
  <si>
    <t>2025-037_設問①</t>
  </si>
  <si>
    <t>2025-037_確認資料</t>
  </si>
  <si>
    <t>2025-037_対象外選択理由</t>
  </si>
  <si>
    <t>2025-037_自己評価</t>
  </si>
  <si>
    <t>2025-037_日常業務における取組み・好取組事例</t>
  </si>
  <si>
    <t>2025-037_改善取組みの内容</t>
  </si>
  <si>
    <t>2025-037_改善完了（予定）時期</t>
  </si>
  <si>
    <t>2025-037_前回以降の保険会社からのフィードバック等</t>
  </si>
  <si>
    <t>2025-037_備考</t>
  </si>
  <si>
    <t>2025-038_設問①</t>
  </si>
  <si>
    <t>2025-038_設問②</t>
  </si>
  <si>
    <t>2025-038_確認資料</t>
  </si>
  <si>
    <t>2025-038_対象外選択理由</t>
  </si>
  <si>
    <t>2025-038_自己評価</t>
  </si>
  <si>
    <t>2025-038_日常業務における取組み・好取組事例</t>
  </si>
  <si>
    <t>2025-038_改善取組みの内容</t>
  </si>
  <si>
    <t>2025-038_改善完了（予定）時期</t>
  </si>
  <si>
    <t>2025-038_前回以降の保険会社からのフィードバック等</t>
  </si>
  <si>
    <t>2025-038_備考</t>
  </si>
  <si>
    <t>2025-039_設問①</t>
  </si>
  <si>
    <t>2025-039_設問②</t>
  </si>
  <si>
    <t>2025-039_確認資料</t>
  </si>
  <si>
    <t>2025-039_対象外選択理由</t>
  </si>
  <si>
    <t>2025-039_自己評価</t>
  </si>
  <si>
    <t>2025-039_日常業務における取組み・好取組事例</t>
  </si>
  <si>
    <t>2025-039_改善取組みの内容</t>
  </si>
  <si>
    <t>2025-039_改善完了（予定）時期</t>
  </si>
  <si>
    <t>2025-039_前回以降の保険会社からのフィードバック等</t>
  </si>
  <si>
    <t>2025-039_備考</t>
  </si>
  <si>
    <t>2025-040_設問①</t>
  </si>
  <si>
    <t>2025-040_設問②</t>
  </si>
  <si>
    <t>2025-040_確認資料</t>
  </si>
  <si>
    <t>2025-040_対象外選択理由</t>
  </si>
  <si>
    <t>2025-040_自己評価</t>
  </si>
  <si>
    <t>2025-040_日常業務における取組み・好取組事例</t>
  </si>
  <si>
    <t>2025-040_改善取組みの内容</t>
  </si>
  <si>
    <t>2025-040_改善完了（予定）時期</t>
  </si>
  <si>
    <t>2025-040_前回以降の保険会社からのフィードバック等</t>
  </si>
  <si>
    <t>2025-040_備考</t>
  </si>
  <si>
    <t>2025-041_設問①</t>
  </si>
  <si>
    <t>2025-041_設問②</t>
  </si>
  <si>
    <t>2025-041_確認資料</t>
  </si>
  <si>
    <t>2025-041_対象外選択理由</t>
  </si>
  <si>
    <t>2025-041_自己評価</t>
  </si>
  <si>
    <t>2025-041_日常業務における取組み・好取組事例</t>
  </si>
  <si>
    <t>2025-041_改善取組みの内容</t>
  </si>
  <si>
    <t>2025-041_改善完了（予定）時期</t>
  </si>
  <si>
    <t>2025-041_前回以降の保険会社からのフィードバック等</t>
  </si>
  <si>
    <t>2025-041_備考</t>
  </si>
  <si>
    <t>2025-042_設問①</t>
  </si>
  <si>
    <t>2025-042_確認資料</t>
  </si>
  <si>
    <t>2025-042_対象外選択理由</t>
  </si>
  <si>
    <t>2025-042_自己評価</t>
  </si>
  <si>
    <t>2025-042_日常業務における取組み・好取組事例</t>
  </si>
  <si>
    <t>2025-042_改善取組みの内容</t>
  </si>
  <si>
    <t>2025-042_改善完了（予定）時期</t>
  </si>
  <si>
    <t>2025-042_前回以降の保険会社からのフィードバック等</t>
  </si>
  <si>
    <t>2025-042_備考</t>
  </si>
  <si>
    <t>2025-043_設問①</t>
  </si>
  <si>
    <t>2025-043_設問②</t>
  </si>
  <si>
    <t>2025-043_確認資料</t>
  </si>
  <si>
    <t>2025-043_対象外選択理由</t>
  </si>
  <si>
    <t>2025-043_自己評価</t>
  </si>
  <si>
    <t>2025-043_日常業務における取組み・好取組事例</t>
  </si>
  <si>
    <t>2025-043_改善取組みの内容</t>
  </si>
  <si>
    <t>2025-043_改善完了（予定）時期</t>
  </si>
  <si>
    <t>2025-043_前回以降の保険会社からのフィードバック等</t>
  </si>
  <si>
    <t>2025-043_備考</t>
  </si>
  <si>
    <t>2025-044_設問①</t>
  </si>
  <si>
    <t>2025-044_設問②</t>
  </si>
  <si>
    <t>2025-044_確認資料</t>
  </si>
  <si>
    <t>2025-044_対象外選択理由</t>
  </si>
  <si>
    <t>2025-044_自己評価</t>
  </si>
  <si>
    <t>2025-044_日常業務における取組み・好取組事例</t>
  </si>
  <si>
    <t>2025-044_改善取組みの内容</t>
  </si>
  <si>
    <t>2025-044_改善完了（予定）時期</t>
  </si>
  <si>
    <t>2025-044_前回以降の保険会社からのフィードバック等</t>
  </si>
  <si>
    <t>2025-044_備考</t>
  </si>
  <si>
    <t>2025-045_設問①</t>
  </si>
  <si>
    <t>2025-045_設問②</t>
  </si>
  <si>
    <t>2025-045_設問③</t>
  </si>
  <si>
    <t>2025-045_設問④</t>
  </si>
  <si>
    <t>2025-045_設問⑤</t>
  </si>
  <si>
    <t>2025-045_確認資料</t>
  </si>
  <si>
    <t>2025-045_対象外選択理由</t>
  </si>
  <si>
    <t>2025-045_自己評価</t>
  </si>
  <si>
    <t>2025-045_日常業務における取組み・好取組事例</t>
  </si>
  <si>
    <t>2025-045_改善取組みの内容</t>
  </si>
  <si>
    <t>2025-045_改善完了（予定）時期</t>
  </si>
  <si>
    <t>2025-045_前回以降の保険会社からのフィードバック等</t>
  </si>
  <si>
    <t>2025-045_備考</t>
  </si>
  <si>
    <t>2025-046_設問①</t>
  </si>
  <si>
    <t>2025-046_設問②</t>
  </si>
  <si>
    <t>2025-046_確認資料</t>
  </si>
  <si>
    <t>2025-046_対象外選択理由</t>
  </si>
  <si>
    <t>2025-046_自己評価</t>
  </si>
  <si>
    <t>2025-046_日常業務における取組み・好取組事例</t>
  </si>
  <si>
    <t>2025-046_改善取組みの内容</t>
  </si>
  <si>
    <t>2025-046_改善完了（予定）時期</t>
  </si>
  <si>
    <t>2025-046_前回以降の保険会社からのフィードバック等</t>
  </si>
  <si>
    <t>2025-046_備考</t>
  </si>
  <si>
    <t>2025-047_設問①</t>
  </si>
  <si>
    <t>2025-047_設問②</t>
  </si>
  <si>
    <t>2025-047_設問③</t>
  </si>
  <si>
    <t>2025-047_設問④</t>
  </si>
  <si>
    <t>2025-047_設問⑤</t>
  </si>
  <si>
    <t>2025-047_確認資料</t>
  </si>
  <si>
    <t>2025-047_対象外選択理由</t>
  </si>
  <si>
    <t>2025-047_自己評価</t>
  </si>
  <si>
    <t>2025-047_日常業務における取組み・好取組事例</t>
  </si>
  <si>
    <t>2025-047_改善取組みの内容</t>
  </si>
  <si>
    <t>2025-047_改善完了（予定）時期</t>
  </si>
  <si>
    <t>2025-047_前回以降の保険会社からのフィードバック等</t>
  </si>
  <si>
    <t>2025-047_備考</t>
  </si>
  <si>
    <t>保険金関連事業</t>
  </si>
  <si>
    <t>利益相反のおそれがある行為の具体例</t>
  </si>
  <si>
    <t>自動車修理工場を兼業する場合</t>
  </si>
  <si>
    <t>自動車修理費等の請求</t>
  </si>
  <si>
    <t>建設業等を兼業する場合</t>
  </si>
  <si>
    <t>自然災害時の建物修理費用等の請求</t>
  </si>
  <si>
    <t>不動産管理会社等を兼業する場合</t>
  </si>
  <si>
    <t>不動産修繕費等の請求</t>
  </si>
  <si>
    <t>ロードアシスタンス業を兼業する場合</t>
  </si>
  <si>
    <t>自動車事故時の代車・レッカー費用等の請求</t>
  </si>
  <si>
    <t>旅行代理店を兼業する場合</t>
  </si>
  <si>
    <t>救援者の旅行費等の請求</t>
  </si>
  <si>
    <t>小売業を兼業する場合</t>
  </si>
  <si>
    <t>携行品損害の事故による代替品の購入費等の請求</t>
  </si>
  <si>
    <t>動物病院を兼業する場合</t>
  </si>
  <si>
    <t>ペットの手術費用等の請求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</si>
</sst>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7" x14ac:knownFonts="1">
    <font>
      <sz val="11"/>
      <color theme="1"/>
      <name val="游ゴシック"/>
      <family val="2"/>
      <charset val="128"/>
      <scheme val="minor"/>
    </font>
    <font>
      <sz val="6"/>
      <name val="游ゴシック"/>
      <family val="2"/>
      <charset val="128"/>
      <scheme val="minor"/>
    </font>
    <font>
      <b/>
      <sz val="11"/>
      <color theme="1"/>
      <name val="游ゴシック"/>
      <family val="2"/>
      <charset val="128"/>
      <scheme val="minor"/>
    </font>
    <font>
      <sz val="12"/>
      <color theme="1"/>
      <name val="ＭＳ Ｐゴシック"/>
      <family val="3"/>
      <charset val="128"/>
    </font>
    <font>
      <b/>
      <sz val="12"/>
      <color theme="1"/>
      <name val="ＭＳ Ｐゴシック"/>
      <family val="3"/>
      <charset val="128"/>
    </font>
    <font>
      <sz val="11"/>
      <color theme="1"/>
      <name val="ＭＳ Ｐゴシック"/>
      <family val="3"/>
      <charset val="128"/>
    </font>
    <font>
      <sz val="12"/>
      <color theme="1"/>
      <name val="游ゴシック"/>
      <family val="2"/>
      <charset val="128"/>
      <scheme val="minor"/>
    </font>
    <font>
      <sz val="10"/>
      <name val="Arial"/>
      <family val="2"/>
    </font>
    <font>
      <b/>
      <sz val="1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6"/>
      <name val="ＭＳ Ｐゴシック"/>
      <family val="3"/>
      <charset val="128"/>
    </font>
    <font>
      <u/>
      <sz val="11"/>
      <color theme="10"/>
      <name val="游ゴシック"/>
      <family val="2"/>
      <charset val="128"/>
      <scheme val="minor"/>
    </font>
    <font>
      <b/>
      <sz val="11"/>
      <name val="ＭＳ Ｐゴシック"/>
      <family val="3"/>
      <charset val="128"/>
    </font>
    <font>
      <b/>
      <sz val="12"/>
      <name val="ＭＳ Ｐゴシック"/>
      <family val="3"/>
      <charset val="128"/>
    </font>
    <font>
      <sz val="14"/>
      <name val="ＭＳ Ｐゴシック"/>
      <family val="3"/>
      <charset val="128"/>
    </font>
    <font>
      <sz val="18"/>
      <name val="ＭＳ Ｐゴシック"/>
      <family val="3"/>
      <charset val="128"/>
    </font>
    <font>
      <b/>
      <sz val="12"/>
      <color theme="1"/>
      <name val="游ゴシック"/>
      <family val="2"/>
      <charset val="128"/>
      <scheme val="minor"/>
    </font>
    <font>
      <sz val="18"/>
      <color theme="1"/>
      <name val="ＭＳ Ｐゴシック"/>
      <family val="3"/>
      <charset val="128"/>
    </font>
    <font>
      <b/>
      <sz val="11"/>
      <color theme="1"/>
      <name val="ＭＳ Ｐゴシック"/>
      <family val="3"/>
      <charset val="128"/>
    </font>
    <font>
      <b/>
      <sz val="12"/>
      <color rgb="FFFF0000"/>
      <name val="ＭＳ Ｐゴシック"/>
      <family val="3"/>
      <charset val="128"/>
    </font>
    <font>
      <b/>
      <u/>
      <sz val="16"/>
      <color theme="10"/>
      <name val="ＭＳ Ｐゴシック"/>
      <family val="3"/>
      <charset val="128"/>
    </font>
    <font>
      <sz val="11"/>
      <color theme="1"/>
      <name val="游ゴシック"/>
      <family val="3"/>
      <charset val="128"/>
      <scheme val="minor"/>
    </font>
    <font>
      <b/>
      <sz val="10"/>
      <color theme="1"/>
      <name val="ＭＳ Ｐゴシック"/>
      <family val="3"/>
      <charset val="128"/>
    </font>
    <font>
      <sz val="9"/>
      <color rgb="FF000000"/>
      <name val="Meiryo UI"/>
      <family val="3"/>
      <charset val="128"/>
    </font>
    <font>
      <sz val="11"/>
      <color rgb="FF000000"/>
      <name val="游ゴシック"/>
      <family val="3"/>
      <charset val="128"/>
    </font>
  </fonts>
  <fills count="13">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tint="-0.499984740745262"/>
        <bgColor indexed="64"/>
      </patternFill>
    </fill>
    <fill>
      <patternFill patternType="solid">
        <fgColor theme="3" tint="0.89999084444715716"/>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00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thin">
        <color indexed="64"/>
      </left>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hair">
        <color indexed="64"/>
      </bottom>
      <diagonal/>
    </border>
    <border>
      <left/>
      <right/>
      <top/>
      <bottom style="thick">
        <color theme="4"/>
      </bottom>
      <diagonal/>
    </border>
    <border>
      <left/>
      <right/>
      <top style="thick">
        <color theme="4"/>
      </top>
      <bottom/>
      <diagonal/>
    </border>
    <border>
      <left style="thick">
        <color theme="4"/>
      </left>
      <right/>
      <top/>
      <bottom/>
      <diagonal/>
    </border>
    <border>
      <left/>
      <right style="thick">
        <color theme="4"/>
      </right>
      <top/>
      <bottom/>
      <diagonal/>
    </border>
    <border>
      <left style="thick">
        <color theme="4"/>
      </left>
      <right/>
      <top style="thick">
        <color theme="4"/>
      </top>
      <bottom/>
      <diagonal/>
    </border>
    <border>
      <left style="thick">
        <color theme="4"/>
      </left>
      <right/>
      <top/>
      <bottom style="thick">
        <color theme="4"/>
      </bottom>
      <diagonal/>
    </border>
    <border>
      <left/>
      <right style="thick">
        <color theme="4"/>
      </right>
      <top/>
      <bottom style="thick">
        <color theme="4"/>
      </bottom>
      <diagonal/>
    </border>
    <border>
      <left/>
      <right style="thick">
        <color theme="4"/>
      </right>
      <top style="thick">
        <color theme="4"/>
      </top>
      <bottom/>
      <diagonal/>
    </border>
  </borders>
  <cellStyleXfs count="4">
    <xf numFmtId="0" fontId="0" fillId="0" borderId="0">
      <alignment vertical="center"/>
    </xf>
    <xf numFmtId="0" fontId="7" fillId="0" borderId="0">
      <alignment vertical="center"/>
    </xf>
    <xf numFmtId="0" fontId="13" fillId="0" borderId="0" applyNumberFormat="0" applyFill="0" applyBorder="0" applyAlignment="0" applyProtection="0">
      <alignment vertical="center"/>
    </xf>
    <xf numFmtId="0" fontId="23" fillId="0" borderId="0">
      <alignment vertical="center"/>
    </xf>
  </cellStyleXfs>
  <cellXfs count="510">
    <xf numFmtId="0" fontId="0" fillId="0" borderId="0" xfId="0">
      <alignment vertical="center"/>
    </xf>
    <xf numFmtId="0" fontId="3" fillId="0" borderId="0" xfId="0" applyFont="1">
      <alignment vertical="center"/>
    </xf>
    <xf numFmtId="0" fontId="3" fillId="0" borderId="15" xfId="0" applyFont="1" applyBorder="1">
      <alignment vertical="center"/>
    </xf>
    <xf numFmtId="0" fontId="3" fillId="0" borderId="15" xfId="0" applyFont="1" applyBorder="1" applyAlignment="1">
      <alignment vertical="center" wrapText="1"/>
    </xf>
    <xf numFmtId="0" fontId="3" fillId="0" borderId="2" xfId="0" applyFont="1" applyBorder="1" applyAlignment="1">
      <alignment vertical="center" wrapText="1"/>
    </xf>
    <xf numFmtId="0" fontId="0" fillId="0" borderId="2" xfId="0" applyBorder="1" applyAlignment="1">
      <alignment vertical="center" wrapText="1"/>
    </xf>
    <xf numFmtId="0" fontId="0" fillId="0" borderId="15" xfId="0" applyBorder="1" applyAlignment="1">
      <alignment vertical="center" wrapText="1"/>
    </xf>
    <xf numFmtId="0" fontId="3" fillId="0" borderId="2" xfId="0" applyFont="1" applyBorder="1">
      <alignment vertical="center"/>
    </xf>
    <xf numFmtId="0" fontId="6" fillId="0" borderId="2" xfId="0" applyFont="1" applyBorder="1" applyAlignment="1">
      <alignment vertical="center" wrapText="1"/>
    </xf>
    <xf numFmtId="0" fontId="6" fillId="0" borderId="15" xfId="0" applyFont="1" applyBorder="1" applyAlignment="1">
      <alignment vertical="center" wrapText="1"/>
    </xf>
    <xf numFmtId="0" fontId="3" fillId="0" borderId="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8" fillId="0" borderId="0" xfId="1" applyFont="1">
      <alignment vertical="center"/>
    </xf>
    <xf numFmtId="0" fontId="10" fillId="0" borderId="0" xfId="1" applyFont="1">
      <alignment vertical="center"/>
    </xf>
    <xf numFmtId="0" fontId="11" fillId="0" borderId="0" xfId="1" applyFont="1">
      <alignment vertical="center"/>
    </xf>
    <xf numFmtId="0" fontId="12" fillId="0" borderId="0" xfId="1" applyFont="1" applyAlignment="1">
      <alignment horizontal="right" vertical="center"/>
    </xf>
    <xf numFmtId="0" fontId="4" fillId="0" borderId="0" xfId="0" applyFont="1">
      <alignment vertical="center"/>
    </xf>
    <xf numFmtId="0" fontId="10" fillId="0" borderId="0" xfId="1" applyFont="1" applyAlignment="1">
      <alignment horizontal="right" vertical="center"/>
    </xf>
    <xf numFmtId="0" fontId="15" fillId="0" borderId="0" xfId="1" applyFont="1">
      <alignment vertical="center"/>
    </xf>
    <xf numFmtId="0" fontId="10" fillId="0" borderId="2" xfId="1" applyFont="1" applyBorder="1" applyAlignment="1">
      <alignment horizontal="left" vertical="center"/>
    </xf>
    <xf numFmtId="0" fontId="11" fillId="0" borderId="0" xfId="1" applyFont="1" applyAlignment="1">
      <alignment horizontal="left" vertical="center"/>
    </xf>
    <xf numFmtId="0" fontId="8" fillId="0" borderId="0" xfId="1" applyFont="1" applyAlignment="1">
      <alignment horizontal="left" vertical="center"/>
    </xf>
    <xf numFmtId="0" fontId="10" fillId="0" borderId="0" xfId="1" applyFont="1" applyAlignment="1">
      <alignment horizontal="left" vertical="center"/>
    </xf>
    <xf numFmtId="0" fontId="15" fillId="4" borderId="6" xfId="1" applyFont="1" applyFill="1" applyBorder="1" applyAlignment="1">
      <alignment horizontal="left" vertical="center"/>
    </xf>
    <xf numFmtId="0" fontId="10" fillId="4" borderId="0" xfId="1" applyFont="1" applyFill="1" applyAlignment="1">
      <alignment vertical="center" wrapText="1"/>
    </xf>
    <xf numFmtId="0" fontId="10" fillId="4" borderId="0" xfId="1" applyFont="1" applyFill="1">
      <alignment vertical="center"/>
    </xf>
    <xf numFmtId="0" fontId="10" fillId="4" borderId="10" xfId="1" applyFont="1" applyFill="1" applyBorder="1" applyAlignment="1">
      <alignment vertical="center" wrapText="1"/>
    </xf>
    <xf numFmtId="0" fontId="10" fillId="4" borderId="6" xfId="1" applyFont="1" applyFill="1" applyBorder="1" applyAlignment="1">
      <alignment horizontal="left" vertical="center"/>
    </xf>
    <xf numFmtId="0" fontId="15" fillId="4" borderId="0" xfId="1" applyFont="1" applyFill="1" applyAlignment="1">
      <alignment vertical="center" wrapText="1"/>
    </xf>
    <xf numFmtId="0" fontId="15" fillId="4" borderId="0" xfId="1" applyFont="1" applyFill="1">
      <alignment vertical="center"/>
    </xf>
    <xf numFmtId="0" fontId="10" fillId="4" borderId="18" xfId="1" applyFont="1" applyFill="1" applyBorder="1">
      <alignment vertical="center"/>
    </xf>
    <xf numFmtId="0" fontId="10" fillId="4" borderId="18" xfId="1" applyFont="1" applyFill="1" applyBorder="1" applyAlignment="1">
      <alignment vertical="center" wrapText="1"/>
    </xf>
    <xf numFmtId="0" fontId="17" fillId="4" borderId="18" xfId="1" applyFont="1" applyFill="1" applyBorder="1" applyAlignment="1">
      <alignment vertical="center" wrapText="1"/>
    </xf>
    <xf numFmtId="0" fontId="5" fillId="0" borderId="1" xfId="0" applyFont="1" applyBorder="1">
      <alignment vertical="center"/>
    </xf>
    <xf numFmtId="0" fontId="5" fillId="0" borderId="0" xfId="0" applyFont="1">
      <alignment vertical="center"/>
    </xf>
    <xf numFmtId="0" fontId="5" fillId="0" borderId="0" xfId="0" applyFont="1" applyAlignment="1">
      <alignment vertical="center" wrapText="1"/>
    </xf>
    <xf numFmtId="0" fontId="5" fillId="6" borderId="1" xfId="0" applyFont="1" applyFill="1" applyBorder="1" applyAlignment="1">
      <alignment horizontal="center" vertical="center"/>
    </xf>
    <xf numFmtId="0" fontId="3" fillId="4" borderId="0" xfId="0" applyFont="1" applyFill="1">
      <alignment vertical="center"/>
    </xf>
    <xf numFmtId="0" fontId="10" fillId="4" borderId="22" xfId="1" applyFont="1" applyFill="1" applyBorder="1">
      <alignment vertical="center"/>
    </xf>
    <xf numFmtId="0" fontId="10" fillId="4" borderId="32" xfId="1" applyFont="1" applyFill="1" applyBorder="1">
      <alignment vertical="center"/>
    </xf>
    <xf numFmtId="0" fontId="10" fillId="4" borderId="33" xfId="1" applyFont="1" applyFill="1" applyBorder="1">
      <alignment vertical="center"/>
    </xf>
    <xf numFmtId="0" fontId="10" fillId="4" borderId="22" xfId="1" applyFont="1" applyFill="1" applyBorder="1" applyAlignment="1">
      <alignment horizontal="center" vertical="center"/>
    </xf>
    <xf numFmtId="0" fontId="11" fillId="4" borderId="18" xfId="1" applyFont="1" applyFill="1" applyBorder="1" applyAlignment="1">
      <alignment vertical="center" wrapText="1"/>
    </xf>
    <xf numFmtId="0" fontId="10" fillId="4" borderId="23" xfId="1" applyFont="1" applyFill="1" applyBorder="1" applyAlignment="1">
      <alignment vertical="center" wrapText="1"/>
    </xf>
    <xf numFmtId="0" fontId="10" fillId="4" borderId="24" xfId="1" applyFont="1" applyFill="1" applyBorder="1" applyAlignment="1">
      <alignment vertical="center" wrapText="1"/>
    </xf>
    <xf numFmtId="0" fontId="15" fillId="4" borderId="18" xfId="1" applyFont="1" applyFill="1" applyBorder="1">
      <alignment vertical="center"/>
    </xf>
    <xf numFmtId="0" fontId="10" fillId="4" borderId="18" xfId="1" applyFont="1" applyFill="1" applyBorder="1" applyAlignment="1">
      <alignment horizontal="center" vertical="center"/>
    </xf>
    <xf numFmtId="0" fontId="10" fillId="4" borderId="19" xfId="1" applyFont="1" applyFill="1" applyBorder="1">
      <alignment vertical="center"/>
    </xf>
    <xf numFmtId="0" fontId="11" fillId="4" borderId="18" xfId="1" applyFont="1" applyFill="1" applyBorder="1">
      <alignment vertical="center"/>
    </xf>
    <xf numFmtId="0" fontId="17" fillId="4" borderId="18" xfId="1" applyFont="1" applyFill="1" applyBorder="1">
      <alignment vertical="center"/>
    </xf>
    <xf numFmtId="176" fontId="10" fillId="4" borderId="18" xfId="1" applyNumberFormat="1" applyFont="1" applyFill="1" applyBorder="1">
      <alignment vertical="center"/>
    </xf>
    <xf numFmtId="0" fontId="15" fillId="4" borderId="22" xfId="1" applyFont="1" applyFill="1" applyBorder="1">
      <alignment vertical="center"/>
    </xf>
    <xf numFmtId="0" fontId="10" fillId="4" borderId="10" xfId="1" applyFont="1" applyFill="1" applyBorder="1">
      <alignment vertical="center"/>
    </xf>
    <xf numFmtId="0" fontId="3" fillId="0" borderId="2" xfId="0" applyFont="1" applyBorder="1" applyAlignment="1">
      <alignment horizontal="center" vertical="center" wrapText="1"/>
    </xf>
    <xf numFmtId="0" fontId="4" fillId="2" borderId="1" xfId="0" applyFont="1" applyFill="1" applyBorder="1" applyAlignment="1">
      <alignment vertical="center" textRotation="255"/>
    </xf>
    <xf numFmtId="0" fontId="0" fillId="8" borderId="0" xfId="0" applyFill="1">
      <alignment vertical="center"/>
    </xf>
    <xf numFmtId="0" fontId="3" fillId="8" borderId="2" xfId="0" applyFont="1" applyFill="1" applyBorder="1" applyAlignment="1">
      <alignment vertical="center" wrapText="1"/>
    </xf>
    <xf numFmtId="0" fontId="3" fillId="8" borderId="15" xfId="0" applyFont="1" applyFill="1" applyBorder="1" applyAlignment="1">
      <alignment vertical="center" wrapText="1"/>
    </xf>
    <xf numFmtId="0" fontId="3" fillId="8" borderId="15" xfId="0" applyFont="1" applyFill="1" applyBorder="1" applyAlignment="1">
      <alignment horizontal="center" vertical="center" wrapText="1"/>
    </xf>
    <xf numFmtId="0" fontId="3" fillId="8" borderId="15" xfId="0" applyFont="1" applyFill="1" applyBorder="1">
      <alignment vertical="center"/>
    </xf>
    <xf numFmtId="0" fontId="3" fillId="8" borderId="2" xfId="0" applyFont="1" applyFill="1" applyBorder="1">
      <alignment vertical="center"/>
    </xf>
    <xf numFmtId="0" fontId="3" fillId="8" borderId="3" xfId="0" applyFont="1" applyFill="1" applyBorder="1" applyAlignment="1">
      <alignment vertical="center" wrapText="1"/>
    </xf>
    <xf numFmtId="0" fontId="3" fillId="8" borderId="3" xfId="0" applyFont="1" applyFill="1" applyBorder="1">
      <alignment vertical="center"/>
    </xf>
    <xf numFmtId="0" fontId="3" fillId="8" borderId="5" xfId="0" applyFont="1" applyFill="1" applyBorder="1">
      <alignment vertical="center"/>
    </xf>
    <xf numFmtId="0" fontId="0" fillId="8" borderId="6" xfId="0" applyFill="1" applyBorder="1">
      <alignment vertical="center"/>
    </xf>
    <xf numFmtId="0" fontId="6" fillId="8" borderId="2" xfId="0" applyFont="1" applyFill="1" applyBorder="1" applyAlignment="1">
      <alignment vertical="center" wrapText="1"/>
    </xf>
    <xf numFmtId="0" fontId="0" fillId="8" borderId="2" xfId="0" applyFill="1" applyBorder="1" applyAlignment="1">
      <alignment vertical="center" wrapText="1"/>
    </xf>
    <xf numFmtId="0" fontId="6" fillId="8" borderId="15" xfId="0" applyFont="1" applyFill="1" applyBorder="1" applyAlignment="1">
      <alignment vertical="center" wrapText="1"/>
    </xf>
    <xf numFmtId="0" fontId="0" fillId="8" borderId="15" xfId="0" applyFill="1" applyBorder="1" applyAlignment="1">
      <alignment vertical="center" wrapText="1"/>
    </xf>
    <xf numFmtId="0" fontId="15" fillId="4" borderId="18" xfId="1" applyFont="1" applyFill="1" applyBorder="1" applyAlignment="1">
      <alignment horizontal="left" vertical="center"/>
    </xf>
    <xf numFmtId="0" fontId="15" fillId="4" borderId="0" xfId="1" applyFont="1" applyFill="1" applyAlignment="1">
      <alignment horizontal="left" vertical="center"/>
    </xf>
    <xf numFmtId="0" fontId="15" fillId="4" borderId="40" xfId="1" applyFont="1" applyFill="1" applyBorder="1" applyAlignment="1">
      <alignment horizontal="left" vertical="center"/>
    </xf>
    <xf numFmtId="0" fontId="10" fillId="4" borderId="39" xfId="1" applyFont="1" applyFill="1" applyBorder="1">
      <alignment vertical="center"/>
    </xf>
    <xf numFmtId="0" fontId="10" fillId="4" borderId="39" xfId="1" applyFont="1" applyFill="1" applyBorder="1" applyAlignment="1">
      <alignment vertical="center" wrapText="1"/>
    </xf>
    <xf numFmtId="0" fontId="10" fillId="4" borderId="18" xfId="1" applyFont="1" applyFill="1" applyBorder="1" applyAlignment="1">
      <alignment horizontal="left" vertical="center"/>
    </xf>
    <xf numFmtId="0" fontId="15" fillId="4" borderId="23" xfId="1" applyFont="1" applyFill="1" applyBorder="1" applyAlignment="1">
      <alignment horizontal="left" vertical="center"/>
    </xf>
    <xf numFmtId="0" fontId="0" fillId="0" borderId="0" xfId="0" applyAlignment="1">
      <alignment vertical="center" wrapText="1"/>
    </xf>
    <xf numFmtId="0" fontId="15" fillId="4" borderId="0" xfId="0" applyFont="1" applyFill="1">
      <alignment vertical="center"/>
    </xf>
    <xf numFmtId="0" fontId="15" fillId="4" borderId="18" xfId="0" applyFont="1" applyFill="1" applyBorder="1">
      <alignment vertical="center"/>
    </xf>
    <xf numFmtId="0" fontId="15" fillId="4" borderId="23" xfId="0" applyFont="1" applyFill="1" applyBorder="1">
      <alignment vertical="center"/>
    </xf>
    <xf numFmtId="0" fontId="15" fillId="4" borderId="22" xfId="0" applyFont="1" applyFill="1" applyBorder="1">
      <alignment vertical="center"/>
    </xf>
    <xf numFmtId="0" fontId="10" fillId="0" borderId="0" xfId="0" applyFont="1">
      <alignment vertical="center"/>
    </xf>
    <xf numFmtId="0" fontId="15" fillId="4" borderId="43" xfId="1" applyFont="1" applyFill="1" applyBorder="1">
      <alignment vertical="center"/>
    </xf>
    <xf numFmtId="0" fontId="11" fillId="9" borderId="1" xfId="1" applyFont="1" applyFill="1" applyBorder="1" applyProtection="1">
      <alignment vertical="center"/>
      <protection locked="0"/>
    </xf>
    <xf numFmtId="0" fontId="15" fillId="2" borderId="1" xfId="1" applyFont="1" applyFill="1" applyBorder="1" applyAlignment="1">
      <alignment horizontal="center" vertical="center"/>
    </xf>
    <xf numFmtId="0" fontId="21" fillId="0" borderId="0" xfId="1" applyFont="1">
      <alignment vertical="center"/>
    </xf>
    <xf numFmtId="0" fontId="11" fillId="0" borderId="0" xfId="1" applyFont="1" applyAlignment="1">
      <alignment horizontal="center" vertical="center"/>
    </xf>
    <xf numFmtId="0" fontId="11" fillId="0" borderId="1" xfId="1" applyFont="1" applyBorder="1">
      <alignment vertical="center"/>
    </xf>
    <xf numFmtId="0" fontId="14" fillId="0" borderId="0" xfId="1" applyFont="1">
      <alignment vertical="center"/>
    </xf>
    <xf numFmtId="0" fontId="15" fillId="4" borderId="19" xfId="1" applyFont="1" applyFill="1" applyBorder="1">
      <alignment vertical="center"/>
    </xf>
    <xf numFmtId="0" fontId="15" fillId="4" borderId="26" xfId="0" applyFont="1" applyFill="1" applyBorder="1">
      <alignment vertical="center"/>
    </xf>
    <xf numFmtId="0" fontId="15" fillId="4" borderId="24" xfId="0" applyFont="1" applyFill="1" applyBorder="1">
      <alignment vertical="center"/>
    </xf>
    <xf numFmtId="0" fontId="0" fillId="0" borderId="0" xfId="0" applyProtection="1">
      <alignment vertical="center"/>
      <protection locked="0"/>
    </xf>
    <xf numFmtId="0" fontId="0" fillId="0" borderId="0" xfId="0" applyAlignment="1" applyProtection="1">
      <alignment vertical="center" wrapText="1"/>
      <protection locked="0"/>
    </xf>
    <xf numFmtId="0" fontId="0" fillId="8" borderId="0" xfId="0" applyFill="1" applyProtection="1">
      <alignment vertical="center"/>
      <protection locked="0"/>
    </xf>
    <xf numFmtId="176" fontId="11" fillId="12" borderId="1" xfId="1" applyNumberFormat="1" applyFont="1" applyFill="1" applyBorder="1">
      <alignment vertical="center"/>
    </xf>
    <xf numFmtId="0" fontId="0" fillId="11" borderId="0" xfId="0" applyFill="1" applyAlignment="1" applyProtection="1">
      <alignment vertical="center" wrapText="1"/>
      <protection locked="0"/>
    </xf>
    <xf numFmtId="0" fontId="15" fillId="2" borderId="1" xfId="1" applyFont="1" applyFill="1" applyBorder="1">
      <alignment vertical="center"/>
    </xf>
    <xf numFmtId="0" fontId="3" fillId="8" borderId="0" xfId="0" applyFont="1" applyFill="1">
      <alignment vertical="center"/>
    </xf>
    <xf numFmtId="0" fontId="3" fillId="8" borderId="45" xfId="0" applyFont="1" applyFill="1" applyBorder="1">
      <alignment vertical="center"/>
    </xf>
    <xf numFmtId="0" fontId="3" fillId="0" borderId="0" xfId="0" applyFont="1" applyAlignment="1">
      <alignment vertical="center" wrapText="1"/>
    </xf>
    <xf numFmtId="0" fontId="3" fillId="0" borderId="47" xfId="0" applyFont="1" applyBorder="1">
      <alignment vertical="center"/>
    </xf>
    <xf numFmtId="0" fontId="3" fillId="0" borderId="46" xfId="0" applyFont="1" applyBorder="1">
      <alignment vertical="center"/>
    </xf>
    <xf numFmtId="0" fontId="3" fillId="8" borderId="48" xfId="0" applyFont="1" applyFill="1" applyBorder="1">
      <alignment vertical="center"/>
    </xf>
    <xf numFmtId="0" fontId="3" fillId="8" borderId="47" xfId="0" applyFont="1" applyFill="1" applyBorder="1">
      <alignment vertical="center"/>
    </xf>
    <xf numFmtId="0" fontId="3" fillId="8" borderId="46" xfId="0" applyFont="1" applyFill="1" applyBorder="1">
      <alignment vertical="center"/>
    </xf>
    <xf numFmtId="0" fontId="6" fillId="8" borderId="0" xfId="0" applyFont="1" applyFill="1">
      <alignment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0" fillId="7" borderId="0" xfId="0" applyFill="1">
      <alignment vertical="center"/>
    </xf>
    <xf numFmtId="0" fontId="3" fillId="8" borderId="0" xfId="0" applyFont="1" applyFill="1" applyAlignment="1">
      <alignment vertical="center" wrapText="1"/>
    </xf>
    <xf numFmtId="0" fontId="3" fillId="8" borderId="0" xfId="0" applyFont="1" applyFill="1" applyAlignment="1">
      <alignment horizontal="center" vertical="center"/>
    </xf>
    <xf numFmtId="0" fontId="3" fillId="8" borderId="0" xfId="0" applyFont="1" applyFill="1" applyAlignment="1">
      <alignment horizontal="center" vertical="center" wrapText="1"/>
    </xf>
    <xf numFmtId="0" fontId="6" fillId="0" borderId="0" xfId="0" applyFont="1">
      <alignment vertical="center"/>
    </xf>
    <xf numFmtId="0" fontId="3" fillId="0" borderId="0" xfId="0" applyFont="1" applyAlignment="1">
      <alignment horizontal="center" vertical="center" wrapText="1"/>
    </xf>
    <xf numFmtId="0" fontId="6" fillId="8" borderId="0" xfId="0" applyFont="1" applyFill="1" applyAlignment="1">
      <alignment vertical="center" wrapText="1"/>
    </xf>
    <xf numFmtId="0" fontId="0" fillId="8" borderId="0" xfId="0" applyFill="1" applyAlignment="1">
      <alignment vertical="center" wrapText="1"/>
    </xf>
    <xf numFmtId="0" fontId="3" fillId="8" borderId="49" xfId="0" applyFont="1" applyFill="1" applyBorder="1">
      <alignment vertical="center"/>
    </xf>
    <xf numFmtId="0" fontId="0" fillId="8" borderId="44" xfId="0" applyFill="1" applyBorder="1">
      <alignment vertical="center"/>
    </xf>
    <xf numFmtId="0" fontId="3" fillId="8" borderId="44" xfId="0" applyFont="1" applyFill="1" applyBorder="1">
      <alignment vertical="center"/>
    </xf>
    <xf numFmtId="0" fontId="3" fillId="8" borderId="50" xfId="0" applyFont="1" applyFill="1" applyBorder="1">
      <alignment vertical="center"/>
    </xf>
    <xf numFmtId="0" fontId="3" fillId="0" borderId="49" xfId="0" applyFont="1" applyBorder="1">
      <alignment vertical="center"/>
    </xf>
    <xf numFmtId="0" fontId="3" fillId="0" borderId="44" xfId="0" applyFont="1" applyBorder="1">
      <alignment vertical="center"/>
    </xf>
    <xf numFmtId="0" fontId="3" fillId="0" borderId="50" xfId="0" applyFont="1" applyBorder="1">
      <alignment vertical="center"/>
    </xf>
    <xf numFmtId="0" fontId="3" fillId="8" borderId="44" xfId="0" applyFont="1" applyFill="1" applyBorder="1" applyAlignment="1">
      <alignment vertical="center" wrapText="1"/>
    </xf>
    <xf numFmtId="0" fontId="3" fillId="8" borderId="51" xfId="0" applyFont="1" applyFill="1" applyBorder="1">
      <alignment vertical="center"/>
    </xf>
    <xf numFmtId="0" fontId="0" fillId="0" borderId="44" xfId="0" applyBorder="1">
      <alignment vertical="center"/>
    </xf>
    <xf numFmtId="0" fontId="3" fillId="8" borderId="44" xfId="0" applyFont="1" applyFill="1" applyBorder="1" applyAlignment="1">
      <alignment horizontal="center" vertical="center"/>
    </xf>
    <xf numFmtId="0" fontId="13" fillId="0" borderId="0" xfId="2" applyBorder="1">
      <alignment vertical="center"/>
    </xf>
    <xf numFmtId="0" fontId="15" fillId="2" borderId="15" xfId="1" applyFont="1" applyFill="1" applyBorder="1" applyAlignment="1">
      <alignment horizontal="center" vertical="center"/>
    </xf>
    <xf numFmtId="0" fontId="15" fillId="2" borderId="8" xfId="1" applyFont="1" applyFill="1" applyBorder="1" applyAlignment="1">
      <alignment horizontal="center" vertical="center"/>
    </xf>
    <xf numFmtId="0" fontId="10" fillId="10" borderId="5" xfId="1" applyFont="1" applyFill="1" applyBorder="1" applyAlignment="1" applyProtection="1">
      <alignment horizontal="left" vertical="center" wrapText="1"/>
      <protection locked="0"/>
    </xf>
    <xf numFmtId="0" fontId="10" fillId="10" borderId="2" xfId="1" applyFont="1" applyFill="1" applyBorder="1" applyAlignment="1" applyProtection="1">
      <alignment horizontal="left" vertical="center" wrapText="1"/>
      <protection locked="0"/>
    </xf>
    <xf numFmtId="0" fontId="10" fillId="10" borderId="9" xfId="1" applyFont="1" applyFill="1" applyBorder="1" applyAlignment="1" applyProtection="1">
      <alignment horizontal="left" vertical="center" wrapText="1"/>
      <protection locked="0"/>
    </xf>
    <xf numFmtId="0" fontId="11" fillId="9" borderId="1" xfId="1" applyFont="1" applyFill="1" applyBorder="1" applyAlignment="1" applyProtection="1">
      <alignment horizontal="center" vertical="center"/>
      <protection locked="0"/>
    </xf>
    <xf numFmtId="0" fontId="11" fillId="0" borderId="0" xfId="1" applyFont="1" applyAlignment="1">
      <alignment horizontal="center" vertical="center"/>
    </xf>
    <xf numFmtId="0" fontId="11" fillId="0" borderId="6" xfId="1" applyFont="1" applyBorder="1" applyAlignment="1">
      <alignment horizontal="center" vertical="center"/>
    </xf>
    <xf numFmtId="0" fontId="11" fillId="0" borderId="1" xfId="1" applyFont="1" applyBorder="1" applyAlignment="1">
      <alignment horizontal="center" vertical="center"/>
    </xf>
    <xf numFmtId="0" fontId="10" fillId="0" borderId="5" xfId="1" applyFont="1" applyBorder="1" applyAlignment="1">
      <alignment horizontal="left" vertical="center" wrapText="1"/>
    </xf>
    <xf numFmtId="0" fontId="10" fillId="0" borderId="2" xfId="1" applyFont="1" applyBorder="1" applyAlignment="1">
      <alignment horizontal="left" vertical="center" wrapText="1"/>
    </xf>
    <xf numFmtId="0" fontId="10" fillId="0" borderId="9" xfId="1" applyFont="1" applyBorder="1" applyAlignment="1">
      <alignment horizontal="left" vertical="center" wrapText="1"/>
    </xf>
    <xf numFmtId="0" fontId="10" fillId="0" borderId="7" xfId="1" applyFont="1" applyBorder="1" applyAlignment="1">
      <alignment horizontal="left" vertical="center" wrapText="1"/>
    </xf>
    <xf numFmtId="0" fontId="10" fillId="0" borderId="3" xfId="1" applyFont="1" applyBorder="1" applyAlignment="1">
      <alignment horizontal="left" vertical="center" wrapText="1"/>
    </xf>
    <xf numFmtId="0" fontId="10" fillId="0" borderId="11" xfId="1" applyFont="1" applyBorder="1" applyAlignment="1">
      <alignment horizontal="left" vertical="center" wrapText="1"/>
    </xf>
    <xf numFmtId="0" fontId="10" fillId="0" borderId="6" xfId="1" applyFont="1" applyBorder="1" applyAlignment="1">
      <alignment horizontal="left" vertical="center" wrapText="1"/>
    </xf>
    <xf numFmtId="0" fontId="10" fillId="0" borderId="0" xfId="1" applyFont="1" applyAlignment="1">
      <alignment horizontal="left" vertical="center" wrapText="1"/>
    </xf>
    <xf numFmtId="0" fontId="10" fillId="0" borderId="10" xfId="1" applyFont="1" applyBorder="1" applyAlignment="1">
      <alignment horizontal="left" vertical="center" wrapText="1"/>
    </xf>
    <xf numFmtId="0" fontId="10" fillId="3" borderId="5" xfId="1" applyFont="1" applyFill="1" applyBorder="1" applyAlignment="1" applyProtection="1">
      <alignment horizontal="left" vertical="center" wrapText="1"/>
      <protection locked="0"/>
    </xf>
    <xf numFmtId="0" fontId="10" fillId="3" borderId="2" xfId="1" applyFont="1" applyFill="1" applyBorder="1" applyAlignment="1" applyProtection="1">
      <alignment horizontal="left" vertical="center" wrapText="1"/>
      <protection locked="0"/>
    </xf>
    <xf numFmtId="0" fontId="10" fillId="3" borderId="9" xfId="1" applyFont="1" applyFill="1" applyBorder="1" applyAlignment="1" applyProtection="1">
      <alignment horizontal="left" vertical="center" wrapText="1"/>
      <protection locked="0"/>
    </xf>
    <xf numFmtId="0" fontId="10" fillId="3" borderId="15" xfId="1" applyFont="1" applyFill="1" applyBorder="1" applyAlignment="1">
      <alignment horizontal="left" vertical="center"/>
    </xf>
    <xf numFmtId="0" fontId="10" fillId="3" borderId="8" xfId="1" applyFont="1" applyFill="1" applyBorder="1" applyAlignment="1">
      <alignment horizontal="left" vertical="center"/>
    </xf>
    <xf numFmtId="0" fontId="10" fillId="3" borderId="1" xfId="1" applyFont="1" applyFill="1" applyBorder="1" applyAlignment="1">
      <alignment horizontal="center" vertical="center"/>
    </xf>
    <xf numFmtId="0" fontId="10" fillId="3" borderId="4" xfId="1" applyFont="1" applyFill="1" applyBorder="1" applyAlignment="1">
      <alignment horizontal="center" vertical="center"/>
    </xf>
    <xf numFmtId="0" fontId="10" fillId="3" borderId="8" xfId="1" applyFont="1" applyFill="1" applyBorder="1" applyAlignment="1">
      <alignment horizontal="center" vertical="center"/>
    </xf>
    <xf numFmtId="0" fontId="15" fillId="0" borderId="1" xfId="1" applyFont="1" applyBorder="1" applyAlignment="1">
      <alignment horizontal="left" vertical="center" wrapText="1"/>
    </xf>
    <xf numFmtId="0" fontId="15" fillId="0" borderId="1" xfId="1" applyFont="1" applyBorder="1" applyAlignment="1">
      <alignment horizontal="left" vertical="center"/>
    </xf>
    <xf numFmtId="0" fontId="10" fillId="0" borderId="1" xfId="1" applyFont="1" applyBorder="1" applyAlignment="1">
      <alignment horizontal="left" vertical="center" wrapText="1"/>
    </xf>
    <xf numFmtId="0" fontId="10" fillId="0" borderId="1" xfId="1" applyFont="1" applyBorder="1" applyAlignment="1">
      <alignment horizontal="left" vertical="center"/>
    </xf>
    <xf numFmtId="0" fontId="18" fillId="0" borderId="1" xfId="0" applyFont="1" applyBorder="1" applyAlignment="1">
      <alignment horizontal="left" vertical="center"/>
    </xf>
    <xf numFmtId="0" fontId="10" fillId="3" borderId="1" xfId="1" applyFont="1" applyFill="1" applyBorder="1" applyAlignment="1" applyProtection="1">
      <alignment horizontal="center" vertical="center"/>
      <protection locked="0"/>
    </xf>
    <xf numFmtId="0" fontId="10" fillId="3" borderId="4" xfId="1" applyFont="1" applyFill="1" applyBorder="1" applyAlignment="1" applyProtection="1">
      <alignment horizontal="center" vertical="center"/>
      <protection locked="0"/>
    </xf>
    <xf numFmtId="0" fontId="18" fillId="0" borderId="1" xfId="0" applyFont="1" applyBorder="1" applyAlignment="1">
      <alignment horizontal="left" vertical="center" wrapText="1"/>
    </xf>
    <xf numFmtId="0" fontId="15" fillId="2" borderId="1" xfId="1" applyFont="1" applyFill="1" applyBorder="1" applyAlignment="1">
      <alignment horizontal="center" vertical="center"/>
    </xf>
    <xf numFmtId="0" fontId="10" fillId="3" borderId="1" xfId="1" applyFont="1" applyFill="1" applyBorder="1" applyAlignment="1" applyProtection="1">
      <alignment horizontal="left" vertical="center"/>
      <protection locked="0"/>
    </xf>
    <xf numFmtId="176" fontId="16" fillId="3" borderId="4" xfId="1" applyNumberFormat="1" applyFont="1" applyFill="1" applyBorder="1" applyAlignment="1" applyProtection="1">
      <alignment horizontal="right" vertical="center"/>
      <protection locked="0"/>
    </xf>
    <xf numFmtId="176" fontId="16" fillId="3" borderId="15" xfId="1" applyNumberFormat="1" applyFont="1" applyFill="1" applyBorder="1" applyAlignment="1" applyProtection="1">
      <alignment horizontal="right" vertical="center"/>
      <protection locked="0"/>
    </xf>
    <xf numFmtId="0" fontId="10" fillId="3" borderId="15" xfId="1" applyFont="1" applyFill="1" applyBorder="1" applyAlignment="1">
      <alignment horizontal="center" vertical="center"/>
    </xf>
    <xf numFmtId="0" fontId="10" fillId="0" borderId="4" xfId="1" applyFont="1" applyBorder="1" applyAlignment="1">
      <alignment horizontal="left" vertical="center" wrapText="1"/>
    </xf>
    <xf numFmtId="0" fontId="10" fillId="0" borderId="15" xfId="1" applyFont="1" applyBorder="1" applyAlignment="1">
      <alignment horizontal="left" vertical="center" wrapText="1"/>
    </xf>
    <xf numFmtId="0" fontId="10" fillId="0" borderId="8" xfId="1" applyFont="1" applyBorder="1" applyAlignment="1">
      <alignment horizontal="left" vertical="center" wrapText="1"/>
    </xf>
    <xf numFmtId="0" fontId="15" fillId="2" borderId="12" xfId="1" applyFont="1" applyFill="1" applyBorder="1" applyAlignment="1">
      <alignment horizontal="center" vertical="center"/>
    </xf>
    <xf numFmtId="0" fontId="15" fillId="2" borderId="13" xfId="1" applyFont="1" applyFill="1" applyBorder="1" applyAlignment="1">
      <alignment horizontal="center" vertical="center"/>
    </xf>
    <xf numFmtId="0" fontId="15" fillId="2" borderId="14" xfId="1" applyFont="1" applyFill="1" applyBorder="1" applyAlignment="1">
      <alignment horizontal="center" vertical="center"/>
    </xf>
    <xf numFmtId="0" fontId="15" fillId="0" borderId="5" xfId="1" applyFont="1" applyBorder="1" applyAlignment="1">
      <alignment horizontal="left" vertical="center"/>
    </xf>
    <xf numFmtId="0" fontId="15" fillId="0" borderId="2" xfId="1" applyFont="1" applyBorder="1" applyAlignment="1">
      <alignment horizontal="left" vertical="center"/>
    </xf>
    <xf numFmtId="0" fontId="15" fillId="0" borderId="9" xfId="1" applyFont="1" applyBorder="1" applyAlignment="1">
      <alignment horizontal="left" vertical="center"/>
    </xf>
    <xf numFmtId="0" fontId="15" fillId="0" borderId="6" xfId="1" applyFont="1" applyBorder="1" applyAlignment="1">
      <alignment horizontal="left" vertical="center"/>
    </xf>
    <xf numFmtId="0" fontId="15" fillId="0" borderId="0" xfId="1" applyFont="1" applyAlignment="1">
      <alignment horizontal="left" vertical="center"/>
    </xf>
    <xf numFmtId="0" fontId="15" fillId="0" borderId="10" xfId="1" applyFont="1" applyBorder="1" applyAlignment="1">
      <alignment horizontal="left" vertical="center"/>
    </xf>
    <xf numFmtId="0" fontId="15" fillId="0" borderId="7" xfId="1" applyFont="1" applyBorder="1" applyAlignment="1">
      <alignment horizontal="left" vertical="center"/>
    </xf>
    <xf numFmtId="0" fontId="15" fillId="0" borderId="3" xfId="1" applyFont="1" applyBorder="1" applyAlignment="1">
      <alignment horizontal="left" vertical="center"/>
    </xf>
    <xf numFmtId="0" fontId="15" fillId="0" borderId="11" xfId="1" applyFont="1" applyBorder="1" applyAlignment="1">
      <alignment horizontal="left" vertical="center"/>
    </xf>
    <xf numFmtId="0" fontId="10" fillId="3" borderId="4" xfId="1" applyFont="1" applyFill="1" applyBorder="1" applyAlignment="1">
      <alignment horizontal="center" vertical="center" wrapText="1"/>
    </xf>
    <xf numFmtId="0" fontId="10" fillId="3" borderId="15" xfId="1" applyFont="1" applyFill="1" applyBorder="1" applyAlignment="1">
      <alignment horizontal="center" vertical="center" wrapText="1"/>
    </xf>
    <xf numFmtId="0" fontId="10" fillId="3" borderId="2" xfId="1" applyFont="1" applyFill="1" applyBorder="1" applyAlignment="1">
      <alignment horizontal="left" vertical="center" wrapText="1"/>
    </xf>
    <xf numFmtId="0" fontId="10" fillId="3" borderId="9" xfId="1" applyFont="1" applyFill="1" applyBorder="1" applyAlignment="1">
      <alignment horizontal="left" vertical="center" wrapText="1"/>
    </xf>
    <xf numFmtId="0" fontId="10" fillId="3" borderId="3" xfId="1" applyFont="1" applyFill="1" applyBorder="1" applyAlignment="1">
      <alignment horizontal="left" vertical="center" wrapText="1"/>
    </xf>
    <xf numFmtId="0" fontId="10" fillId="3" borderId="11" xfId="1" applyFont="1" applyFill="1" applyBorder="1" applyAlignment="1">
      <alignment horizontal="left" vertical="center" wrapText="1"/>
    </xf>
    <xf numFmtId="0" fontId="3" fillId="3" borderId="8" xfId="0"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xf>
    <xf numFmtId="0" fontId="3" fillId="3" borderId="4" xfId="0" applyFont="1" applyFill="1" applyBorder="1" applyAlignment="1">
      <alignment horizontal="center" vertical="center"/>
    </xf>
    <xf numFmtId="0" fontId="15" fillId="0" borderId="5" xfId="1" applyFont="1" applyBorder="1" applyAlignment="1">
      <alignment vertical="center" wrapText="1"/>
    </xf>
    <xf numFmtId="0" fontId="15" fillId="0" borderId="2" xfId="1" applyFont="1" applyBorder="1" applyAlignment="1">
      <alignment vertical="center" wrapText="1"/>
    </xf>
    <xf numFmtId="0" fontId="15" fillId="0" borderId="9" xfId="1" applyFont="1" applyBorder="1" applyAlignment="1">
      <alignment vertical="center" wrapText="1"/>
    </xf>
    <xf numFmtId="0" fontId="15" fillId="0" borderId="6" xfId="1" applyFont="1" applyBorder="1" applyAlignment="1">
      <alignment vertical="center" wrapText="1"/>
    </xf>
    <xf numFmtId="0" fontId="15" fillId="0" borderId="0" xfId="1" applyFont="1" applyAlignment="1">
      <alignment vertical="center" wrapText="1"/>
    </xf>
    <xf numFmtId="0" fontId="15" fillId="0" borderId="10" xfId="1" applyFont="1" applyBorder="1" applyAlignment="1">
      <alignment vertical="center" wrapText="1"/>
    </xf>
    <xf numFmtId="0" fontId="15" fillId="0" borderId="7" xfId="1" applyFont="1" applyBorder="1" applyAlignment="1">
      <alignment vertical="center" wrapText="1"/>
    </xf>
    <xf numFmtId="0" fontId="15" fillId="0" borderId="3" xfId="1" applyFont="1" applyBorder="1" applyAlignment="1">
      <alignment vertical="center" wrapText="1"/>
    </xf>
    <xf numFmtId="0" fontId="15" fillId="0" borderId="11" xfId="1" applyFont="1" applyBorder="1" applyAlignment="1">
      <alignment vertical="center" wrapText="1"/>
    </xf>
    <xf numFmtId="0" fontId="10" fillId="3" borderId="5" xfId="1" applyFont="1" applyFill="1" applyBorder="1" applyAlignment="1" applyProtection="1">
      <alignment horizontal="left" vertical="center"/>
      <protection locked="0"/>
    </xf>
    <xf numFmtId="0" fontId="10" fillId="3" borderId="2" xfId="1" applyFont="1" applyFill="1" applyBorder="1" applyAlignment="1" applyProtection="1">
      <alignment horizontal="left" vertical="center"/>
      <protection locked="0"/>
    </xf>
    <xf numFmtId="0" fontId="10" fillId="3" borderId="9" xfId="1" applyFont="1" applyFill="1" applyBorder="1" applyAlignment="1" applyProtection="1">
      <alignment horizontal="left" vertical="center"/>
      <protection locked="0"/>
    </xf>
    <xf numFmtId="0" fontId="10" fillId="3" borderId="6" xfId="1" applyFont="1" applyFill="1" applyBorder="1" applyAlignment="1" applyProtection="1">
      <alignment horizontal="left" vertical="center"/>
      <protection locked="0"/>
    </xf>
    <xf numFmtId="0" fontId="10" fillId="3" borderId="0" xfId="1" applyFont="1" applyFill="1" applyAlignment="1" applyProtection="1">
      <alignment horizontal="left" vertical="center"/>
      <protection locked="0"/>
    </xf>
    <xf numFmtId="0" fontId="10" fillId="3" borderId="10" xfId="1" applyFont="1" applyFill="1" applyBorder="1" applyAlignment="1" applyProtection="1">
      <alignment horizontal="left" vertical="center"/>
      <protection locked="0"/>
    </xf>
    <xf numFmtId="0" fontId="10" fillId="3" borderId="7" xfId="1" applyFont="1" applyFill="1" applyBorder="1" applyAlignment="1" applyProtection="1">
      <alignment horizontal="left" vertical="center"/>
      <protection locked="0"/>
    </xf>
    <xf numFmtId="0" fontId="10" fillId="3" borderId="3" xfId="1" applyFont="1" applyFill="1" applyBorder="1" applyAlignment="1" applyProtection="1">
      <alignment horizontal="left" vertical="center"/>
      <protection locked="0"/>
    </xf>
    <xf numFmtId="0" fontId="10" fillId="3" borderId="11" xfId="1" applyFont="1" applyFill="1" applyBorder="1" applyAlignment="1" applyProtection="1">
      <alignment horizontal="left" vertical="center"/>
      <protection locked="0"/>
    </xf>
    <xf numFmtId="0" fontId="10" fillId="3" borderId="4" xfId="1" applyFont="1" applyFill="1" applyBorder="1" applyAlignment="1" applyProtection="1">
      <alignment horizontal="left" vertical="center" wrapText="1"/>
      <protection locked="0"/>
    </xf>
    <xf numFmtId="0" fontId="10" fillId="3" borderId="15" xfId="1" applyFont="1" applyFill="1" applyBorder="1" applyAlignment="1" applyProtection="1">
      <alignment horizontal="left" vertical="center" wrapText="1"/>
      <protection locked="0"/>
    </xf>
    <xf numFmtId="0" fontId="10" fillId="3" borderId="8" xfId="1" applyFont="1" applyFill="1" applyBorder="1" applyAlignment="1" applyProtection="1">
      <alignment horizontal="left" vertical="center" wrapText="1"/>
      <protection locked="0"/>
    </xf>
    <xf numFmtId="0" fontId="15" fillId="0" borderId="5" xfId="1" applyFont="1" applyBorder="1" applyAlignment="1">
      <alignment horizontal="left" vertical="center" wrapText="1"/>
    </xf>
    <xf numFmtId="0" fontId="15" fillId="0" borderId="2" xfId="1" applyFont="1" applyBorder="1" applyAlignment="1">
      <alignment horizontal="left" vertical="center" wrapText="1"/>
    </xf>
    <xf numFmtId="0" fontId="15" fillId="0" borderId="9" xfId="1" applyFont="1" applyBorder="1" applyAlignment="1">
      <alignment horizontal="left" vertical="center" wrapText="1"/>
    </xf>
    <xf numFmtId="0" fontId="15" fillId="0" borderId="7" xfId="1" applyFont="1" applyBorder="1" applyAlignment="1">
      <alignment horizontal="left" vertical="center" wrapText="1"/>
    </xf>
    <xf numFmtId="0" fontId="15" fillId="0" borderId="3" xfId="1" applyFont="1" applyBorder="1" applyAlignment="1">
      <alignment horizontal="left" vertical="center" wrapText="1"/>
    </xf>
    <xf numFmtId="0" fontId="15" fillId="0" borderId="11" xfId="1" applyFont="1" applyBorder="1" applyAlignment="1">
      <alignment horizontal="left" vertical="center" wrapText="1"/>
    </xf>
    <xf numFmtId="0" fontId="15" fillId="2" borderId="4" xfId="1" applyFont="1" applyFill="1" applyBorder="1" applyAlignment="1">
      <alignment horizontal="center" vertical="center" wrapText="1"/>
    </xf>
    <xf numFmtId="0" fontId="15" fillId="2" borderId="15" xfId="1" applyFont="1" applyFill="1" applyBorder="1" applyAlignment="1">
      <alignment horizontal="center" vertical="center" wrapText="1"/>
    </xf>
    <xf numFmtId="0" fontId="15" fillId="2" borderId="8" xfId="1" applyFont="1" applyFill="1" applyBorder="1" applyAlignment="1">
      <alignment horizontal="center"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0" fillId="0" borderId="11" xfId="0" applyBorder="1" applyAlignment="1">
      <alignment horizontal="left" vertical="center" wrapText="1"/>
    </xf>
    <xf numFmtId="0" fontId="4" fillId="2" borderId="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8" xfId="0" applyFont="1" applyFill="1" applyBorder="1" applyAlignment="1">
      <alignment horizontal="center" vertical="center"/>
    </xf>
    <xf numFmtId="0" fontId="19" fillId="0" borderId="5" xfId="0" applyFont="1" applyBorder="1" applyAlignment="1">
      <alignment horizontal="center" vertical="center"/>
    </xf>
    <xf numFmtId="0" fontId="19" fillId="0" borderId="2" xfId="0" applyFont="1" applyBorder="1" applyAlignment="1">
      <alignment horizontal="center" vertical="center"/>
    </xf>
    <xf numFmtId="0" fontId="19" fillId="0" borderId="7" xfId="0" applyFont="1" applyBorder="1" applyAlignment="1">
      <alignment horizontal="center" vertical="center"/>
    </xf>
    <xf numFmtId="0" fontId="19" fillId="0" borderId="3" xfId="0" applyFont="1" applyBorder="1" applyAlignment="1">
      <alignment horizontal="center" vertical="center"/>
    </xf>
    <xf numFmtId="0" fontId="17" fillId="0" borderId="2" xfId="1" applyFont="1" applyBorder="1" applyAlignment="1">
      <alignment horizontal="center" vertical="center"/>
    </xf>
    <xf numFmtId="0" fontId="17" fillId="0" borderId="3" xfId="1" applyFont="1" applyBorder="1" applyAlignment="1">
      <alignment horizontal="center" vertical="center"/>
    </xf>
    <xf numFmtId="0" fontId="19" fillId="0" borderId="9" xfId="0" applyFont="1" applyBorder="1" applyAlignment="1">
      <alignment horizontal="center" vertical="center"/>
    </xf>
    <xf numFmtId="0" fontId="19" fillId="0" borderId="11" xfId="0" applyFont="1" applyBorder="1" applyAlignment="1">
      <alignment horizontal="center" vertical="center"/>
    </xf>
    <xf numFmtId="0" fontId="10" fillId="0" borderId="25" xfId="1" applyFont="1" applyBorder="1" applyAlignment="1">
      <alignment horizontal="center" vertical="center"/>
    </xf>
    <xf numFmtId="0" fontId="10" fillId="0" borderId="18" xfId="1" applyFont="1" applyBorder="1" applyAlignment="1">
      <alignment horizontal="center" vertical="center"/>
    </xf>
    <xf numFmtId="0" fontId="10" fillId="0" borderId="29" xfId="1" applyFont="1" applyBorder="1" applyAlignment="1">
      <alignment horizontal="center" vertical="center"/>
    </xf>
    <xf numFmtId="0" fontId="10" fillId="0" borderId="27" xfId="1" applyFont="1" applyBorder="1" applyAlignment="1">
      <alignment horizontal="center" vertical="center"/>
    </xf>
    <xf numFmtId="0" fontId="10" fillId="0" borderId="20" xfId="1" applyFont="1" applyBorder="1" applyAlignment="1">
      <alignment horizontal="center" vertical="center"/>
    </xf>
    <xf numFmtId="0" fontId="10" fillId="0" borderId="31" xfId="1" applyFont="1" applyBorder="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19" fillId="0" borderId="1" xfId="0" applyFont="1" applyBorder="1" applyAlignment="1">
      <alignment horizontal="center" vertical="center"/>
    </xf>
    <xf numFmtId="0" fontId="19" fillId="0" borderId="4" xfId="0" applyFont="1" applyBorder="1" applyAlignment="1">
      <alignment horizontal="center" vertical="center"/>
    </xf>
    <xf numFmtId="0" fontId="17" fillId="0" borderId="8" xfId="1" applyFont="1" applyBorder="1" applyAlignment="1">
      <alignment horizontal="center" vertical="center"/>
    </xf>
    <xf numFmtId="0" fontId="17" fillId="0" borderId="1" xfId="1" applyFont="1" applyBorder="1" applyAlignment="1">
      <alignment horizontal="center" vertical="center"/>
    </xf>
    <xf numFmtId="0" fontId="20" fillId="2" borderId="5"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4" fillId="0" borderId="25" xfId="0" applyFont="1" applyBorder="1">
      <alignment vertical="center"/>
    </xf>
    <xf numFmtId="0" fontId="4" fillId="0" borderId="18" xfId="0" applyFont="1" applyBorder="1">
      <alignment vertical="center"/>
    </xf>
    <xf numFmtId="0" fontId="4" fillId="0" borderId="29" xfId="0" applyFont="1" applyBorder="1">
      <alignment vertical="center"/>
    </xf>
    <xf numFmtId="0" fontId="15" fillId="2" borderId="34" xfId="1" applyFont="1" applyFill="1" applyBorder="1" applyAlignment="1">
      <alignment horizontal="center" vertical="center"/>
    </xf>
    <xf numFmtId="0" fontId="15" fillId="2" borderId="16" xfId="1" applyFont="1" applyFill="1" applyBorder="1" applyAlignment="1">
      <alignment horizontal="center" vertical="center"/>
    </xf>
    <xf numFmtId="0" fontId="15" fillId="2" borderId="35" xfId="1" applyFont="1" applyFill="1" applyBorder="1" applyAlignment="1">
      <alignment horizontal="center" vertical="center"/>
    </xf>
    <xf numFmtId="0" fontId="11" fillId="0" borderId="28"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19" xfId="1" applyFont="1" applyBorder="1" applyAlignment="1">
      <alignment horizontal="center" vertical="center" wrapText="1"/>
    </xf>
    <xf numFmtId="0" fontId="17" fillId="0" borderId="18" xfId="1" applyFont="1" applyBorder="1" applyAlignment="1">
      <alignment horizontal="center" vertical="center"/>
    </xf>
    <xf numFmtId="0" fontId="17" fillId="0" borderId="29" xfId="1" applyFont="1" applyBorder="1" applyAlignment="1">
      <alignment horizontal="center" vertical="center"/>
    </xf>
    <xf numFmtId="0" fontId="17" fillId="0" borderId="25" xfId="1" applyFont="1" applyBorder="1" applyAlignment="1">
      <alignment horizontal="center" vertical="center"/>
    </xf>
    <xf numFmtId="0" fontId="15" fillId="2" borderId="17" xfId="1" applyFont="1" applyFill="1" applyBorder="1" applyAlignment="1">
      <alignment horizontal="center" vertical="center"/>
    </xf>
    <xf numFmtId="0" fontId="15" fillId="2" borderId="36" xfId="1" applyFont="1" applyFill="1" applyBorder="1" applyAlignment="1">
      <alignment horizontal="center" vertical="center"/>
    </xf>
    <xf numFmtId="0" fontId="15" fillId="2" borderId="37" xfId="1" applyFont="1" applyFill="1" applyBorder="1" applyAlignment="1">
      <alignment horizontal="center" vertical="center"/>
    </xf>
    <xf numFmtId="0" fontId="11" fillId="0" borderId="25" xfId="1" applyFont="1" applyBorder="1" applyAlignment="1">
      <alignment horizontal="center" vertical="center" wrapText="1"/>
    </xf>
    <xf numFmtId="0" fontId="11" fillId="0" borderId="18" xfId="1" applyFont="1" applyBorder="1" applyAlignment="1">
      <alignment horizontal="center" vertical="center" wrapText="1"/>
    </xf>
    <xf numFmtId="0" fontId="11" fillId="0" borderId="29" xfId="1" applyFont="1" applyBorder="1" applyAlignment="1">
      <alignment horizontal="center" vertical="center" wrapText="1"/>
    </xf>
    <xf numFmtId="0" fontId="11" fillId="0" borderId="25" xfId="1" applyFont="1" applyBorder="1" applyAlignment="1">
      <alignment horizontal="center" vertical="center"/>
    </xf>
    <xf numFmtId="0" fontId="11" fillId="0" borderId="18" xfId="1" applyFont="1" applyBorder="1" applyAlignment="1">
      <alignment horizontal="center" vertical="center"/>
    </xf>
    <xf numFmtId="0" fontId="11" fillId="0" borderId="29" xfId="1" applyFont="1" applyBorder="1" applyAlignment="1">
      <alignment horizontal="center" vertical="center"/>
    </xf>
    <xf numFmtId="0" fontId="11" fillId="0" borderId="30"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20" xfId="1" applyFont="1" applyBorder="1" applyAlignment="1">
      <alignment horizontal="center" vertical="center" wrapText="1"/>
    </xf>
    <xf numFmtId="0" fontId="10" fillId="0" borderId="21" xfId="1" applyFont="1" applyBorder="1" applyAlignment="1">
      <alignment horizontal="center" vertical="center" wrapText="1"/>
    </xf>
    <xf numFmtId="0" fontId="3" fillId="0" borderId="4"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4" fillId="2" borderId="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5" fillId="0" borderId="25" xfId="2" applyFont="1" applyBorder="1" applyAlignment="1">
      <alignment horizontal="left" vertical="center"/>
    </xf>
    <xf numFmtId="0" fontId="15" fillId="0" borderId="18" xfId="2" applyFont="1" applyBorder="1" applyAlignment="1">
      <alignment horizontal="left" vertical="center"/>
    </xf>
    <xf numFmtId="0" fontId="15" fillId="0" borderId="42" xfId="0" applyFont="1" applyBorder="1">
      <alignment vertical="center"/>
    </xf>
    <xf numFmtId="0" fontId="15" fillId="0" borderId="3" xfId="0" applyFont="1" applyBorder="1">
      <alignment vertical="center"/>
    </xf>
    <xf numFmtId="0" fontId="15" fillId="0" borderId="41" xfId="0" applyFont="1" applyBorder="1">
      <alignment vertical="center"/>
    </xf>
    <xf numFmtId="0" fontId="4" fillId="0" borderId="26" xfId="0" applyFont="1" applyBorder="1">
      <alignment vertical="center"/>
    </xf>
    <xf numFmtId="0" fontId="4" fillId="0" borderId="23" xfId="0" applyFont="1" applyBorder="1">
      <alignment vertical="center"/>
    </xf>
    <xf numFmtId="0" fontId="4" fillId="0" borderId="38" xfId="0" applyFont="1" applyBorder="1">
      <alignment vertical="center"/>
    </xf>
    <xf numFmtId="0" fontId="17" fillId="0" borderId="27" xfId="1" applyFont="1" applyBorder="1" applyAlignment="1">
      <alignment horizontal="center" vertical="center"/>
    </xf>
    <xf numFmtId="0" fontId="17" fillId="0" borderId="20" xfId="1" applyFont="1" applyBorder="1" applyAlignment="1">
      <alignment horizontal="center" vertical="center"/>
    </xf>
    <xf numFmtId="0" fontId="17" fillId="0" borderId="31" xfId="1" applyFont="1" applyBorder="1" applyAlignment="1">
      <alignment horizontal="center" vertical="center"/>
    </xf>
    <xf numFmtId="0" fontId="10" fillId="4" borderId="6" xfId="1" applyFont="1" applyFill="1" applyBorder="1" applyAlignment="1">
      <alignment horizontal="center" vertical="center"/>
    </xf>
    <xf numFmtId="0" fontId="10" fillId="4" borderId="0" xfId="1" applyFont="1" applyFill="1" applyAlignment="1">
      <alignment horizontal="center" vertical="center"/>
    </xf>
    <xf numFmtId="0" fontId="10" fillId="4" borderId="39" xfId="1" applyFont="1" applyFill="1" applyBorder="1" applyAlignment="1">
      <alignment horizontal="center" vertical="center"/>
    </xf>
    <xf numFmtId="0" fontId="10" fillId="0" borderId="25" xfId="1" applyFont="1" applyBorder="1" applyAlignment="1">
      <alignment horizontal="center" vertical="center" wrapText="1"/>
    </xf>
    <xf numFmtId="0" fontId="10" fillId="0" borderId="29" xfId="1" applyFont="1" applyBorder="1" applyAlignment="1">
      <alignment horizontal="center" vertical="center" wrapText="1"/>
    </xf>
    <xf numFmtId="0" fontId="13" fillId="0" borderId="25" xfId="2" applyBorder="1" applyAlignment="1">
      <alignment horizontal="center" vertical="center"/>
    </xf>
    <xf numFmtId="0" fontId="13" fillId="0" borderId="18" xfId="2" applyBorder="1" applyAlignment="1">
      <alignment horizontal="center" vertical="center"/>
    </xf>
    <xf numFmtId="0" fontId="13" fillId="0" borderId="29" xfId="2" applyBorder="1" applyAlignment="1">
      <alignment horizontal="center" vertical="center"/>
    </xf>
    <xf numFmtId="0" fontId="10" fillId="4" borderId="7" xfId="1" applyFont="1" applyFill="1" applyBorder="1" applyAlignment="1">
      <alignment horizontal="center" vertical="center"/>
    </xf>
    <xf numFmtId="0" fontId="10" fillId="4" borderId="3" xfId="1" applyFont="1" applyFill="1" applyBorder="1" applyAlignment="1">
      <alignment horizontal="center" vertical="center"/>
    </xf>
    <xf numFmtId="0" fontId="10" fillId="4" borderId="41" xfId="1" applyFont="1" applyFill="1" applyBorder="1" applyAlignment="1">
      <alignment horizontal="center" vertical="center"/>
    </xf>
    <xf numFmtId="0" fontId="14" fillId="0" borderId="3" xfId="1" applyFont="1" applyBorder="1" applyAlignment="1">
      <alignment horizontal="left" vertical="center" wrapText="1"/>
    </xf>
    <xf numFmtId="0" fontId="13" fillId="0" borderId="27" xfId="2" applyBorder="1" applyAlignment="1">
      <alignment horizontal="center" vertical="center"/>
    </xf>
    <xf numFmtId="0" fontId="13" fillId="0" borderId="20" xfId="2" applyBorder="1" applyAlignment="1">
      <alignment horizontal="center" vertical="center"/>
    </xf>
    <xf numFmtId="0" fontId="13" fillId="0" borderId="31" xfId="2" applyBorder="1" applyAlignment="1">
      <alignment horizontal="center" vertical="center"/>
    </xf>
    <xf numFmtId="0" fontId="20" fillId="2" borderId="6"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0" xfId="0" applyFont="1" applyFill="1" applyBorder="1" applyAlignment="1">
      <alignment horizontal="center" vertical="center" wrapText="1"/>
    </xf>
    <xf numFmtId="0" fontId="3" fillId="10" borderId="1" xfId="0" applyFont="1" applyFill="1" applyBorder="1" applyAlignment="1" applyProtection="1">
      <alignment horizontal="left" vertical="center" wrapText="1"/>
      <protection locked="0"/>
    </xf>
    <xf numFmtId="0" fontId="3" fillId="3" borderId="4" xfId="0" applyFont="1" applyFill="1" applyBorder="1" applyAlignment="1" applyProtection="1">
      <alignment horizontal="center" vertical="center" wrapText="1"/>
      <protection locked="0"/>
    </xf>
    <xf numFmtId="0" fontId="3" fillId="3" borderId="15"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locked="0"/>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0"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3" fillId="3" borderId="4" xfId="0" applyFont="1" applyFill="1" applyBorder="1" applyAlignment="1" applyProtection="1">
      <alignment horizontal="left" vertical="center" wrapText="1"/>
      <protection locked="0"/>
    </xf>
    <xf numFmtId="0" fontId="3" fillId="3" borderId="15" xfId="0" applyFont="1" applyFill="1" applyBorder="1" applyAlignment="1" applyProtection="1">
      <alignment horizontal="left" vertical="center" wrapText="1"/>
      <protection locked="0"/>
    </xf>
    <xf numFmtId="0" fontId="3" fillId="3" borderId="8"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3" borderId="1" xfId="0" applyFont="1" applyFill="1" applyBorder="1" applyAlignment="1" applyProtection="1">
      <alignment horizontal="center" vertical="center"/>
      <protection locked="0"/>
    </xf>
    <xf numFmtId="0" fontId="3" fillId="0" borderId="4" xfId="0" applyFont="1" applyBorder="1" applyAlignment="1">
      <alignment horizontal="left" vertical="center" wrapText="1"/>
    </xf>
    <xf numFmtId="0" fontId="3" fillId="0" borderId="15" xfId="0" applyFont="1" applyBorder="1" applyAlignment="1">
      <alignment horizontal="left" vertical="center" wrapText="1"/>
    </xf>
    <xf numFmtId="0" fontId="3" fillId="0" borderId="8" xfId="0" applyFont="1" applyBorder="1" applyAlignment="1">
      <alignment horizontal="left" vertical="center" wrapText="1"/>
    </xf>
    <xf numFmtId="0" fontId="5"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3" fillId="3" borderId="12" xfId="0" applyFont="1" applyFill="1" applyBorder="1" applyAlignment="1" applyProtection="1">
      <alignment horizontal="center" vertical="center"/>
      <protection locked="0"/>
    </xf>
    <xf numFmtId="0" fontId="3" fillId="3" borderId="13"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5" fillId="0" borderId="1" xfId="0" applyFont="1" applyBorder="1">
      <alignment vertical="center"/>
    </xf>
    <xf numFmtId="0" fontId="3" fillId="10" borderId="5"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3" fillId="4" borderId="6" xfId="0" applyFont="1" applyFill="1" applyBorder="1" applyAlignment="1" applyProtection="1">
      <alignment horizontal="left" vertical="center" wrapText="1"/>
      <protection locked="0"/>
    </xf>
    <xf numFmtId="0" fontId="3" fillId="4" borderId="0" xfId="0" applyFont="1" applyFill="1" applyAlignment="1" applyProtection="1">
      <alignment horizontal="left" vertical="center" wrapText="1"/>
      <protection locked="0"/>
    </xf>
    <xf numFmtId="0" fontId="3" fillId="4" borderId="10" xfId="0" applyFont="1" applyFill="1" applyBorder="1" applyAlignment="1" applyProtection="1">
      <alignment horizontal="left" vertical="center" wrapText="1"/>
      <protection locked="0"/>
    </xf>
    <xf numFmtId="0" fontId="3" fillId="4" borderId="7" xfId="0" applyFont="1" applyFill="1" applyBorder="1" applyAlignment="1" applyProtection="1">
      <alignment horizontal="left" vertical="center" wrapText="1"/>
      <protection locked="0"/>
    </xf>
    <xf numFmtId="0" fontId="3" fillId="4" borderId="3" xfId="0" applyFont="1" applyFill="1" applyBorder="1" applyAlignment="1" applyProtection="1">
      <alignment horizontal="left" vertical="center" wrapText="1"/>
      <protection locked="0"/>
    </xf>
    <xf numFmtId="0" fontId="3" fillId="4" borderId="11" xfId="0" applyFont="1" applyFill="1" applyBorder="1" applyAlignment="1" applyProtection="1">
      <alignment horizontal="left" vertical="center" wrapText="1"/>
      <protection locked="0"/>
    </xf>
    <xf numFmtId="0" fontId="3" fillId="0" borderId="1" xfId="0" applyFont="1" applyBorder="1" applyAlignment="1">
      <alignment vertical="center" wrapText="1"/>
    </xf>
    <xf numFmtId="0" fontId="0" fillId="0" borderId="1" xfId="0" applyBorder="1" applyAlignment="1">
      <alignmen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4" borderId="1" xfId="0" applyFont="1" applyFill="1" applyBorder="1" applyAlignment="1" applyProtection="1">
      <alignment horizontal="left" vertical="center" wrapText="1"/>
      <protection locked="0"/>
    </xf>
    <xf numFmtId="0" fontId="2" fillId="0" borderId="1" xfId="0" applyFont="1" applyBorder="1" applyAlignment="1">
      <alignment horizontal="center" vertical="center"/>
    </xf>
    <xf numFmtId="0" fontId="5" fillId="0" borderId="4" xfId="0" applyFont="1" applyBorder="1" applyAlignment="1">
      <alignment vertical="center" wrapText="1"/>
    </xf>
    <xf numFmtId="0" fontId="5" fillId="0" borderId="15" xfId="0" applyFont="1" applyBorder="1" applyAlignment="1">
      <alignment vertical="center" wrapText="1"/>
    </xf>
    <xf numFmtId="0" fontId="5" fillId="0" borderId="8" xfId="0" applyFont="1" applyBorder="1" applyAlignment="1">
      <alignment vertical="center" wrapText="1"/>
    </xf>
    <xf numFmtId="0" fontId="3" fillId="3" borderId="1" xfId="0" applyFont="1"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8" xfId="0" applyBorder="1" applyAlignment="1">
      <alignment horizontal="left"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10" borderId="2" xfId="0" applyFont="1" applyFill="1" applyBorder="1" applyAlignment="1" applyProtection="1">
      <alignment horizontal="left" vertical="center" wrapText="1"/>
      <protection locked="0"/>
    </xf>
    <xf numFmtId="0" fontId="3" fillId="10" borderId="9" xfId="0" applyFont="1" applyFill="1" applyBorder="1" applyAlignment="1" applyProtection="1">
      <alignment horizontal="left" vertical="center" wrapText="1"/>
      <protection locked="0"/>
    </xf>
    <xf numFmtId="0" fontId="3" fillId="10" borderId="6" xfId="0" applyFont="1" applyFill="1" applyBorder="1" applyAlignment="1" applyProtection="1">
      <alignment horizontal="left" vertical="center" wrapText="1"/>
      <protection locked="0"/>
    </xf>
    <xf numFmtId="0" fontId="3" fillId="10" borderId="0" xfId="0" applyFont="1" applyFill="1" applyAlignment="1" applyProtection="1">
      <alignment horizontal="left" vertical="center" wrapText="1"/>
      <protection locked="0"/>
    </xf>
    <xf numFmtId="0" fontId="3" fillId="10" borderId="10" xfId="0" applyFont="1" applyFill="1" applyBorder="1" applyAlignment="1" applyProtection="1">
      <alignment horizontal="left" vertical="center" wrapText="1"/>
      <protection locked="0"/>
    </xf>
    <xf numFmtId="0" fontId="3" fillId="10" borderId="7" xfId="0" applyFont="1" applyFill="1" applyBorder="1" applyAlignment="1" applyProtection="1">
      <alignment horizontal="left" vertical="center" wrapText="1"/>
      <protection locked="0"/>
    </xf>
    <xf numFmtId="0" fontId="3" fillId="10" borderId="3" xfId="0" applyFont="1" applyFill="1" applyBorder="1" applyAlignment="1" applyProtection="1">
      <alignment horizontal="left" vertical="center" wrapText="1"/>
      <protection locked="0"/>
    </xf>
    <xf numFmtId="0" fontId="3" fillId="10" borderId="11" xfId="0" applyFont="1" applyFill="1" applyBorder="1" applyAlignment="1" applyProtection="1">
      <alignment horizontal="left" vertical="center" wrapText="1"/>
      <protection locked="0"/>
    </xf>
    <xf numFmtId="0" fontId="3" fillId="3" borderId="5"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22" fillId="8" borderId="0" xfId="2" applyFont="1" applyFill="1" applyBorder="1" applyAlignment="1">
      <alignment horizontal="center" vertical="center"/>
    </xf>
    <xf numFmtId="0" fontId="3" fillId="0" borderId="4" xfId="0" applyFont="1" applyBorder="1" applyAlignment="1">
      <alignment vertical="center" wrapText="1"/>
    </xf>
    <xf numFmtId="0" fontId="3" fillId="0" borderId="15" xfId="0" applyFont="1" applyBorder="1" applyAlignment="1">
      <alignment vertical="center" wrapText="1"/>
    </xf>
    <xf numFmtId="0" fontId="3" fillId="0" borderId="8" xfId="0" applyFont="1" applyBorder="1" applyAlignment="1">
      <alignment vertical="center" wrapText="1"/>
    </xf>
    <xf numFmtId="0" fontId="3" fillId="3" borderId="1" xfId="0" applyFont="1" applyFill="1" applyBorder="1" applyAlignment="1" applyProtection="1">
      <alignment horizontal="center" vertical="center" wrapText="1"/>
      <protection locked="0"/>
    </xf>
    <xf numFmtId="0" fontId="3" fillId="8" borderId="0" xfId="0" applyFont="1" applyFill="1" applyAlignment="1">
      <alignment horizontal="left" vertical="center" wrapText="1"/>
    </xf>
    <xf numFmtId="0" fontId="5" fillId="0" borderId="1" xfId="0" applyFont="1" applyBorder="1" applyAlignment="1">
      <alignment horizontal="left" vertical="center" wrapText="1"/>
    </xf>
    <xf numFmtId="0" fontId="3" fillId="3" borderId="5" xfId="0" applyFont="1" applyFill="1" applyBorder="1" applyAlignment="1" applyProtection="1">
      <alignment horizontal="left" vertical="center" wrapText="1"/>
      <protection locked="0"/>
    </xf>
    <xf numFmtId="0" fontId="3" fillId="3" borderId="2"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left" vertical="center" wrapText="1"/>
      <protection locked="0"/>
    </xf>
    <xf numFmtId="0" fontId="3" fillId="3" borderId="6" xfId="0" applyFont="1" applyFill="1" applyBorder="1" applyAlignment="1" applyProtection="1">
      <alignment horizontal="left" vertical="center" wrapText="1"/>
      <protection locked="0"/>
    </xf>
    <xf numFmtId="0" fontId="3" fillId="3" borderId="0" xfId="0" applyFont="1" applyFill="1" applyAlignment="1" applyProtection="1">
      <alignment horizontal="left" vertical="center" wrapText="1"/>
      <protection locked="0"/>
    </xf>
    <xf numFmtId="0" fontId="3" fillId="3" borderId="10" xfId="0" applyFont="1" applyFill="1" applyBorder="1" applyAlignment="1" applyProtection="1">
      <alignment horizontal="left" vertical="center" wrapText="1"/>
      <protection locked="0"/>
    </xf>
    <xf numFmtId="0" fontId="3" fillId="3" borderId="7" xfId="0" applyFont="1" applyFill="1" applyBorder="1" applyAlignment="1" applyProtection="1">
      <alignment horizontal="left" vertical="center" wrapText="1"/>
      <protection locked="0"/>
    </xf>
    <xf numFmtId="0" fontId="3" fillId="3" borderId="3" xfId="0" applyFont="1" applyFill="1" applyBorder="1" applyAlignment="1" applyProtection="1">
      <alignment horizontal="left" vertical="center" wrapText="1"/>
      <protection locked="0"/>
    </xf>
    <xf numFmtId="0" fontId="3" fillId="3" borderId="11" xfId="0" applyFont="1" applyFill="1" applyBorder="1" applyAlignment="1" applyProtection="1">
      <alignment horizontal="left" vertical="center" wrapText="1"/>
      <protection locked="0"/>
    </xf>
    <xf numFmtId="0" fontId="3" fillId="3" borderId="6" xfId="0" applyFont="1" applyFill="1" applyBorder="1" applyAlignment="1" applyProtection="1">
      <alignment horizontal="center" vertical="center" wrapText="1"/>
      <protection locked="0"/>
    </xf>
    <xf numFmtId="0" fontId="3" fillId="3" borderId="0" xfId="0" applyFont="1" applyFill="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0" fontId="3" fillId="3" borderId="11" xfId="0" applyFont="1" applyFill="1" applyBorder="1" applyAlignment="1" applyProtection="1">
      <alignment horizontal="center" vertical="center" wrapText="1"/>
      <protection locked="0"/>
    </xf>
    <xf numFmtId="0" fontId="3" fillId="3" borderId="5"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10"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4" fillId="0" borderId="4"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center" vertical="center"/>
    </xf>
    <xf numFmtId="0" fontId="3" fillId="10" borderId="4" xfId="0" applyFont="1" applyFill="1" applyBorder="1" applyAlignment="1" applyProtection="1">
      <alignment horizontal="left" vertical="center" wrapText="1"/>
      <protection locked="0"/>
    </xf>
    <xf numFmtId="0" fontId="3" fillId="4" borderId="15" xfId="0" applyFont="1" applyFill="1" applyBorder="1" applyAlignment="1" applyProtection="1">
      <alignment horizontal="left" vertical="center" wrapText="1"/>
      <protection locked="0"/>
    </xf>
    <xf numFmtId="0" fontId="3" fillId="4" borderId="8" xfId="0" applyFont="1" applyFill="1" applyBorder="1" applyAlignment="1" applyProtection="1">
      <alignment horizontal="left" vertical="center" wrapText="1"/>
      <protection locked="0"/>
    </xf>
    <xf numFmtId="0" fontId="0" fillId="0" borderId="15" xfId="0" applyBorder="1" applyAlignment="1">
      <alignment horizontal="center" vertical="center" wrapText="1"/>
    </xf>
    <xf numFmtId="0" fontId="0" fillId="0" borderId="8" xfId="0" applyBorder="1" applyAlignment="1">
      <alignment horizontal="center" vertical="center" wrapText="1"/>
    </xf>
    <xf numFmtId="0" fontId="3" fillId="0" borderId="5" xfId="0" applyFont="1" applyBorder="1" applyAlignment="1">
      <alignment horizontal="left" vertical="center" wrapText="1"/>
    </xf>
    <xf numFmtId="0" fontId="3" fillId="0" borderId="2" xfId="0" applyFont="1" applyBorder="1" applyAlignment="1">
      <alignment horizontal="left" vertical="center" wrapText="1"/>
    </xf>
    <xf numFmtId="0" fontId="3" fillId="0" borderId="9"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11" xfId="0" applyFont="1" applyBorder="1" applyAlignment="1">
      <alignment horizontal="left" vertical="center" wrapText="1"/>
    </xf>
    <xf numFmtId="0" fontId="3" fillId="0" borderId="5" xfId="0" applyFont="1" applyBorder="1" applyAlignment="1">
      <alignment vertical="center" wrapText="1"/>
    </xf>
    <xf numFmtId="0" fontId="3" fillId="0" borderId="2" xfId="0" applyFont="1" applyBorder="1" applyAlignment="1">
      <alignment vertical="center" wrapText="1"/>
    </xf>
    <xf numFmtId="0" fontId="3" fillId="0" borderId="9" xfId="0" applyFont="1" applyBorder="1" applyAlignment="1">
      <alignment vertical="center" wrapText="1"/>
    </xf>
    <xf numFmtId="0" fontId="3" fillId="0" borderId="6" xfId="0" applyFont="1" applyBorder="1" applyAlignment="1">
      <alignment vertical="center" wrapText="1"/>
    </xf>
    <xf numFmtId="0" fontId="3" fillId="0" borderId="0" xfId="0" applyFont="1" applyAlignment="1">
      <alignment vertical="center" wrapText="1"/>
    </xf>
    <xf numFmtId="0" fontId="3" fillId="0" borderId="10" xfId="0" applyFont="1" applyBorder="1" applyAlignment="1">
      <alignment vertical="center" wrapText="1"/>
    </xf>
    <xf numFmtId="0" fontId="3" fillId="0" borderId="7" xfId="0" applyFont="1" applyBorder="1" applyAlignment="1">
      <alignment vertical="center" wrapText="1"/>
    </xf>
    <xf numFmtId="0" fontId="3" fillId="0" borderId="3" xfId="0" applyFont="1" applyBorder="1" applyAlignment="1">
      <alignment vertical="center" wrapText="1"/>
    </xf>
    <xf numFmtId="0" fontId="3" fillId="0" borderId="11" xfId="0" applyFont="1" applyBorder="1" applyAlignment="1">
      <alignment vertical="center" wrapText="1"/>
    </xf>
    <xf numFmtId="0" fontId="3" fillId="3" borderId="12" xfId="0" applyFont="1" applyFill="1" applyBorder="1" applyAlignment="1" applyProtection="1">
      <alignment horizontal="center" vertical="center" wrapText="1"/>
      <protection locked="0"/>
    </xf>
    <xf numFmtId="0" fontId="3" fillId="3" borderId="13" xfId="0" applyFont="1" applyFill="1" applyBorder="1" applyAlignment="1" applyProtection="1">
      <alignment horizontal="center" vertical="center" wrapText="1"/>
      <protection locked="0"/>
    </xf>
    <xf numFmtId="0" fontId="3" fillId="3" borderId="14"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8" xfId="0" applyFont="1" applyFill="1" applyBorder="1" applyAlignment="1" applyProtection="1">
      <alignment horizontal="left" vertical="center" wrapText="1"/>
      <protection locked="0"/>
    </xf>
    <xf numFmtId="0" fontId="5" fillId="0" borderId="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8" xfId="0" applyFont="1" applyBorder="1" applyAlignment="1">
      <alignment horizontal="center" vertical="center" wrapText="1"/>
    </xf>
    <xf numFmtId="0" fontId="0" fillId="0" borderId="2" xfId="0" applyBorder="1" applyAlignment="1">
      <alignment horizontal="left" vertical="center" wrapText="1"/>
    </xf>
    <xf numFmtId="0" fontId="0" fillId="0" borderId="9" xfId="0"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0" fontId="0" fillId="0" borderId="10" xfId="0" applyBorder="1" applyAlignment="1">
      <alignment horizontal="left" vertical="center" wrapText="1"/>
    </xf>
    <xf numFmtId="0" fontId="3" fillId="0" borderId="2" xfId="0" applyFont="1" applyBorder="1" applyAlignment="1">
      <alignment horizontal="left" vertical="top" wrapText="1"/>
    </xf>
    <xf numFmtId="0" fontId="3" fillId="0" borderId="9" xfId="0" applyFont="1" applyBorder="1" applyAlignment="1">
      <alignment horizontal="left" vertical="top" wrapText="1"/>
    </xf>
    <xf numFmtId="0" fontId="3" fillId="0" borderId="0" xfId="0" applyFont="1" applyAlignment="1">
      <alignment horizontal="left" vertical="top" wrapText="1"/>
    </xf>
    <xf numFmtId="0" fontId="3" fillId="0" borderId="10" xfId="0" applyFont="1" applyBorder="1" applyAlignment="1">
      <alignment horizontal="left" vertical="top" wrapText="1"/>
    </xf>
    <xf numFmtId="0" fontId="3" fillId="0" borderId="3" xfId="0" applyFont="1" applyBorder="1" applyAlignment="1">
      <alignment horizontal="left" vertical="top" wrapText="1"/>
    </xf>
    <xf numFmtId="0" fontId="3" fillId="0" borderId="11" xfId="0" applyFont="1" applyBorder="1" applyAlignment="1">
      <alignment horizontal="left" vertical="top" wrapText="1"/>
    </xf>
    <xf numFmtId="0" fontId="3" fillId="0" borderId="1" xfId="0" applyFont="1" applyBorder="1" applyAlignment="1">
      <alignment horizontal="center" vertical="center"/>
    </xf>
    <xf numFmtId="0" fontId="5" fillId="0" borderId="1" xfId="0" applyFont="1" applyBorder="1" applyAlignment="1">
      <alignment vertical="center" wrapText="1"/>
    </xf>
    <xf numFmtId="0" fontId="3" fillId="7" borderId="12" xfId="0" applyFont="1" applyFill="1" applyBorder="1" applyAlignment="1">
      <alignment horizontal="center" vertical="center" wrapText="1"/>
    </xf>
    <xf numFmtId="0" fontId="3" fillId="7" borderId="13" xfId="0" applyFont="1" applyFill="1" applyBorder="1" applyAlignment="1">
      <alignment horizontal="center" vertical="center" wrapText="1"/>
    </xf>
    <xf numFmtId="0" fontId="3" fillId="7" borderId="14" xfId="0" applyFont="1" applyFill="1" applyBorder="1" applyAlignment="1">
      <alignment horizontal="center" vertical="center" wrapText="1"/>
    </xf>
    <xf numFmtId="0" fontId="3" fillId="7" borderId="5" xfId="0" applyFont="1" applyFill="1" applyBorder="1" applyAlignment="1">
      <alignment horizontal="left" vertical="center" wrapText="1"/>
    </xf>
    <xf numFmtId="0" fontId="3" fillId="7" borderId="2" xfId="0" applyFont="1" applyFill="1" applyBorder="1" applyAlignment="1">
      <alignment horizontal="left" vertical="center" wrapText="1"/>
    </xf>
    <xf numFmtId="0" fontId="3" fillId="7" borderId="9" xfId="0" applyFont="1" applyFill="1" applyBorder="1" applyAlignment="1">
      <alignment horizontal="left" vertical="center" wrapText="1"/>
    </xf>
    <xf numFmtId="0" fontId="3" fillId="7" borderId="6" xfId="0" applyFont="1" applyFill="1" applyBorder="1" applyAlignment="1">
      <alignment horizontal="left" vertical="center" wrapText="1"/>
    </xf>
    <xf numFmtId="0" fontId="3" fillId="7" borderId="0" xfId="0" applyFont="1" applyFill="1" applyAlignment="1">
      <alignment horizontal="left" vertical="center" wrapText="1"/>
    </xf>
    <xf numFmtId="0" fontId="3" fillId="7" borderId="10" xfId="0" applyFont="1" applyFill="1" applyBorder="1" applyAlignment="1">
      <alignment horizontal="left" vertical="center" wrapText="1"/>
    </xf>
    <xf numFmtId="0" fontId="3" fillId="7" borderId="7" xfId="0" applyFont="1" applyFill="1" applyBorder="1" applyAlignment="1">
      <alignment horizontal="left" vertical="center" wrapText="1"/>
    </xf>
    <xf numFmtId="0" fontId="3" fillId="7" borderId="3" xfId="0" applyFont="1" applyFill="1" applyBorder="1" applyAlignment="1">
      <alignment horizontal="left" vertical="center" wrapText="1"/>
    </xf>
    <xf numFmtId="0" fontId="3" fillId="7" borderId="11" xfId="0" applyFont="1" applyFill="1" applyBorder="1" applyAlignment="1">
      <alignment horizontal="left" vertical="center" wrapText="1"/>
    </xf>
    <xf numFmtId="0" fontId="3" fillId="0" borderId="0" xfId="0" applyFont="1" applyAlignment="1">
      <alignment horizontal="center" vertical="center"/>
    </xf>
    <xf numFmtId="0" fontId="3" fillId="3" borderId="5"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3" fillId="3" borderId="0" xfId="0" applyFont="1" applyFill="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0" xfId="0" applyFont="1" applyFill="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1" xfId="0" applyFont="1" applyBorder="1" applyAlignment="1">
      <alignment horizontal="center" vertical="center"/>
    </xf>
    <xf numFmtId="0" fontId="2" fillId="2" borderId="1" xfId="0" applyFont="1" applyFill="1" applyBorder="1" applyAlignment="1">
      <alignment horizontal="center" vertical="center" wrapText="1"/>
    </xf>
    <xf numFmtId="0" fontId="3" fillId="3" borderId="4" xfId="0" applyFont="1" applyFill="1" applyBorder="1" applyAlignment="1" applyProtection="1">
      <alignment horizontal="center" vertical="center"/>
      <protection locked="0"/>
    </xf>
    <xf numFmtId="0" fontId="3" fillId="3" borderId="15"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8" borderId="0" xfId="0" applyFont="1" applyFill="1" applyAlignment="1">
      <alignment horizontal="left" vertical="center"/>
    </xf>
    <xf numFmtId="0" fontId="5" fillId="0" borderId="4" xfId="0" applyFont="1" applyBorder="1">
      <alignment vertical="center"/>
    </xf>
    <xf numFmtId="0" fontId="5" fillId="0" borderId="15" xfId="0" applyFont="1" applyBorder="1">
      <alignment vertical="center"/>
    </xf>
    <xf numFmtId="0" fontId="5" fillId="0" borderId="8" xfId="0" applyFont="1" applyBorder="1">
      <alignment vertical="center"/>
    </xf>
    <xf numFmtId="0" fontId="6" fillId="8" borderId="0" xfId="0" applyFont="1" applyFill="1" applyAlignment="1">
      <alignment horizontal="center" vertical="center"/>
    </xf>
    <xf numFmtId="0" fontId="6" fillId="6" borderId="0" xfId="0" applyFont="1" applyFill="1" applyAlignment="1">
      <alignment horizontal="center" vertical="center"/>
    </xf>
    <xf numFmtId="0" fontId="5" fillId="0" borderId="4"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cellXfs>
  <cellStyles count="4">
    <cellStyle name="ハイパーリンク" xfId="2" builtinId="8"/>
    <cellStyle name="標準" xfId="0" builtinId="0"/>
    <cellStyle name="標準 2" xfId="3" xr:uid="{D40CFCC0-FD22-4FB9-A8DA-E93C96053382}"/>
    <cellStyle name="標準 3" xfId="1" xr:uid="{E7791928-5C86-487F-B2B9-5E272008348A}"/>
  </cellStyles>
  <dxfs count="387">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1"/>
      </font>
      <fill>
        <patternFill>
          <bgColor theme="5" tint="0.79998168889431442"/>
        </patternFill>
      </fill>
    </dxf>
    <dxf>
      <font>
        <color theme="2" tint="-0.499984740745262"/>
      </font>
      <fill>
        <patternFill>
          <bgColor theme="2" tint="-0.499984740745262"/>
        </patternFill>
      </fill>
    </dxf>
    <dxf>
      <font>
        <color theme="1"/>
      </font>
      <fill>
        <patternFill>
          <bgColor theme="5"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1"/>
      </font>
      <fill>
        <patternFill>
          <bgColor theme="7"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1"/>
      </font>
      <fill>
        <patternFill>
          <bgColor theme="7" tint="0.79998168889431442"/>
        </patternFill>
      </fill>
    </dxf>
    <dxf>
      <font>
        <color theme="1"/>
      </font>
      <fill>
        <patternFill>
          <bgColor theme="7" tint="0.79998168889431442"/>
        </patternFill>
      </fill>
    </dxf>
    <dxf>
      <font>
        <color theme="2" tint="-0.499984740745262"/>
      </font>
      <fill>
        <patternFill>
          <bgColor theme="2" tint="-0.499984740745262"/>
        </patternFill>
      </fill>
    </dxf>
    <dxf>
      <font>
        <color theme="1"/>
      </font>
      <fill>
        <patternFill>
          <bgColor theme="7"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7"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7"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theme="1"/>
      </font>
      <fill>
        <patternFill>
          <bgColor theme="7"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theme="1"/>
      </font>
      <fill>
        <patternFill>
          <bgColor theme="7"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1"/>
      </font>
      <fill>
        <patternFill>
          <bgColor theme="5"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1"/>
      </font>
      <fill>
        <patternFill patternType="solid">
          <bgColor theme="5"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theme="1"/>
      </font>
      <fill>
        <patternFill>
          <bgColor theme="5"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auto="1"/>
      </font>
      <fill>
        <patternFill>
          <bgColor theme="5" tint="0.7999816888943144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b/>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2" tint="-0.499984740745262"/>
      </font>
      <fill>
        <patternFill>
          <bgColor theme="2" tint="-0.499984740745262"/>
        </patternFill>
      </fill>
    </dxf>
    <dxf>
      <font>
        <color rgb="FFFF0000"/>
      </font>
      <fill>
        <patternFill>
          <bgColor rgb="FFFFFF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rgb="FFFF0000"/>
      </font>
      <fill>
        <patternFill>
          <bgColor rgb="FFFFFF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rgb="FFFF0000"/>
      </font>
      <fill>
        <patternFill>
          <bgColor rgb="FFFFFF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rgb="FFFF0000"/>
      </font>
      <fill>
        <patternFill>
          <bgColor rgb="FFFFFF00"/>
        </patternFill>
      </fill>
    </dxf>
    <dxf>
      <font>
        <color theme="2" tint="-0.499984740745262"/>
      </font>
      <fill>
        <patternFill>
          <bgColor theme="2" tint="-0.499984740745262"/>
        </patternFill>
      </fill>
    </dxf>
    <dxf>
      <font>
        <b val="0"/>
        <i val="0"/>
        <color rgb="FFFF0000"/>
      </font>
      <fill>
        <patternFill>
          <bgColor rgb="FFFFFF00"/>
        </patternFill>
      </fill>
    </dxf>
    <dxf>
      <font>
        <b/>
        <i val="0"/>
        <color rgb="FFFF0000"/>
      </font>
      <fill>
        <patternFill>
          <bgColor rgb="FFFFFF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firstButton="1" fmlaLink="$BC$11"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回答シート_値!$E$6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回答シート_値!$E$65"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回答シート_値!$E$70"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回答シート_値!$E$74"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firstButton="1" fmlaLink="回答シート_値!$E$77"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Radio" firstButton="1" fmlaLink="回答シート_値!$E$81"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回答シート_値!$E$84"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fmlaLink="$BC$13"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Radio" firstButton="1" fmlaLink="回答シート_値!$E$86"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Radio" firstButton="1" fmlaLink="回答シート_値!$E$88"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回答シート_値!$E$92"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Radio" firstButton="1" fmlaLink="回答シート_値!$E$98"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Radio" firstButton="1" fmlaLink="回答シート_値!$E$103"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回答シート_値!$E$106"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Radio" firstButton="1" fmlaLink="回答シート_値!$E$110"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Radio" firstButton="1" fmlaLink="回答シート_値!$E$115" lockText="1" noThreeD="1"/>
</file>

<file path=xl/ctrlProps/ctrlProp16.xml><?xml version="1.0" encoding="utf-8"?>
<formControlPr xmlns="http://schemas.microsoft.com/office/spreadsheetml/2009/9/main" objectType="Radio" firstButton="1" fmlaLink="$BC$14"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回答シート_値!$E$117"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Radio" firstButton="1" fmlaLink="回答シート_値!$E$131"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Radio" firstButton="1" fmlaLink="回答シート_値!$E$141"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回答シート_値!$E$132"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Radio" firstButton="1" fmlaLink="回答シート_値!$E$134" lockText="1" noThreeD="1"/>
</file>

<file path=xl/ctrlProps/ctrlProp18.xml><?xml version="1.0" encoding="utf-8"?>
<formControlPr xmlns="http://schemas.microsoft.com/office/spreadsheetml/2009/9/main" objectType="Radio" firstButton="1" fmlaLink="$BC$15"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Radio" firstButton="1" fmlaLink="回答シート_値!$E$135"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回答シート_値!$E$139"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Radio" firstButton="1" fmlaLink="回答シート_値!$E$144"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Radio" firstButton="1" fmlaLink="回答シート_値!$E$148"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回答シート_値!$E$149" lockText="1" noThreeD="1"/>
</file>

<file path=xl/ctrlProps/ctrlProp2.xml><?xml version="1.0" encoding="utf-8"?>
<formControlPr xmlns="http://schemas.microsoft.com/office/spreadsheetml/2009/9/main" objectType="Radio" firstButton="1" fmlaLink="$BC$7" lockText="1" noThreeD="1"/>
</file>

<file path=xl/ctrlProps/ctrlProp20.xml><?xml version="1.0" encoding="utf-8"?>
<formControlPr xmlns="http://schemas.microsoft.com/office/spreadsheetml/2009/9/main" objectType="Radio" firstButton="1" fmlaLink="$BC$16"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Radio" firstButton="1" fmlaLink="回答シート_値!$E$151"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回答シート_値!$E$153"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回答シート_値!$E$155"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Radio" firstButton="1" fmlaLink="回答シート_値!$E$157"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GBox" noThreeD="1"/>
</file>

<file path=xl/ctrlProps/ctrlProp219.xml><?xml version="1.0" encoding="utf-8"?>
<formControlPr xmlns="http://schemas.microsoft.com/office/spreadsheetml/2009/9/main" objectType="Radio" firstButton="1" fmlaLink="回答シート_値!$E$158" lockText="1" noThreeD="1"/>
</file>

<file path=xl/ctrlProps/ctrlProp22.xml><?xml version="1.0" encoding="utf-8"?>
<formControlPr xmlns="http://schemas.microsoft.com/office/spreadsheetml/2009/9/main" objectType="GBox"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回答シート_値!$E$160"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Radio" firstButton="1" fmlaLink="回答シート_値!$E$162"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firstButton="1" fmlaLink="$BC$17"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Radio" firstButton="1" fmlaLink="回答シート_値!$E$167"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回答シート_値!$E$169"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Radio" lockText="1"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回答シート_値!$D$3"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Radio"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GBox" noThreeD="1"/>
</file>

<file path=xl/ctrlProps/ctrlProp243.xml><?xml version="1.0" encoding="utf-8"?>
<formControlPr xmlns="http://schemas.microsoft.com/office/spreadsheetml/2009/9/main" objectType="Radio" firstButton="1" fmlaLink="回答シート_値!$D$4"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回答シート_値!$D$5"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回答シート_値!$D$6"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Radio" firstButton="1" fmlaLink="回答シート_値!$D$7" lockText="1" noThreeD="1"/>
</file>

<file path=xl/ctrlProps/ctrlProp256.xml><?xml version="1.0" encoding="utf-8"?>
<formControlPr xmlns="http://schemas.microsoft.com/office/spreadsheetml/2009/9/main" objectType="Radio"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fmlaLink="回答シート_値!$D$8" lockText="1" noThreeD="1"/>
</file>

<file path=xl/ctrlProps/ctrlProp26.xml><?xml version="1.0" encoding="utf-8"?>
<formControlPr xmlns="http://schemas.microsoft.com/office/spreadsheetml/2009/9/main" objectType="Radio" firstButton="1" fmlaLink="$BC$18"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Radio" firstButton="1" fmlaLink="回答シート_値!$D$14"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GBox" noThreeD="1"/>
</file>

<file path=xl/ctrlProps/ctrlProp267.xml><?xml version="1.0" encoding="utf-8"?>
<formControlPr xmlns="http://schemas.microsoft.com/office/spreadsheetml/2009/9/main" objectType="Radio" firstButton="1" fmlaLink="回答シート_値!$D$10" lockText="1" noThreeD="1"/>
</file>

<file path=xl/ctrlProps/ctrlProp268.xml><?xml version="1.0" encoding="utf-8"?>
<formControlPr xmlns="http://schemas.microsoft.com/office/spreadsheetml/2009/9/main" objectType="Radio" lockText="1" noThreeD="1"/>
</file>

<file path=xl/ctrlProps/ctrlProp269.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Radio" firstButton="1" fmlaLink="回答シート_値!$D$11" lockText="1" noThreeD="1"/>
</file>

<file path=xl/ctrlProps/ctrlProp272.xml><?xml version="1.0" encoding="utf-8"?>
<formControlPr xmlns="http://schemas.microsoft.com/office/spreadsheetml/2009/9/main" objectType="Radio" lockText="1" noThreeD="1"/>
</file>

<file path=xl/ctrlProps/ctrlProp273.xml><?xml version="1.0" encoding="utf-8"?>
<formControlPr xmlns="http://schemas.microsoft.com/office/spreadsheetml/2009/9/main" objectType="Radio" lockText="1"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Radio" firstButton="1" fmlaLink="回答シート_値!$D$12"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Radio" firstButton="1" fmlaLink="回答シート_値!$D$13" lockText="1" noThreeD="1"/>
</file>

<file path=xl/ctrlProps/ctrlProp28.xml><?xml version="1.0" encoding="utf-8"?>
<formControlPr xmlns="http://schemas.microsoft.com/office/spreadsheetml/2009/9/main" objectType="GBox" noThreeD="1"/>
</file>

<file path=xl/ctrlProps/ctrlProp280.xml><?xml version="1.0" encoding="utf-8"?>
<formControlPr xmlns="http://schemas.microsoft.com/office/spreadsheetml/2009/9/main" objectType="Radio" lockText="1" noThreeD="1"/>
</file>

<file path=xl/ctrlProps/ctrlProp281.xml><?xml version="1.0" encoding="utf-8"?>
<formControlPr xmlns="http://schemas.microsoft.com/office/spreadsheetml/2009/9/main" objectType="Radio" lockText="1"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Radio" firstButton="1" fmlaLink="回答シート_値!$D$15" lockText="1" noThreeD="1"/>
</file>

<file path=xl/ctrlProps/ctrlProp284.xml><?xml version="1.0" encoding="utf-8"?>
<formControlPr xmlns="http://schemas.microsoft.com/office/spreadsheetml/2009/9/main" objectType="Radio" lockText="1" noThreeD="1"/>
</file>

<file path=xl/ctrlProps/ctrlProp285.xml><?xml version="1.0" encoding="utf-8"?>
<formControlPr xmlns="http://schemas.microsoft.com/office/spreadsheetml/2009/9/main" objectType="Radio" lockText="1"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回答シート_値!$D$16" lockText="1" noThreeD="1"/>
</file>

<file path=xl/ctrlProps/ctrlProp288.xml><?xml version="1.0" encoding="utf-8"?>
<formControlPr xmlns="http://schemas.microsoft.com/office/spreadsheetml/2009/9/main" objectType="Radio" lockText="1" noThreeD="1"/>
</file>

<file path=xl/ctrlProps/ctrlProp289.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firstButton="1" fmlaLink="$BC$20" lockText="1" noThreeD="1"/>
</file>

<file path=xl/ctrlProps/ctrlProp290.xml><?xml version="1.0" encoding="utf-8"?>
<formControlPr xmlns="http://schemas.microsoft.com/office/spreadsheetml/2009/9/main" objectType="GBox" noThreeD="1"/>
</file>

<file path=xl/ctrlProps/ctrlProp291.xml><?xml version="1.0" encoding="utf-8"?>
<formControlPr xmlns="http://schemas.microsoft.com/office/spreadsheetml/2009/9/main" objectType="Radio" firstButton="1" fmlaLink="回答シート_値!$D$17"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GBox" noThreeD="1"/>
</file>

<file path=xl/ctrlProps/ctrlProp295.xml><?xml version="1.0" encoding="utf-8"?>
<formControlPr xmlns="http://schemas.microsoft.com/office/spreadsheetml/2009/9/main" objectType="Radio" firstButton="1" fmlaLink="回答シート_値!$D$18"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Radio" lockText="1" noThreeD="1"/>
</file>

<file path=xl/ctrlProps/ctrlProp298.xml><?xml version="1.0" encoding="utf-8"?>
<formControlPr xmlns="http://schemas.microsoft.com/office/spreadsheetml/2009/9/main" objectType="GBox" noThreeD="1"/>
</file>

<file path=xl/ctrlProps/ctrlProp299.xml><?xml version="1.0" encoding="utf-8"?>
<formControlPr xmlns="http://schemas.microsoft.com/office/spreadsheetml/2009/9/main" objectType="Radio" firstButton="1" fmlaLink="回答シート_値!$D$19"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fmlaLink="$BC$22" lockText="1" noThreeD="1"/>
</file>

<file path=xl/ctrlProps/ctrlProp300.xml><?xml version="1.0" encoding="utf-8"?>
<formControlPr xmlns="http://schemas.microsoft.com/office/spreadsheetml/2009/9/main" objectType="Radio" lockText="1" noThreeD="1"/>
</file>

<file path=xl/ctrlProps/ctrlProp301.xml><?xml version="1.0" encoding="utf-8"?>
<formControlPr xmlns="http://schemas.microsoft.com/office/spreadsheetml/2009/9/main" objectType="Radio" lockText="1" noThreeD="1"/>
</file>

<file path=xl/ctrlProps/ctrlProp302.xml><?xml version="1.0" encoding="utf-8"?>
<formControlPr xmlns="http://schemas.microsoft.com/office/spreadsheetml/2009/9/main" objectType="GBox" noThreeD="1"/>
</file>

<file path=xl/ctrlProps/ctrlProp303.xml><?xml version="1.0" encoding="utf-8"?>
<formControlPr xmlns="http://schemas.microsoft.com/office/spreadsheetml/2009/9/main" objectType="Radio" firstButton="1" fmlaLink="回答シート_値!$D$20" lockText="1" noThreeD="1"/>
</file>

<file path=xl/ctrlProps/ctrlProp304.xml><?xml version="1.0" encoding="utf-8"?>
<formControlPr xmlns="http://schemas.microsoft.com/office/spreadsheetml/2009/9/main" objectType="Radio" lockText="1" noThreeD="1"/>
</file>

<file path=xl/ctrlProps/ctrlProp305.xml><?xml version="1.0" encoding="utf-8"?>
<formControlPr xmlns="http://schemas.microsoft.com/office/spreadsheetml/2009/9/main" objectType="Radio" lockText="1" noThreeD="1"/>
</file>

<file path=xl/ctrlProps/ctrlProp306.xml><?xml version="1.0" encoding="utf-8"?>
<formControlPr xmlns="http://schemas.microsoft.com/office/spreadsheetml/2009/9/main" objectType="GBox" noThreeD="1"/>
</file>

<file path=xl/ctrlProps/ctrlProp307.xml><?xml version="1.0" encoding="utf-8"?>
<formControlPr xmlns="http://schemas.microsoft.com/office/spreadsheetml/2009/9/main" objectType="Radio" firstButton="1" fmlaLink="回答シート_値!$D$21"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BC$24" lockText="1" noThreeD="1"/>
</file>

<file path=xl/ctrlProps/ctrlProp310.xml><?xml version="1.0" encoding="utf-8"?>
<formControlPr xmlns="http://schemas.microsoft.com/office/spreadsheetml/2009/9/main" objectType="GBox" noThreeD="1"/>
</file>

<file path=xl/ctrlProps/ctrlProp311.xml><?xml version="1.0" encoding="utf-8"?>
<formControlPr xmlns="http://schemas.microsoft.com/office/spreadsheetml/2009/9/main" objectType="Radio" firstButton="1" fmlaLink="回答シート_値!$D$22" lockText="1" noThreeD="1"/>
</file>

<file path=xl/ctrlProps/ctrlProp312.xml><?xml version="1.0" encoding="utf-8"?>
<formControlPr xmlns="http://schemas.microsoft.com/office/spreadsheetml/2009/9/main" objectType="Radio"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GBox" noThreeD="1"/>
</file>

<file path=xl/ctrlProps/ctrlProp315.xml><?xml version="1.0" encoding="utf-8"?>
<formControlPr xmlns="http://schemas.microsoft.com/office/spreadsheetml/2009/9/main" objectType="Radio" firstButton="1" fmlaLink="回答シート_値!$D$23" lockText="1" noThreeD="1"/>
</file>

<file path=xl/ctrlProps/ctrlProp316.xml><?xml version="1.0" encoding="utf-8"?>
<formControlPr xmlns="http://schemas.microsoft.com/office/spreadsheetml/2009/9/main" objectType="Radio" lockText="1" noThreeD="1"/>
</file>

<file path=xl/ctrlProps/ctrlProp317.xml><?xml version="1.0" encoding="utf-8"?>
<formControlPr xmlns="http://schemas.microsoft.com/office/spreadsheetml/2009/9/main" objectType="Radio" lockText="1" noThreeD="1"/>
</file>

<file path=xl/ctrlProps/ctrlProp318.xml><?xml version="1.0" encoding="utf-8"?>
<formControlPr xmlns="http://schemas.microsoft.com/office/spreadsheetml/2009/9/main" objectType="GBox" noThreeD="1"/>
</file>

<file path=xl/ctrlProps/ctrlProp319.xml><?xml version="1.0" encoding="utf-8"?>
<formControlPr xmlns="http://schemas.microsoft.com/office/spreadsheetml/2009/9/main" objectType="Radio" firstButton="1" fmlaLink="回答シート_値!$D$24" lockText="1" noThreeD="1"/>
</file>

<file path=xl/ctrlProps/ctrlProp32.xml><?xml version="1.0" encoding="utf-8"?>
<formControlPr xmlns="http://schemas.microsoft.com/office/spreadsheetml/2009/9/main" objectType="CheckBox" fmlaLink="$BC$26" lockText="1" noThreeD="1"/>
</file>

<file path=xl/ctrlProps/ctrlProp320.xml><?xml version="1.0" encoding="utf-8"?>
<formControlPr xmlns="http://schemas.microsoft.com/office/spreadsheetml/2009/9/main" objectType="Radio" lockText="1" noThreeD="1"/>
</file>

<file path=xl/ctrlProps/ctrlProp321.xml><?xml version="1.0" encoding="utf-8"?>
<formControlPr xmlns="http://schemas.microsoft.com/office/spreadsheetml/2009/9/main" objectType="Radio" lockText="1"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回答シート_値!$D$25"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Radio" firstButton="1" fmlaLink="回答シート_値!$D$27" lockText="1" noThreeD="1"/>
</file>

<file path=xl/ctrlProps/ctrlProp328.xml><?xml version="1.0" encoding="utf-8"?>
<formControlPr xmlns="http://schemas.microsoft.com/office/spreadsheetml/2009/9/main" objectType="Radio"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Radio" firstButton="1" fmlaLink="回答シート_値!$D$28" lockText="1" noThreeD="1"/>
</file>

<file path=xl/ctrlProps/ctrlProp332.xml><?xml version="1.0" encoding="utf-8"?>
<formControlPr xmlns="http://schemas.microsoft.com/office/spreadsheetml/2009/9/main" objectType="Radio"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Radio" firstButton="1" fmlaLink="回答シート_値!$D$29" lockText="1" noThreeD="1"/>
</file>

<file path=xl/ctrlProps/ctrlProp336.xml><?xml version="1.0" encoding="utf-8"?>
<formControlPr xmlns="http://schemas.microsoft.com/office/spreadsheetml/2009/9/main" objectType="Radio" lockText="1" noThreeD="1"/>
</file>

<file path=xl/ctrlProps/ctrlProp337.xml><?xml version="1.0" encoding="utf-8"?>
<formControlPr xmlns="http://schemas.microsoft.com/office/spreadsheetml/2009/9/main" objectType="Radio" lockText="1" noThreeD="1"/>
</file>

<file path=xl/ctrlProps/ctrlProp338.xml><?xml version="1.0" encoding="utf-8"?>
<formControlPr xmlns="http://schemas.microsoft.com/office/spreadsheetml/2009/9/main" objectType="GBox" noThreeD="1"/>
</file>

<file path=xl/ctrlProps/ctrlProp339.xml><?xml version="1.0" encoding="utf-8"?>
<formControlPr xmlns="http://schemas.microsoft.com/office/spreadsheetml/2009/9/main" objectType="Radio" firstButton="1" fmlaLink="回答シート_値!$D$30" lockText="1" noThreeD="1"/>
</file>

<file path=xl/ctrlProps/ctrlProp34.xml><?xml version="1.0" encoding="utf-8"?>
<formControlPr xmlns="http://schemas.microsoft.com/office/spreadsheetml/2009/9/main" objectType="Radio" lockText="1" noThreeD="1"/>
</file>

<file path=xl/ctrlProps/ctrlProp340.xml><?xml version="1.0" encoding="utf-8"?>
<formControlPr xmlns="http://schemas.microsoft.com/office/spreadsheetml/2009/9/main" objectType="Radio"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GBox" noThreeD="1"/>
</file>

<file path=xl/ctrlProps/ctrlProp343.xml><?xml version="1.0" encoding="utf-8"?>
<formControlPr xmlns="http://schemas.microsoft.com/office/spreadsheetml/2009/9/main" objectType="Radio" firstButton="1" fmlaLink="回答シート_値!$D$31"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lockText="1" noThreeD="1"/>
</file>

<file path=xl/ctrlProps/ctrlProp346.xml><?xml version="1.0" encoding="utf-8"?>
<formControlPr xmlns="http://schemas.microsoft.com/office/spreadsheetml/2009/9/main" objectType="GBox" noThreeD="1"/>
</file>

<file path=xl/ctrlProps/ctrlProp347.xml><?xml version="1.0" encoding="utf-8"?>
<formControlPr xmlns="http://schemas.microsoft.com/office/spreadsheetml/2009/9/main" objectType="Radio" firstButton="1" fmlaLink="回答シート_値!$D$33" lockText="1" noThreeD="1"/>
</file>

<file path=xl/ctrlProps/ctrlProp348.xml><?xml version="1.0" encoding="utf-8"?>
<formControlPr xmlns="http://schemas.microsoft.com/office/spreadsheetml/2009/9/main" objectType="Radio" lockText="1" noThreeD="1"/>
</file>

<file path=xl/ctrlProps/ctrlProp349.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firstButton="1" fmlaLink="$BC$35" lockText="1" noThreeD="1"/>
</file>

<file path=xl/ctrlProps/ctrlProp350.xml><?xml version="1.0" encoding="utf-8"?>
<formControlPr xmlns="http://schemas.microsoft.com/office/spreadsheetml/2009/9/main" objectType="GBox" noThreeD="1"/>
</file>

<file path=xl/ctrlProps/ctrlProp351.xml><?xml version="1.0" encoding="utf-8"?>
<formControlPr xmlns="http://schemas.microsoft.com/office/spreadsheetml/2009/9/main" objectType="Radio" firstButton="1" fmlaLink="回答シート_値!$D$35"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lockText="1" noThreeD="1"/>
</file>

<file path=xl/ctrlProps/ctrlProp354.xml><?xml version="1.0" encoding="utf-8"?>
<formControlPr xmlns="http://schemas.microsoft.com/office/spreadsheetml/2009/9/main" objectType="GBox" noThreeD="1"/>
</file>

<file path=xl/ctrlProps/ctrlProp355.xml><?xml version="1.0" encoding="utf-8"?>
<formControlPr xmlns="http://schemas.microsoft.com/office/spreadsheetml/2009/9/main" objectType="Radio" firstButton="1" fmlaLink="回答シート_値!$D$36" lockText="1" noThreeD="1"/>
</file>

<file path=xl/ctrlProps/ctrlProp356.xml><?xml version="1.0" encoding="utf-8"?>
<formControlPr xmlns="http://schemas.microsoft.com/office/spreadsheetml/2009/9/main" objectType="Radio"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GBox" noThreeD="1"/>
</file>

<file path=xl/ctrlProps/ctrlProp359.xml><?xml version="1.0" encoding="utf-8"?>
<formControlPr xmlns="http://schemas.microsoft.com/office/spreadsheetml/2009/9/main" objectType="Radio" firstButton="1" fmlaLink="回答シート_値!$D$37" lockText="1" noThreeD="1"/>
</file>

<file path=xl/ctrlProps/ctrlProp36.xml><?xml version="1.0" encoding="utf-8"?>
<formControlPr xmlns="http://schemas.microsoft.com/office/spreadsheetml/2009/9/main" objectType="Radio"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lockText="1" noThreeD="1"/>
</file>

<file path=xl/ctrlProps/ctrlProp362.xml><?xml version="1.0" encoding="utf-8"?>
<formControlPr xmlns="http://schemas.microsoft.com/office/spreadsheetml/2009/9/main" objectType="GBox" noThreeD="1"/>
</file>

<file path=xl/ctrlProps/ctrlProp363.xml><?xml version="1.0" encoding="utf-8"?>
<formControlPr xmlns="http://schemas.microsoft.com/office/spreadsheetml/2009/9/main" objectType="Radio" firstButton="1" fmlaLink="回答シート_値!$D$38" lockText="1" noThreeD="1"/>
</file>

<file path=xl/ctrlProps/ctrlProp364.xml><?xml version="1.0" encoding="utf-8"?>
<formControlPr xmlns="http://schemas.microsoft.com/office/spreadsheetml/2009/9/main" objectType="Radio" lockText="1" noThreeD="1"/>
</file>

<file path=xl/ctrlProps/ctrlProp365.xml><?xml version="1.0" encoding="utf-8"?>
<formControlPr xmlns="http://schemas.microsoft.com/office/spreadsheetml/2009/9/main" objectType="Radio" lockText="1" noThreeD="1"/>
</file>

<file path=xl/ctrlProps/ctrlProp366.xml><?xml version="1.0" encoding="utf-8"?>
<formControlPr xmlns="http://schemas.microsoft.com/office/spreadsheetml/2009/9/main" objectType="GBox" noThreeD="1"/>
</file>

<file path=xl/ctrlProps/ctrlProp367.xml><?xml version="1.0" encoding="utf-8"?>
<formControlPr xmlns="http://schemas.microsoft.com/office/spreadsheetml/2009/9/main" objectType="Radio" firstButton="1" fmlaLink="回答シート_値!$D$39" lockText="1" noThreeD="1"/>
</file>

<file path=xl/ctrlProps/ctrlProp368.xml><?xml version="1.0" encoding="utf-8"?>
<formControlPr xmlns="http://schemas.microsoft.com/office/spreadsheetml/2009/9/main" objectType="Radio" lockText="1" noThreeD="1"/>
</file>

<file path=xl/ctrlProps/ctrlProp369.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GBox"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Radio" firstButton="1" fmlaLink="回答シート_値!$D$40" lockText="1" noThreeD="1"/>
</file>

<file path=xl/ctrlProps/ctrlProp372.xml><?xml version="1.0" encoding="utf-8"?>
<formControlPr xmlns="http://schemas.microsoft.com/office/spreadsheetml/2009/9/main" objectType="Radio"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GBox" noThreeD="1"/>
</file>

<file path=xl/ctrlProps/ctrlProp375.xml><?xml version="1.0" encoding="utf-8"?>
<formControlPr xmlns="http://schemas.microsoft.com/office/spreadsheetml/2009/9/main" objectType="Radio" firstButton="1" fmlaLink="回答シート_値!$D$41" lockText="1" noThreeD="1"/>
</file>

<file path=xl/ctrlProps/ctrlProp376.xml><?xml version="1.0" encoding="utf-8"?>
<formControlPr xmlns="http://schemas.microsoft.com/office/spreadsheetml/2009/9/main" objectType="Radio" lockText="1" noThreeD="1"/>
</file>

<file path=xl/ctrlProps/ctrlProp377.xml><?xml version="1.0" encoding="utf-8"?>
<formControlPr xmlns="http://schemas.microsoft.com/office/spreadsheetml/2009/9/main" objectType="Radio" lockText="1"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Radio" firstButton="1" fmlaLink="回答シート_値!$D$42" lockText="1" noThreeD="1"/>
</file>

<file path=xl/ctrlProps/ctrlProp38.xml><?xml version="1.0" encoding="utf-8"?>
<formControlPr xmlns="http://schemas.microsoft.com/office/spreadsheetml/2009/9/main" objectType="Radio" firstButton="1" fmlaLink="$BC$21" lockText="1" noThreeD="1"/>
</file>

<file path=xl/ctrlProps/ctrlProp380.xml><?xml version="1.0" encoding="utf-8"?>
<formControlPr xmlns="http://schemas.microsoft.com/office/spreadsheetml/2009/9/main" objectType="Radio" lockText="1" noThreeD="1"/>
</file>

<file path=xl/ctrlProps/ctrlProp381.xml><?xml version="1.0" encoding="utf-8"?>
<formControlPr xmlns="http://schemas.microsoft.com/office/spreadsheetml/2009/9/main" objectType="Radio" lockText="1"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Radio" firstButton="1" fmlaLink="回答シート_値!$D$43" lockText="1" noThreeD="1"/>
</file>

<file path=xl/ctrlProps/ctrlProp384.xml><?xml version="1.0" encoding="utf-8"?>
<formControlPr xmlns="http://schemas.microsoft.com/office/spreadsheetml/2009/9/main" objectType="Radio" lockText="1" noThreeD="1"/>
</file>

<file path=xl/ctrlProps/ctrlProp385.xml><?xml version="1.0" encoding="utf-8"?>
<formControlPr xmlns="http://schemas.microsoft.com/office/spreadsheetml/2009/9/main" objectType="Radio" lockText="1" noThreeD="1"/>
</file>

<file path=xl/ctrlProps/ctrlProp386.xml><?xml version="1.0" encoding="utf-8"?>
<formControlPr xmlns="http://schemas.microsoft.com/office/spreadsheetml/2009/9/main" objectType="GBox" noThreeD="1"/>
</file>

<file path=xl/ctrlProps/ctrlProp387.xml><?xml version="1.0" encoding="utf-8"?>
<formControlPr xmlns="http://schemas.microsoft.com/office/spreadsheetml/2009/9/main" objectType="Radio" firstButton="1" fmlaLink="回答シート_値!$D$44"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390.xml><?xml version="1.0" encoding="utf-8"?>
<formControlPr xmlns="http://schemas.microsoft.com/office/spreadsheetml/2009/9/main" objectType="GBox" noThreeD="1"/>
</file>

<file path=xl/ctrlProps/ctrlProp391.xml><?xml version="1.0" encoding="utf-8"?>
<formControlPr xmlns="http://schemas.microsoft.com/office/spreadsheetml/2009/9/main" objectType="Radio" firstButton="1" fmlaLink="回答シート_値!$D$45" lockText="1" noThreeD="1"/>
</file>

<file path=xl/ctrlProps/ctrlProp392.xml><?xml version="1.0" encoding="utf-8"?>
<formControlPr xmlns="http://schemas.microsoft.com/office/spreadsheetml/2009/9/main" objectType="Radio"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GBox" noThreeD="1"/>
</file>

<file path=xl/ctrlProps/ctrlProp395.xml><?xml version="1.0" encoding="utf-8"?>
<formControlPr xmlns="http://schemas.microsoft.com/office/spreadsheetml/2009/9/main" objectType="Radio" firstButton="1" fmlaLink="回答シート_値!$D$46"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lockText="1" noThreeD="1"/>
</file>

<file path=xl/ctrlProps/ctrlProp398.xml><?xml version="1.0" encoding="utf-8"?>
<formControlPr xmlns="http://schemas.microsoft.com/office/spreadsheetml/2009/9/main" objectType="GBox" noThreeD="1"/>
</file>

<file path=xl/ctrlProps/ctrlProp399.xml><?xml version="1.0" encoding="utf-8"?>
<formControlPr xmlns="http://schemas.microsoft.com/office/spreadsheetml/2009/9/main" objectType="Radio" firstButton="1" fmlaLink="回答シート_値!$D$47"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00.xml><?xml version="1.0" encoding="utf-8"?>
<formControlPr xmlns="http://schemas.microsoft.com/office/spreadsheetml/2009/9/main" objectType="Radio"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回答シート_値!$D$48"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GBox" noThreeD="1"/>
</file>

<file path=xl/ctrlProps/ctrlProp407.xml><?xml version="1.0" encoding="utf-8"?>
<formControlPr xmlns="http://schemas.microsoft.com/office/spreadsheetml/2009/9/main" objectType="Radio" firstButton="1" fmlaLink="回答シート_値!$D$49"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10.xml><?xml version="1.0" encoding="utf-8"?>
<formControlPr xmlns="http://schemas.microsoft.com/office/spreadsheetml/2009/9/main" objectType="GBox" noThreeD="1"/>
</file>

<file path=xl/ctrlProps/ctrlProp411.xml><?xml version="1.0" encoding="utf-8"?>
<formControlPr xmlns="http://schemas.microsoft.com/office/spreadsheetml/2009/9/main" objectType="Radio" firstButton="1" fmlaLink="回答シート_値!$D$50"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lockText="1" noThreeD="1"/>
</file>

<file path=xl/ctrlProps/ctrlProp414.xml><?xml version="1.0" encoding="utf-8"?>
<formControlPr xmlns="http://schemas.microsoft.com/office/spreadsheetml/2009/9/main" objectType="GBox" noThreeD="1"/>
</file>

<file path=xl/ctrlProps/ctrlProp415.xml><?xml version="1.0" encoding="utf-8"?>
<formControlPr xmlns="http://schemas.microsoft.com/office/spreadsheetml/2009/9/main" objectType="Radio" firstButton="1" fmlaLink="回答シート_値!$D$51" lockText="1" noThreeD="1"/>
</file>

<file path=xl/ctrlProps/ctrlProp416.xml><?xml version="1.0" encoding="utf-8"?>
<formControlPr xmlns="http://schemas.microsoft.com/office/spreadsheetml/2009/9/main" objectType="Radio" lockText="1" noThreeD="1"/>
</file>

<file path=xl/ctrlProps/ctrlProp417.xml><?xml version="1.0" encoding="utf-8"?>
<formControlPr xmlns="http://schemas.microsoft.com/office/spreadsheetml/2009/9/main" objectType="Radio"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Radio" firstButton="1" fmlaLink="回答シート_値!$D$52" lockText="1" noThreeD="1"/>
</file>

<file path=xl/ctrlProps/ctrlProp42.xml><?xml version="1.0" encoding="utf-8"?>
<formControlPr xmlns="http://schemas.microsoft.com/office/spreadsheetml/2009/9/main" objectType="Radio" lockText="1" noThreeD="1"/>
</file>

<file path=xl/ctrlProps/ctrlProp420.xml><?xml version="1.0" encoding="utf-8"?>
<formControlPr xmlns="http://schemas.microsoft.com/office/spreadsheetml/2009/9/main" objectType="Radio" lockText="1" noThreeD="1"/>
</file>

<file path=xl/ctrlProps/ctrlProp421.xml><?xml version="1.0" encoding="utf-8"?>
<formControlPr xmlns="http://schemas.microsoft.com/office/spreadsheetml/2009/9/main" objectType="Radio" lockText="1" noThreeD="1"/>
</file>

<file path=xl/ctrlProps/ctrlProp422.xml><?xml version="1.0" encoding="utf-8"?>
<formControlPr xmlns="http://schemas.microsoft.com/office/spreadsheetml/2009/9/main" objectType="GBox" noThreeD="1"/>
</file>

<file path=xl/ctrlProps/ctrlProp423.xml><?xml version="1.0" encoding="utf-8"?>
<formControlPr xmlns="http://schemas.microsoft.com/office/spreadsheetml/2009/9/main" objectType="Radio" firstButton="1" fmlaLink="回答シート_値!$D$53" lockText="1" noThreeD="1"/>
</file>

<file path=xl/ctrlProps/ctrlProp424.xml><?xml version="1.0" encoding="utf-8"?>
<formControlPr xmlns="http://schemas.microsoft.com/office/spreadsheetml/2009/9/main" objectType="Radio" lockText="1" noThreeD="1"/>
</file>

<file path=xl/ctrlProps/ctrlProp425.xml><?xml version="1.0" encoding="utf-8"?>
<formControlPr xmlns="http://schemas.microsoft.com/office/spreadsheetml/2009/9/main" objectType="Radio" lockText="1"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Radio" firstButton="1" fmlaLink="回答シート_値!$D$54" lockText="1" noThreeD="1"/>
</file>

<file path=xl/ctrlProps/ctrlProp428.xml><?xml version="1.0" encoding="utf-8"?>
<formControlPr xmlns="http://schemas.microsoft.com/office/spreadsheetml/2009/9/main" objectType="Radio"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Radio" firstButton="1" fmlaLink="回答シート_値!$D$55" lockText="1" noThreeD="1"/>
</file>

<file path=xl/ctrlProps/ctrlProp432.xml><?xml version="1.0" encoding="utf-8"?>
<formControlPr xmlns="http://schemas.microsoft.com/office/spreadsheetml/2009/9/main" objectType="Radio" lockText="1" noThreeD="1"/>
</file>

<file path=xl/ctrlProps/ctrlProp433.xml><?xml version="1.0" encoding="utf-8"?>
<formControlPr xmlns="http://schemas.microsoft.com/office/spreadsheetml/2009/9/main" objectType="Radio" lockText="1"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回答シート_値!$D$56" lockText="1" noThreeD="1"/>
</file>

<file path=xl/ctrlProps/ctrlProp436.xml><?xml version="1.0" encoding="utf-8"?>
<formControlPr xmlns="http://schemas.microsoft.com/office/spreadsheetml/2009/9/main" objectType="Radio"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GBox" noThreeD="1"/>
</file>

<file path=xl/ctrlProps/ctrlProp439.xml><?xml version="1.0" encoding="utf-8"?>
<formControlPr xmlns="http://schemas.microsoft.com/office/spreadsheetml/2009/9/main" objectType="Radio" firstButton="1" fmlaLink="回答シート_値!$D$57" lockText="1" noThreeD="1"/>
</file>

<file path=xl/ctrlProps/ctrlProp44.xml><?xml version="1.0" encoding="utf-8"?>
<formControlPr xmlns="http://schemas.microsoft.com/office/spreadsheetml/2009/9/main" objectType="GBox"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lockText="1" noThreeD="1"/>
</file>

<file path=xl/ctrlProps/ctrlProp442.xml><?xml version="1.0" encoding="utf-8"?>
<formControlPr xmlns="http://schemas.microsoft.com/office/spreadsheetml/2009/9/main" objectType="GBox" noThreeD="1"/>
</file>

<file path=xl/ctrlProps/ctrlProp443.xml><?xml version="1.0" encoding="utf-8"?>
<formControlPr xmlns="http://schemas.microsoft.com/office/spreadsheetml/2009/9/main" objectType="Radio" firstButton="1" fmlaLink="回答シート_値!$D$58" lockText="1" noThreeD="1"/>
</file>

<file path=xl/ctrlProps/ctrlProp444.xml><?xml version="1.0" encoding="utf-8"?>
<formControlPr xmlns="http://schemas.microsoft.com/office/spreadsheetml/2009/9/main" objectType="Radio"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Radio" firstButton="1" fmlaLink="回答シート_値!$D$59" lockText="1" noThreeD="1"/>
</file>

<file path=xl/ctrlProps/ctrlProp448.xml><?xml version="1.0" encoding="utf-8"?>
<formControlPr xmlns="http://schemas.microsoft.com/office/spreadsheetml/2009/9/main" objectType="Radio" lockText="1" noThreeD="1"/>
</file>

<file path=xl/ctrlProps/ctrlProp449.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50.xml><?xml version="1.0" encoding="utf-8"?>
<formControlPr xmlns="http://schemas.microsoft.com/office/spreadsheetml/2009/9/main" objectType="GBox" noThreeD="1"/>
</file>

<file path=xl/ctrlProps/ctrlProp451.xml><?xml version="1.0" encoding="utf-8"?>
<formControlPr xmlns="http://schemas.microsoft.com/office/spreadsheetml/2009/9/main" objectType="Radio" firstButton="1" fmlaLink="回答シート_値!$D$60" lockText="1" noThreeD="1"/>
</file>

<file path=xl/ctrlProps/ctrlProp452.xml><?xml version="1.0" encoding="utf-8"?>
<formControlPr xmlns="http://schemas.microsoft.com/office/spreadsheetml/2009/9/main" objectType="Radio"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GBox" noThreeD="1"/>
</file>

<file path=xl/ctrlProps/ctrlProp455.xml><?xml version="1.0" encoding="utf-8"?>
<formControlPr xmlns="http://schemas.microsoft.com/office/spreadsheetml/2009/9/main" objectType="Radio" firstButton="1" fmlaLink="回答シート_値!$D$61"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GBox" noThreeD="1"/>
</file>

<file path=xl/ctrlProps/ctrlProp459.xml><?xml version="1.0" encoding="utf-8"?>
<formControlPr xmlns="http://schemas.microsoft.com/office/spreadsheetml/2009/9/main" objectType="Radio" firstButton="1" fmlaLink="回答シート_値!$D$62" lockText="1" noThreeD="1"/>
</file>

<file path=xl/ctrlProps/ctrlProp46.xml><?xml version="1.0" encoding="utf-8"?>
<formControlPr xmlns="http://schemas.microsoft.com/office/spreadsheetml/2009/9/main" objectType="GBox"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GBox" noThreeD="1"/>
</file>

<file path=xl/ctrlProps/ctrlProp463.xml><?xml version="1.0" encoding="utf-8"?>
<formControlPr xmlns="http://schemas.microsoft.com/office/spreadsheetml/2009/9/main" objectType="Radio" firstButton="1" fmlaLink="回答シート_値!$D$63" lockText="1" noThreeD="1"/>
</file>

<file path=xl/ctrlProps/ctrlProp464.xml><?xml version="1.0" encoding="utf-8"?>
<formControlPr xmlns="http://schemas.microsoft.com/office/spreadsheetml/2009/9/main" objectType="Radio" lockText="1" noThreeD="1"/>
</file>

<file path=xl/ctrlProps/ctrlProp465.xml><?xml version="1.0" encoding="utf-8"?>
<formControlPr xmlns="http://schemas.microsoft.com/office/spreadsheetml/2009/9/main" objectType="Radio"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Radio" firstButton="1" fmlaLink="回答シート_値!$D$64" lockText="1" noThreeD="1"/>
</file>

<file path=xl/ctrlProps/ctrlProp468.xml><?xml version="1.0" encoding="utf-8"?>
<formControlPr xmlns="http://schemas.microsoft.com/office/spreadsheetml/2009/9/main" objectType="Radio" lockText="1" noThreeD="1"/>
</file>

<file path=xl/ctrlProps/ctrlProp469.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Radio" firstButton="1" fmlaLink="回答シート_値!$D$65"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Radio" firstButton="1" fmlaLink="回答シート_値!$D$66" lockText="1" noThreeD="1"/>
</file>

<file path=xl/ctrlProps/ctrlProp476.xml><?xml version="1.0" encoding="utf-8"?>
<formControlPr xmlns="http://schemas.microsoft.com/office/spreadsheetml/2009/9/main" objectType="Radio" lockText="1" noThreeD="1"/>
</file>

<file path=xl/ctrlProps/ctrlProp477.xml><?xml version="1.0" encoding="utf-8"?>
<formControlPr xmlns="http://schemas.microsoft.com/office/spreadsheetml/2009/9/main" objectType="Radio" lockText="1"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Radio" firstButton="1" fmlaLink="回答シート_値!$D$26" lockText="1" noThreeD="1"/>
</file>

<file path=xl/ctrlProps/ctrlProp48.xml><?xml version="1.0" encoding="utf-8"?>
<formControlPr xmlns="http://schemas.microsoft.com/office/spreadsheetml/2009/9/main" objectType="GBox" noThreeD="1"/>
</file>

<file path=xl/ctrlProps/ctrlProp480.xml><?xml version="1.0" encoding="utf-8"?>
<formControlPr xmlns="http://schemas.microsoft.com/office/spreadsheetml/2009/9/main" objectType="Radio" lockText="1" noThreeD="1"/>
</file>

<file path=xl/ctrlProps/ctrlProp481.xml><?xml version="1.0" encoding="utf-8"?>
<formControlPr xmlns="http://schemas.microsoft.com/office/spreadsheetml/2009/9/main" objectType="Radio" lockText="1"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回答シート_値!$D$34" lockText="1" noThreeD="1"/>
</file>

<file path=xl/ctrlProps/ctrlProp484.xml><?xml version="1.0" encoding="utf-8"?>
<formControlPr xmlns="http://schemas.microsoft.com/office/spreadsheetml/2009/9/main" objectType="Radio" lockText="1" noThreeD="1"/>
</file>

<file path=xl/ctrlProps/ctrlProp485.xml><?xml version="1.0" encoding="utf-8"?>
<formControlPr xmlns="http://schemas.microsoft.com/office/spreadsheetml/2009/9/main" objectType="Radio" lockText="1" noThreeD="1"/>
</file>

<file path=xl/ctrlProps/ctrlProp486.xml><?xml version="1.0" encoding="utf-8"?>
<formControlPr xmlns="http://schemas.microsoft.com/office/spreadsheetml/2009/9/main" objectType="GBox" noThreeD="1"/>
</file>

<file path=xl/ctrlProps/ctrlProp487.xml><?xml version="1.0" encoding="utf-8"?>
<formControlPr xmlns="http://schemas.microsoft.com/office/spreadsheetml/2009/9/main" objectType="Radio" firstButton="1" fmlaLink="回答シート_値!$D$32"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GBox" noThreeD="1"/>
</file>

<file path=xl/ctrlProps/ctrlProp490.xml><?xml version="1.0" encoding="utf-8"?>
<formControlPr xmlns="http://schemas.microsoft.com/office/spreadsheetml/2009/9/main" objectType="GBox" noThreeD="1"/>
</file>

<file path=xl/ctrlProps/ctrlProp491.xml><?xml version="1.0" encoding="utf-8"?>
<formControlPr xmlns="http://schemas.microsoft.com/office/spreadsheetml/2009/9/main" objectType="Radio" firstButton="1" fmlaLink="回答シート_値!$D$67" lockText="1" noThreeD="1"/>
</file>

<file path=xl/ctrlProps/ctrlProp492.xml><?xml version="1.0" encoding="utf-8"?>
<formControlPr xmlns="http://schemas.microsoft.com/office/spreadsheetml/2009/9/main" objectType="Radio" lockText="1" noThreeD="1"/>
</file>

<file path=xl/ctrlProps/ctrlProp493.xml><?xml version="1.0" encoding="utf-8"?>
<formControlPr xmlns="http://schemas.microsoft.com/office/spreadsheetml/2009/9/main" objectType="Radio" lockText="1" noThreeD="1"/>
</file>

<file path=xl/ctrlProps/ctrlProp494.xml><?xml version="1.0" encoding="utf-8"?>
<formControlPr xmlns="http://schemas.microsoft.com/office/spreadsheetml/2009/9/main" objectType="GBox" noThreeD="1"/>
</file>

<file path=xl/ctrlProps/ctrlProp495.xml><?xml version="1.0" encoding="utf-8"?>
<formControlPr xmlns="http://schemas.microsoft.com/office/spreadsheetml/2009/9/main" objectType="Radio" firstButton="1" fmlaLink="回答シート_値!$D$68" lockText="1" noThreeD="1"/>
</file>

<file path=xl/ctrlProps/ctrlProp496.xml><?xml version="1.0" encoding="utf-8"?>
<formControlPr xmlns="http://schemas.microsoft.com/office/spreadsheetml/2009/9/main" objectType="Radio" lockText="1" noThreeD="1"/>
</file>

<file path=xl/ctrlProps/ctrlProp497.xml><?xml version="1.0" encoding="utf-8"?>
<formControlPr xmlns="http://schemas.microsoft.com/office/spreadsheetml/2009/9/main" objectType="Radio" lockText="1" noThreeD="1"/>
</file>

<file path=xl/ctrlProps/ctrlProp498.xml><?xml version="1.0" encoding="utf-8"?>
<formControlPr xmlns="http://schemas.microsoft.com/office/spreadsheetml/2009/9/main" objectType="GBox" noThreeD="1"/>
</file>

<file path=xl/ctrlProps/ctrlProp499.xml><?xml version="1.0" encoding="utf-8"?>
<formControlPr xmlns="http://schemas.microsoft.com/office/spreadsheetml/2009/9/main" objectType="Radio" firstButton="1" fmlaLink="回答シート_値!$D$69" lockText="1" noThreeD="1"/>
</file>

<file path=xl/ctrlProps/ctrlProp5.xml><?xml version="1.0" encoding="utf-8"?>
<formControlPr xmlns="http://schemas.microsoft.com/office/spreadsheetml/2009/9/main" objectType="Radio" firstButton="1" fmlaLink="$BC$8" lockText="1" noThreeD="1"/>
</file>

<file path=xl/ctrlProps/ctrlProp50.xml><?xml version="1.0" encoding="utf-8"?>
<formControlPr xmlns="http://schemas.microsoft.com/office/spreadsheetml/2009/9/main" objectType="GBox" noThreeD="1"/>
</file>

<file path=xl/ctrlProps/ctrlProp500.xml><?xml version="1.0" encoding="utf-8"?>
<formControlPr xmlns="http://schemas.microsoft.com/office/spreadsheetml/2009/9/main" objectType="Radio" lockText="1" noThreeD="1"/>
</file>

<file path=xl/ctrlProps/ctrlProp501.xml><?xml version="1.0" encoding="utf-8"?>
<formControlPr xmlns="http://schemas.microsoft.com/office/spreadsheetml/2009/9/main" objectType="Radio" lockText="1" noThreeD="1"/>
</file>

<file path=xl/ctrlProps/ctrlProp502.xml><?xml version="1.0" encoding="utf-8"?>
<formControlPr xmlns="http://schemas.microsoft.com/office/spreadsheetml/2009/9/main" objectType="GBox" noThreeD="1"/>
</file>

<file path=xl/ctrlProps/ctrlProp503.xml><?xml version="1.0" encoding="utf-8"?>
<formControlPr xmlns="http://schemas.microsoft.com/office/spreadsheetml/2009/9/main" objectType="Radio" firstButton="1" fmlaLink="回答シート_値!$D$70"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GBox" noThreeD="1"/>
</file>

<file path=xl/ctrlProps/ctrlProp507.xml><?xml version="1.0" encoding="utf-8"?>
<formControlPr xmlns="http://schemas.microsoft.com/office/spreadsheetml/2009/9/main" objectType="Radio" firstButton="1" fmlaLink="回答シート_値!$D$71" lockText="1" noThreeD="1"/>
</file>

<file path=xl/ctrlProps/ctrlProp508.xml><?xml version="1.0" encoding="utf-8"?>
<formControlPr xmlns="http://schemas.microsoft.com/office/spreadsheetml/2009/9/main" objectType="Radio"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firstButton="1" fmlaLink="回答シート_値!$E$3" lockText="1" noThreeD="1"/>
</file>

<file path=xl/ctrlProps/ctrlProp510.xml><?xml version="1.0" encoding="utf-8"?>
<formControlPr xmlns="http://schemas.microsoft.com/office/spreadsheetml/2009/9/main" objectType="GBox" noThreeD="1"/>
</file>

<file path=xl/ctrlProps/ctrlProp511.xml><?xml version="1.0" encoding="utf-8"?>
<formControlPr xmlns="http://schemas.microsoft.com/office/spreadsheetml/2009/9/main" objectType="Radio" firstButton="1" fmlaLink="回答シート_値!$D$72" lockText="1" noThreeD="1"/>
</file>

<file path=xl/ctrlProps/ctrlProp512.xml><?xml version="1.0" encoding="utf-8"?>
<formControlPr xmlns="http://schemas.microsoft.com/office/spreadsheetml/2009/9/main" objectType="Radio" lockText="1" noThreeD="1"/>
</file>

<file path=xl/ctrlProps/ctrlProp513.xml><?xml version="1.0" encoding="utf-8"?>
<formControlPr xmlns="http://schemas.microsoft.com/office/spreadsheetml/2009/9/main" objectType="Radio" lockText="1" noThreeD="1"/>
</file>

<file path=xl/ctrlProps/ctrlProp514.xml><?xml version="1.0" encoding="utf-8"?>
<formControlPr xmlns="http://schemas.microsoft.com/office/spreadsheetml/2009/9/main" objectType="GBox" noThreeD="1"/>
</file>

<file path=xl/ctrlProps/ctrlProp515.xml><?xml version="1.0" encoding="utf-8"?>
<formControlPr xmlns="http://schemas.microsoft.com/office/spreadsheetml/2009/9/main" objectType="Radio" firstButton="1" fmlaLink="回答シート_値!$D$73" lockText="1" noThreeD="1"/>
</file>

<file path=xl/ctrlProps/ctrlProp516.xml><?xml version="1.0" encoding="utf-8"?>
<formControlPr xmlns="http://schemas.microsoft.com/office/spreadsheetml/2009/9/main" objectType="Radio" lockText="1" noThreeD="1"/>
</file>

<file path=xl/ctrlProps/ctrlProp517.xml><?xml version="1.0" encoding="utf-8"?>
<formControlPr xmlns="http://schemas.microsoft.com/office/spreadsheetml/2009/9/main" objectType="Radio" lockText="1"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回答シート_値!$D$74" lockText="1" noThreeD="1"/>
</file>

<file path=xl/ctrlProps/ctrlProp52.xml><?xml version="1.0" encoding="utf-8"?>
<formControlPr xmlns="http://schemas.microsoft.com/office/spreadsheetml/2009/9/main" objectType="Radio"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Radio" firstButton="1" fmlaLink="回答シート_値!$D$75" lockText="1" noThreeD="1"/>
</file>

<file path=xl/ctrlProps/ctrlProp524.xml><?xml version="1.0" encoding="utf-8"?>
<formControlPr xmlns="http://schemas.microsoft.com/office/spreadsheetml/2009/9/main" objectType="Radio" lockText="1" noThreeD="1"/>
</file>

<file path=xl/ctrlProps/ctrlProp525.xml><?xml version="1.0" encoding="utf-8"?>
<formControlPr xmlns="http://schemas.microsoft.com/office/spreadsheetml/2009/9/main" objectType="Radio" lockText="1"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Radio" firstButton="1" fmlaLink="回答シート_値!$D$76" lockText="1" noThreeD="1"/>
</file>

<file path=xl/ctrlProps/ctrlProp528.xml><?xml version="1.0" encoding="utf-8"?>
<formControlPr xmlns="http://schemas.microsoft.com/office/spreadsheetml/2009/9/main" objectType="Radio" lockText="1" noThreeD="1"/>
</file>

<file path=xl/ctrlProps/ctrlProp529.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Radio" firstButton="1" fmlaLink="回答シート_値!$D$77" lockText="1" noThreeD="1"/>
</file>

<file path=xl/ctrlProps/ctrlProp532.xml><?xml version="1.0" encoding="utf-8"?>
<formControlPr xmlns="http://schemas.microsoft.com/office/spreadsheetml/2009/9/main" objectType="Radio" lockText="1" noThreeD="1"/>
</file>

<file path=xl/ctrlProps/ctrlProp533.xml><?xml version="1.0" encoding="utf-8"?>
<formControlPr xmlns="http://schemas.microsoft.com/office/spreadsheetml/2009/9/main" objectType="Radio" lockText="1" noThreeD="1"/>
</file>

<file path=xl/ctrlProps/ctrlProp534.xml><?xml version="1.0" encoding="utf-8"?>
<formControlPr xmlns="http://schemas.microsoft.com/office/spreadsheetml/2009/9/main" objectType="GBox" noThreeD="1"/>
</file>

<file path=xl/ctrlProps/ctrlProp535.xml><?xml version="1.0" encoding="utf-8"?>
<formControlPr xmlns="http://schemas.microsoft.com/office/spreadsheetml/2009/9/main" objectType="Radio" firstButton="1" fmlaLink="回答シート_値!$D$78" lockText="1" noThreeD="1"/>
</file>

<file path=xl/ctrlProps/ctrlProp536.xml><?xml version="1.0" encoding="utf-8"?>
<formControlPr xmlns="http://schemas.microsoft.com/office/spreadsheetml/2009/9/main" objectType="Radio"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GBox" noThreeD="1"/>
</file>

<file path=xl/ctrlProps/ctrlProp539.xml><?xml version="1.0" encoding="utf-8"?>
<formControlPr xmlns="http://schemas.microsoft.com/office/spreadsheetml/2009/9/main" objectType="Radio" firstButton="1" fmlaLink="回答シート_値!$D$79" lockText="1" noThreeD="1"/>
</file>

<file path=xl/ctrlProps/ctrlProp54.xml><?xml version="1.0" encoding="utf-8"?>
<formControlPr xmlns="http://schemas.microsoft.com/office/spreadsheetml/2009/9/main" objectType="GBox"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lockText="1" noThreeD="1"/>
</file>

<file path=xl/ctrlProps/ctrlProp542.xml><?xml version="1.0" encoding="utf-8"?>
<formControlPr xmlns="http://schemas.microsoft.com/office/spreadsheetml/2009/9/main" objectType="GBox" noThreeD="1"/>
</file>

<file path=xl/ctrlProps/ctrlProp543.xml><?xml version="1.0" encoding="utf-8"?>
<formControlPr xmlns="http://schemas.microsoft.com/office/spreadsheetml/2009/9/main" objectType="Radio" firstButton="1" fmlaLink="回答シート_値!$D$80" lockText="1" noThreeD="1"/>
</file>

<file path=xl/ctrlProps/ctrlProp544.xml><?xml version="1.0" encoding="utf-8"?>
<formControlPr xmlns="http://schemas.microsoft.com/office/spreadsheetml/2009/9/main" objectType="Radio" lockText="1" noThreeD="1"/>
</file>

<file path=xl/ctrlProps/ctrlProp545.xml><?xml version="1.0" encoding="utf-8"?>
<formControlPr xmlns="http://schemas.microsoft.com/office/spreadsheetml/2009/9/main" objectType="Radio" lockText="1" noThreeD="1"/>
</file>

<file path=xl/ctrlProps/ctrlProp546.xml><?xml version="1.0" encoding="utf-8"?>
<formControlPr xmlns="http://schemas.microsoft.com/office/spreadsheetml/2009/9/main" objectType="GBox" noThreeD="1"/>
</file>

<file path=xl/ctrlProps/ctrlProp547.xml><?xml version="1.0" encoding="utf-8"?>
<formControlPr xmlns="http://schemas.microsoft.com/office/spreadsheetml/2009/9/main" objectType="Radio" firstButton="1" fmlaLink="回答シート_値!$D$81" lockText="1" noThreeD="1"/>
</file>

<file path=xl/ctrlProps/ctrlProp548.xml><?xml version="1.0" encoding="utf-8"?>
<formControlPr xmlns="http://schemas.microsoft.com/office/spreadsheetml/2009/9/main" objectType="Radio" lockText="1" noThreeD="1"/>
</file>

<file path=xl/ctrlProps/ctrlProp549.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firstButton="1" fmlaLink="回答シート_値!$E$4" lockText="1" noThreeD="1"/>
</file>

<file path=xl/ctrlProps/ctrlProp550.xml><?xml version="1.0" encoding="utf-8"?>
<formControlPr xmlns="http://schemas.microsoft.com/office/spreadsheetml/2009/9/main" objectType="GBox" noThreeD="1"/>
</file>

<file path=xl/ctrlProps/ctrlProp551.xml><?xml version="1.0" encoding="utf-8"?>
<formControlPr xmlns="http://schemas.microsoft.com/office/spreadsheetml/2009/9/main" objectType="Radio" firstButton="1" fmlaLink="回答シート_値!$D$82" lockText="1" noThreeD="1"/>
</file>

<file path=xl/ctrlProps/ctrlProp552.xml><?xml version="1.0" encoding="utf-8"?>
<formControlPr xmlns="http://schemas.microsoft.com/office/spreadsheetml/2009/9/main" objectType="Radio" lockText="1" noThreeD="1"/>
</file>

<file path=xl/ctrlProps/ctrlProp553.xml><?xml version="1.0" encoding="utf-8"?>
<formControlPr xmlns="http://schemas.microsoft.com/office/spreadsheetml/2009/9/main" objectType="Radio" lockText="1" noThreeD="1"/>
</file>

<file path=xl/ctrlProps/ctrlProp554.xml><?xml version="1.0" encoding="utf-8"?>
<formControlPr xmlns="http://schemas.microsoft.com/office/spreadsheetml/2009/9/main" objectType="GBox" noThreeD="1"/>
</file>

<file path=xl/ctrlProps/ctrlProp555.xml><?xml version="1.0" encoding="utf-8"?>
<formControlPr xmlns="http://schemas.microsoft.com/office/spreadsheetml/2009/9/main" objectType="Radio" firstButton="1" fmlaLink="回答シート_値!$D$83" lockText="1" noThreeD="1"/>
</file>

<file path=xl/ctrlProps/ctrlProp556.xml><?xml version="1.0" encoding="utf-8"?>
<formControlPr xmlns="http://schemas.microsoft.com/office/spreadsheetml/2009/9/main" objectType="Radio" lockText="1" noThreeD="1"/>
</file>

<file path=xl/ctrlProps/ctrlProp557.xml><?xml version="1.0" encoding="utf-8"?>
<formControlPr xmlns="http://schemas.microsoft.com/office/spreadsheetml/2009/9/main" objectType="Radio" lockText="1" noThreeD="1"/>
</file>

<file path=xl/ctrlProps/ctrlProp558.xml><?xml version="1.0" encoding="utf-8"?>
<formControlPr xmlns="http://schemas.microsoft.com/office/spreadsheetml/2009/9/main" objectType="GBox" noThreeD="1"/>
</file>

<file path=xl/ctrlProps/ctrlProp559.xml><?xml version="1.0" encoding="utf-8"?>
<formControlPr xmlns="http://schemas.microsoft.com/office/spreadsheetml/2009/9/main" objectType="Radio" firstButton="1" fmlaLink="回答シート_値!$D$84" lockText="1" noThreeD="1"/>
</file>

<file path=xl/ctrlProps/ctrlProp56.xml><?xml version="1.0" encoding="utf-8"?>
<formControlPr xmlns="http://schemas.microsoft.com/office/spreadsheetml/2009/9/main" objectType="Radio" lockText="1" noThreeD="1"/>
</file>

<file path=xl/ctrlProps/ctrlProp560.xml><?xml version="1.0" encoding="utf-8"?>
<formControlPr xmlns="http://schemas.microsoft.com/office/spreadsheetml/2009/9/main" objectType="Radio" lockText="1" noThreeD="1"/>
</file>

<file path=xl/ctrlProps/ctrlProp561.xml><?xml version="1.0" encoding="utf-8"?>
<formControlPr xmlns="http://schemas.microsoft.com/office/spreadsheetml/2009/9/main" objectType="Radio" lockText="1" noThreeD="1"/>
</file>

<file path=xl/ctrlProps/ctrlProp562.xml><?xml version="1.0" encoding="utf-8"?>
<formControlPr xmlns="http://schemas.microsoft.com/office/spreadsheetml/2009/9/main" objectType="GBox" noThreeD="1"/>
</file>

<file path=xl/ctrlProps/ctrlProp563.xml><?xml version="1.0" encoding="utf-8"?>
<formControlPr xmlns="http://schemas.microsoft.com/office/spreadsheetml/2009/9/main" objectType="Radio" firstButton="1" fmlaLink="回答シート_値!$D$85" lockText="1" noThreeD="1"/>
</file>

<file path=xl/ctrlProps/ctrlProp564.xml><?xml version="1.0" encoding="utf-8"?>
<formControlPr xmlns="http://schemas.microsoft.com/office/spreadsheetml/2009/9/main" objectType="Radio" lockText="1" noThreeD="1"/>
</file>

<file path=xl/ctrlProps/ctrlProp565.xml><?xml version="1.0" encoding="utf-8"?>
<formControlPr xmlns="http://schemas.microsoft.com/office/spreadsheetml/2009/9/main" objectType="Radio" lockText="1" noThreeD="1"/>
</file>

<file path=xl/ctrlProps/ctrlProp566.xml><?xml version="1.0" encoding="utf-8"?>
<formControlPr xmlns="http://schemas.microsoft.com/office/spreadsheetml/2009/9/main" objectType="GBox" noThreeD="1"/>
</file>

<file path=xl/ctrlProps/ctrlProp567.xml><?xml version="1.0" encoding="utf-8"?>
<formControlPr xmlns="http://schemas.microsoft.com/office/spreadsheetml/2009/9/main" objectType="Radio" firstButton="1" fmlaLink="回答シート_値!$D$86" lockText="1" noThreeD="1"/>
</file>

<file path=xl/ctrlProps/ctrlProp568.xml><?xml version="1.0" encoding="utf-8"?>
<formControlPr xmlns="http://schemas.microsoft.com/office/spreadsheetml/2009/9/main" objectType="Radio" lockText="1" noThreeD="1"/>
</file>

<file path=xl/ctrlProps/ctrlProp569.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70.xml><?xml version="1.0" encoding="utf-8"?>
<formControlPr xmlns="http://schemas.microsoft.com/office/spreadsheetml/2009/9/main" objectType="GBox" noThreeD="1"/>
</file>

<file path=xl/ctrlProps/ctrlProp571.xml><?xml version="1.0" encoding="utf-8"?>
<formControlPr xmlns="http://schemas.microsoft.com/office/spreadsheetml/2009/9/main" objectType="Radio" firstButton="1" fmlaLink="回答シート_値!$D$87" lockText="1" noThreeD="1"/>
</file>

<file path=xl/ctrlProps/ctrlProp572.xml><?xml version="1.0" encoding="utf-8"?>
<formControlPr xmlns="http://schemas.microsoft.com/office/spreadsheetml/2009/9/main" objectType="Radio" lockText="1" noThreeD="1"/>
</file>

<file path=xl/ctrlProps/ctrlProp573.xml><?xml version="1.0" encoding="utf-8"?>
<formControlPr xmlns="http://schemas.microsoft.com/office/spreadsheetml/2009/9/main" objectType="Radio" lockText="1" noThreeD="1"/>
</file>

<file path=xl/ctrlProps/ctrlProp574.xml><?xml version="1.0" encoding="utf-8"?>
<formControlPr xmlns="http://schemas.microsoft.com/office/spreadsheetml/2009/9/main" objectType="GBox" noThreeD="1"/>
</file>

<file path=xl/ctrlProps/ctrlProp575.xml><?xml version="1.0" encoding="utf-8"?>
<formControlPr xmlns="http://schemas.microsoft.com/office/spreadsheetml/2009/9/main" objectType="Radio" firstButton="1" fmlaLink="回答シート_値!$D$88" lockText="1" noThreeD="1"/>
</file>

<file path=xl/ctrlProps/ctrlProp576.xml><?xml version="1.0" encoding="utf-8"?>
<formControlPr xmlns="http://schemas.microsoft.com/office/spreadsheetml/2009/9/main" objectType="Radio" lockText="1" noThreeD="1"/>
</file>

<file path=xl/ctrlProps/ctrlProp577.xml><?xml version="1.0" encoding="utf-8"?>
<formControlPr xmlns="http://schemas.microsoft.com/office/spreadsheetml/2009/9/main" objectType="Radio" lockText="1" noThreeD="1"/>
</file>

<file path=xl/ctrlProps/ctrlProp578.xml><?xml version="1.0" encoding="utf-8"?>
<formControlPr xmlns="http://schemas.microsoft.com/office/spreadsheetml/2009/9/main" objectType="GBox" noThreeD="1"/>
</file>

<file path=xl/ctrlProps/ctrlProp579.xml><?xml version="1.0" encoding="utf-8"?>
<formControlPr xmlns="http://schemas.microsoft.com/office/spreadsheetml/2009/9/main" objectType="Radio" firstButton="1" fmlaLink="回答シート_値!$D$89" lockText="1" noThreeD="1"/>
</file>

<file path=xl/ctrlProps/ctrlProp58.xml><?xml version="1.0" encoding="utf-8"?>
<formControlPr xmlns="http://schemas.microsoft.com/office/spreadsheetml/2009/9/main" objectType="GBox" noThreeD="1"/>
</file>

<file path=xl/ctrlProps/ctrlProp580.xml><?xml version="1.0" encoding="utf-8"?>
<formControlPr xmlns="http://schemas.microsoft.com/office/spreadsheetml/2009/9/main" objectType="Radio" lockText="1" noThreeD="1"/>
</file>

<file path=xl/ctrlProps/ctrlProp581.xml><?xml version="1.0" encoding="utf-8"?>
<formControlPr xmlns="http://schemas.microsoft.com/office/spreadsheetml/2009/9/main" objectType="Radio" lockText="1" noThreeD="1"/>
</file>

<file path=xl/ctrlProps/ctrlProp582.xml><?xml version="1.0" encoding="utf-8"?>
<formControlPr xmlns="http://schemas.microsoft.com/office/spreadsheetml/2009/9/main" objectType="GBox" noThreeD="1"/>
</file>

<file path=xl/ctrlProps/ctrlProp583.xml><?xml version="1.0" encoding="utf-8"?>
<formControlPr xmlns="http://schemas.microsoft.com/office/spreadsheetml/2009/9/main" objectType="Radio" firstButton="1" fmlaLink="回答シート_値!$D$90" lockText="1" noThreeD="1"/>
</file>

<file path=xl/ctrlProps/ctrlProp584.xml><?xml version="1.0" encoding="utf-8"?>
<formControlPr xmlns="http://schemas.microsoft.com/office/spreadsheetml/2009/9/main" objectType="Radio" lockText="1" noThreeD="1"/>
</file>

<file path=xl/ctrlProps/ctrlProp585.xml><?xml version="1.0" encoding="utf-8"?>
<formControlPr xmlns="http://schemas.microsoft.com/office/spreadsheetml/2009/9/main" objectType="Radio" lockText="1" noThreeD="1"/>
</file>

<file path=xl/ctrlProps/ctrlProp586.xml><?xml version="1.0" encoding="utf-8"?>
<formControlPr xmlns="http://schemas.microsoft.com/office/spreadsheetml/2009/9/main" objectType="GBox" noThreeD="1"/>
</file>

<file path=xl/ctrlProps/ctrlProp587.xml><?xml version="1.0" encoding="utf-8"?>
<formControlPr xmlns="http://schemas.microsoft.com/office/spreadsheetml/2009/9/main" objectType="Radio" firstButton="1" fmlaLink="回答シート_値!$D$91" lockText="1" noThreeD="1"/>
</file>

<file path=xl/ctrlProps/ctrlProp588.xml><?xml version="1.0" encoding="utf-8"?>
<formControlPr xmlns="http://schemas.microsoft.com/office/spreadsheetml/2009/9/main" objectType="Radio" lockText="1" noThreeD="1"/>
</file>

<file path=xl/ctrlProps/ctrlProp589.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firstButton="1" fmlaLink="回答シート_値!$E$9" lockText="1" noThreeD="1"/>
</file>

<file path=xl/ctrlProps/ctrlProp590.xml><?xml version="1.0" encoding="utf-8"?>
<formControlPr xmlns="http://schemas.microsoft.com/office/spreadsheetml/2009/9/main" objectType="GBox" noThreeD="1"/>
</file>

<file path=xl/ctrlProps/ctrlProp591.xml><?xml version="1.0" encoding="utf-8"?>
<formControlPr xmlns="http://schemas.microsoft.com/office/spreadsheetml/2009/9/main" objectType="Radio" firstButton="1" fmlaLink="回答シート_値!$D$92" lockText="1" noThreeD="1"/>
</file>

<file path=xl/ctrlProps/ctrlProp592.xml><?xml version="1.0" encoding="utf-8"?>
<formControlPr xmlns="http://schemas.microsoft.com/office/spreadsheetml/2009/9/main" objectType="Radio" lockText="1" noThreeD="1"/>
</file>

<file path=xl/ctrlProps/ctrlProp593.xml><?xml version="1.0" encoding="utf-8"?>
<formControlPr xmlns="http://schemas.microsoft.com/office/spreadsheetml/2009/9/main" objectType="Radio" lockText="1" noThreeD="1"/>
</file>

<file path=xl/ctrlProps/ctrlProp594.xml><?xml version="1.0" encoding="utf-8"?>
<formControlPr xmlns="http://schemas.microsoft.com/office/spreadsheetml/2009/9/main" objectType="GBox" noThreeD="1"/>
</file>

<file path=xl/ctrlProps/ctrlProp595.xml><?xml version="1.0" encoding="utf-8"?>
<formControlPr xmlns="http://schemas.microsoft.com/office/spreadsheetml/2009/9/main" objectType="Radio" firstButton="1" fmlaLink="回答シート_値!$D$93" lockText="1" noThreeD="1"/>
</file>

<file path=xl/ctrlProps/ctrlProp596.xml><?xml version="1.0" encoding="utf-8"?>
<formControlPr xmlns="http://schemas.microsoft.com/office/spreadsheetml/2009/9/main" objectType="Radio" lockText="1" noThreeD="1"/>
</file>

<file path=xl/ctrlProps/ctrlProp597.xml><?xml version="1.0" encoding="utf-8"?>
<formControlPr xmlns="http://schemas.microsoft.com/office/spreadsheetml/2009/9/main" objectType="Radio" lockText="1" noThreeD="1"/>
</file>

<file path=xl/ctrlProps/ctrlProp598.xml><?xml version="1.0" encoding="utf-8"?>
<formControlPr xmlns="http://schemas.microsoft.com/office/spreadsheetml/2009/9/main" objectType="GBox" noThreeD="1"/>
</file>

<file path=xl/ctrlProps/ctrlProp599.xml><?xml version="1.0" encoding="utf-8"?>
<formControlPr xmlns="http://schemas.microsoft.com/office/spreadsheetml/2009/9/main" objectType="Radio" firstButton="1" fmlaLink="回答シート_値!$D$94"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00.xml><?xml version="1.0" encoding="utf-8"?>
<formControlPr xmlns="http://schemas.microsoft.com/office/spreadsheetml/2009/9/main" objectType="Radio" lockText="1" noThreeD="1"/>
</file>

<file path=xl/ctrlProps/ctrlProp601.xml><?xml version="1.0" encoding="utf-8"?>
<formControlPr xmlns="http://schemas.microsoft.com/office/spreadsheetml/2009/9/main" objectType="Radio" lockText="1" noThreeD="1"/>
</file>

<file path=xl/ctrlProps/ctrlProp602.xml><?xml version="1.0" encoding="utf-8"?>
<formControlPr xmlns="http://schemas.microsoft.com/office/spreadsheetml/2009/9/main" objectType="GBox" noThreeD="1"/>
</file>

<file path=xl/ctrlProps/ctrlProp603.xml><?xml version="1.0" encoding="utf-8"?>
<formControlPr xmlns="http://schemas.microsoft.com/office/spreadsheetml/2009/9/main" objectType="Radio" firstButton="1" fmlaLink="回答シート_値!$D$95" lockText="1" noThreeD="1"/>
</file>

<file path=xl/ctrlProps/ctrlProp604.xml><?xml version="1.0" encoding="utf-8"?>
<formControlPr xmlns="http://schemas.microsoft.com/office/spreadsheetml/2009/9/main" objectType="Radio" lockText="1" noThreeD="1"/>
</file>

<file path=xl/ctrlProps/ctrlProp605.xml><?xml version="1.0" encoding="utf-8"?>
<formControlPr xmlns="http://schemas.microsoft.com/office/spreadsheetml/2009/9/main" objectType="Radio" lockText="1" noThreeD="1"/>
</file>

<file path=xl/ctrlProps/ctrlProp606.xml><?xml version="1.0" encoding="utf-8"?>
<formControlPr xmlns="http://schemas.microsoft.com/office/spreadsheetml/2009/9/main" objectType="GBox" noThreeD="1"/>
</file>

<file path=xl/ctrlProps/ctrlProp607.xml><?xml version="1.0" encoding="utf-8"?>
<formControlPr xmlns="http://schemas.microsoft.com/office/spreadsheetml/2009/9/main" objectType="Radio" firstButton="1" fmlaLink="回答シート_値!$D$96" lockText="1" noThreeD="1"/>
</file>

<file path=xl/ctrlProps/ctrlProp608.xml><?xml version="1.0" encoding="utf-8"?>
<formControlPr xmlns="http://schemas.microsoft.com/office/spreadsheetml/2009/9/main" objectType="Radio" lockText="1" noThreeD="1"/>
</file>

<file path=xl/ctrlProps/ctrlProp609.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10.xml><?xml version="1.0" encoding="utf-8"?>
<formControlPr xmlns="http://schemas.microsoft.com/office/spreadsheetml/2009/9/main" objectType="GBox" noThreeD="1"/>
</file>

<file path=xl/ctrlProps/ctrlProp611.xml><?xml version="1.0" encoding="utf-8"?>
<formControlPr xmlns="http://schemas.microsoft.com/office/spreadsheetml/2009/9/main" objectType="Radio" firstButton="1" fmlaLink="回答シート_値!$D$97" lockText="1" noThreeD="1"/>
</file>

<file path=xl/ctrlProps/ctrlProp612.xml><?xml version="1.0" encoding="utf-8"?>
<formControlPr xmlns="http://schemas.microsoft.com/office/spreadsheetml/2009/9/main" objectType="Radio" lockText="1" noThreeD="1"/>
</file>

<file path=xl/ctrlProps/ctrlProp613.xml><?xml version="1.0" encoding="utf-8"?>
<formControlPr xmlns="http://schemas.microsoft.com/office/spreadsheetml/2009/9/main" objectType="Radio" lockText="1" noThreeD="1"/>
</file>

<file path=xl/ctrlProps/ctrlProp614.xml><?xml version="1.0" encoding="utf-8"?>
<formControlPr xmlns="http://schemas.microsoft.com/office/spreadsheetml/2009/9/main" objectType="GBox" noThreeD="1"/>
</file>

<file path=xl/ctrlProps/ctrlProp615.xml><?xml version="1.0" encoding="utf-8"?>
<formControlPr xmlns="http://schemas.microsoft.com/office/spreadsheetml/2009/9/main" objectType="Radio" firstButton="1" fmlaLink="回答シート_値!$D$98" lockText="1" noThreeD="1"/>
</file>

<file path=xl/ctrlProps/ctrlProp616.xml><?xml version="1.0" encoding="utf-8"?>
<formControlPr xmlns="http://schemas.microsoft.com/office/spreadsheetml/2009/9/main" objectType="Radio" lockText="1" noThreeD="1"/>
</file>

<file path=xl/ctrlProps/ctrlProp617.xml><?xml version="1.0" encoding="utf-8"?>
<formControlPr xmlns="http://schemas.microsoft.com/office/spreadsheetml/2009/9/main" objectType="Radio" lockText="1" noThreeD="1"/>
</file>

<file path=xl/ctrlProps/ctrlProp618.xml><?xml version="1.0" encoding="utf-8"?>
<formControlPr xmlns="http://schemas.microsoft.com/office/spreadsheetml/2009/9/main" objectType="GBox" noThreeD="1"/>
</file>

<file path=xl/ctrlProps/ctrlProp619.xml><?xml version="1.0" encoding="utf-8"?>
<formControlPr xmlns="http://schemas.microsoft.com/office/spreadsheetml/2009/9/main" objectType="Radio" firstButton="1" fmlaLink="回答シート_値!$D$99" lockText="1" noThreeD="1"/>
</file>

<file path=xl/ctrlProps/ctrlProp62.xml><?xml version="1.0" encoding="utf-8"?>
<formControlPr xmlns="http://schemas.microsoft.com/office/spreadsheetml/2009/9/main" objectType="GBox" noThreeD="1"/>
</file>

<file path=xl/ctrlProps/ctrlProp620.xml><?xml version="1.0" encoding="utf-8"?>
<formControlPr xmlns="http://schemas.microsoft.com/office/spreadsheetml/2009/9/main" objectType="Radio" lockText="1" noThreeD="1"/>
</file>

<file path=xl/ctrlProps/ctrlProp621.xml><?xml version="1.0" encoding="utf-8"?>
<formControlPr xmlns="http://schemas.microsoft.com/office/spreadsheetml/2009/9/main" objectType="Radio" lockText="1" noThreeD="1"/>
</file>

<file path=xl/ctrlProps/ctrlProp622.xml><?xml version="1.0" encoding="utf-8"?>
<formControlPr xmlns="http://schemas.microsoft.com/office/spreadsheetml/2009/9/main" objectType="GBox" noThreeD="1"/>
</file>

<file path=xl/ctrlProps/ctrlProp623.xml><?xml version="1.0" encoding="utf-8"?>
<formControlPr xmlns="http://schemas.microsoft.com/office/spreadsheetml/2009/9/main" objectType="Radio" firstButton="1" fmlaLink="回答シート_値!$D$100" lockText="1" noThreeD="1"/>
</file>

<file path=xl/ctrlProps/ctrlProp624.xml><?xml version="1.0" encoding="utf-8"?>
<formControlPr xmlns="http://schemas.microsoft.com/office/spreadsheetml/2009/9/main" objectType="Radio" lockText="1" noThreeD="1"/>
</file>

<file path=xl/ctrlProps/ctrlProp625.xml><?xml version="1.0" encoding="utf-8"?>
<formControlPr xmlns="http://schemas.microsoft.com/office/spreadsheetml/2009/9/main" objectType="Radio" lockText="1" noThreeD="1"/>
</file>

<file path=xl/ctrlProps/ctrlProp626.xml><?xml version="1.0" encoding="utf-8"?>
<formControlPr xmlns="http://schemas.microsoft.com/office/spreadsheetml/2009/9/main" objectType="GBox" noThreeD="1"/>
</file>

<file path=xl/ctrlProps/ctrlProp627.xml><?xml version="1.0" encoding="utf-8"?>
<formControlPr xmlns="http://schemas.microsoft.com/office/spreadsheetml/2009/9/main" objectType="Radio" firstButton="1" fmlaLink="回答シート_値!$D$101" lockText="1" noThreeD="1"/>
</file>

<file path=xl/ctrlProps/ctrlProp628.xml><?xml version="1.0" encoding="utf-8"?>
<formControlPr xmlns="http://schemas.microsoft.com/office/spreadsheetml/2009/9/main" objectType="Radio" lockText="1" noThreeD="1"/>
</file>

<file path=xl/ctrlProps/ctrlProp629.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firstButton="1" fmlaLink="回答シート_値!$E$14" lockText="1" noThreeD="1"/>
</file>

<file path=xl/ctrlProps/ctrlProp630.xml><?xml version="1.0" encoding="utf-8"?>
<formControlPr xmlns="http://schemas.microsoft.com/office/spreadsheetml/2009/9/main" objectType="GBox" noThreeD="1"/>
</file>

<file path=xl/ctrlProps/ctrlProp631.xml><?xml version="1.0" encoding="utf-8"?>
<formControlPr xmlns="http://schemas.microsoft.com/office/spreadsheetml/2009/9/main" objectType="Radio" firstButton="1" fmlaLink="回答シート_値!$D$102" lockText="1" noThreeD="1"/>
</file>

<file path=xl/ctrlProps/ctrlProp632.xml><?xml version="1.0" encoding="utf-8"?>
<formControlPr xmlns="http://schemas.microsoft.com/office/spreadsheetml/2009/9/main" objectType="Radio" lockText="1" noThreeD="1"/>
</file>

<file path=xl/ctrlProps/ctrlProp633.xml><?xml version="1.0" encoding="utf-8"?>
<formControlPr xmlns="http://schemas.microsoft.com/office/spreadsheetml/2009/9/main" objectType="Radio" lockText="1" noThreeD="1"/>
</file>

<file path=xl/ctrlProps/ctrlProp634.xml><?xml version="1.0" encoding="utf-8"?>
<formControlPr xmlns="http://schemas.microsoft.com/office/spreadsheetml/2009/9/main" objectType="GBox" noThreeD="1"/>
</file>

<file path=xl/ctrlProps/ctrlProp635.xml><?xml version="1.0" encoding="utf-8"?>
<formControlPr xmlns="http://schemas.microsoft.com/office/spreadsheetml/2009/9/main" objectType="Radio" firstButton="1" fmlaLink="回答シート_値!$D$103" lockText="1" noThreeD="1"/>
</file>

<file path=xl/ctrlProps/ctrlProp636.xml><?xml version="1.0" encoding="utf-8"?>
<formControlPr xmlns="http://schemas.microsoft.com/office/spreadsheetml/2009/9/main" objectType="Radio" lockText="1" noThreeD="1"/>
</file>

<file path=xl/ctrlProps/ctrlProp637.xml><?xml version="1.0" encoding="utf-8"?>
<formControlPr xmlns="http://schemas.microsoft.com/office/spreadsheetml/2009/9/main" objectType="Radio" lockText="1" noThreeD="1"/>
</file>

<file path=xl/ctrlProps/ctrlProp638.xml><?xml version="1.0" encoding="utf-8"?>
<formControlPr xmlns="http://schemas.microsoft.com/office/spreadsheetml/2009/9/main" objectType="GBox" noThreeD="1"/>
</file>

<file path=xl/ctrlProps/ctrlProp639.xml><?xml version="1.0" encoding="utf-8"?>
<formControlPr xmlns="http://schemas.microsoft.com/office/spreadsheetml/2009/9/main" objectType="Radio" firstButton="1" fmlaLink="回答シート_値!$D$104" lockText="1" noThreeD="1"/>
</file>

<file path=xl/ctrlProps/ctrlProp64.xml><?xml version="1.0" encoding="utf-8"?>
<formControlPr xmlns="http://schemas.microsoft.com/office/spreadsheetml/2009/9/main" objectType="Radio" lockText="1" noThreeD="1"/>
</file>

<file path=xl/ctrlProps/ctrlProp640.xml><?xml version="1.0" encoding="utf-8"?>
<formControlPr xmlns="http://schemas.microsoft.com/office/spreadsheetml/2009/9/main" objectType="Radio" lockText="1" noThreeD="1"/>
</file>

<file path=xl/ctrlProps/ctrlProp641.xml><?xml version="1.0" encoding="utf-8"?>
<formControlPr xmlns="http://schemas.microsoft.com/office/spreadsheetml/2009/9/main" objectType="Radio" lockText="1" noThreeD="1"/>
</file>

<file path=xl/ctrlProps/ctrlProp642.xml><?xml version="1.0" encoding="utf-8"?>
<formControlPr xmlns="http://schemas.microsoft.com/office/spreadsheetml/2009/9/main" objectType="GBox" noThreeD="1"/>
</file>

<file path=xl/ctrlProps/ctrlProp643.xml><?xml version="1.0" encoding="utf-8"?>
<formControlPr xmlns="http://schemas.microsoft.com/office/spreadsheetml/2009/9/main" objectType="Radio" firstButton="1" fmlaLink="回答シート_値!$D$105" lockText="1" noThreeD="1"/>
</file>

<file path=xl/ctrlProps/ctrlProp644.xml><?xml version="1.0" encoding="utf-8"?>
<formControlPr xmlns="http://schemas.microsoft.com/office/spreadsheetml/2009/9/main" objectType="Radio" lockText="1" noThreeD="1"/>
</file>

<file path=xl/ctrlProps/ctrlProp645.xml><?xml version="1.0" encoding="utf-8"?>
<formControlPr xmlns="http://schemas.microsoft.com/office/spreadsheetml/2009/9/main" objectType="Radio" lockText="1" noThreeD="1"/>
</file>

<file path=xl/ctrlProps/ctrlProp646.xml><?xml version="1.0" encoding="utf-8"?>
<formControlPr xmlns="http://schemas.microsoft.com/office/spreadsheetml/2009/9/main" objectType="GBox" noThreeD="1"/>
</file>

<file path=xl/ctrlProps/ctrlProp647.xml><?xml version="1.0" encoding="utf-8"?>
<formControlPr xmlns="http://schemas.microsoft.com/office/spreadsheetml/2009/9/main" objectType="Radio" firstButton="1" fmlaLink="回答シート_値!$D$106" lockText="1" noThreeD="1"/>
</file>

<file path=xl/ctrlProps/ctrlProp648.xml><?xml version="1.0" encoding="utf-8"?>
<formControlPr xmlns="http://schemas.microsoft.com/office/spreadsheetml/2009/9/main" objectType="Radio" lockText="1" noThreeD="1"/>
</file>

<file path=xl/ctrlProps/ctrlProp649.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50.xml><?xml version="1.0" encoding="utf-8"?>
<formControlPr xmlns="http://schemas.microsoft.com/office/spreadsheetml/2009/9/main" objectType="GBox" noThreeD="1"/>
</file>

<file path=xl/ctrlProps/ctrlProp651.xml><?xml version="1.0" encoding="utf-8"?>
<formControlPr xmlns="http://schemas.microsoft.com/office/spreadsheetml/2009/9/main" objectType="Radio" firstButton="1" fmlaLink="回答シート_値!$D$107" lockText="1" noThreeD="1"/>
</file>

<file path=xl/ctrlProps/ctrlProp652.xml><?xml version="1.0" encoding="utf-8"?>
<formControlPr xmlns="http://schemas.microsoft.com/office/spreadsheetml/2009/9/main" objectType="Radio" lockText="1" noThreeD="1"/>
</file>

<file path=xl/ctrlProps/ctrlProp653.xml><?xml version="1.0" encoding="utf-8"?>
<formControlPr xmlns="http://schemas.microsoft.com/office/spreadsheetml/2009/9/main" objectType="Radio" lockText="1" noThreeD="1"/>
</file>

<file path=xl/ctrlProps/ctrlProp654.xml><?xml version="1.0" encoding="utf-8"?>
<formControlPr xmlns="http://schemas.microsoft.com/office/spreadsheetml/2009/9/main" objectType="GBox" noThreeD="1"/>
</file>

<file path=xl/ctrlProps/ctrlProp655.xml><?xml version="1.0" encoding="utf-8"?>
<formControlPr xmlns="http://schemas.microsoft.com/office/spreadsheetml/2009/9/main" objectType="Radio" firstButton="1" fmlaLink="回答シート_値!$D$108" lockText="1" noThreeD="1"/>
</file>

<file path=xl/ctrlProps/ctrlProp656.xml><?xml version="1.0" encoding="utf-8"?>
<formControlPr xmlns="http://schemas.microsoft.com/office/spreadsheetml/2009/9/main" objectType="Radio" lockText="1" noThreeD="1"/>
</file>

<file path=xl/ctrlProps/ctrlProp657.xml><?xml version="1.0" encoding="utf-8"?>
<formControlPr xmlns="http://schemas.microsoft.com/office/spreadsheetml/2009/9/main" objectType="Radio" lockText="1" noThreeD="1"/>
</file>

<file path=xl/ctrlProps/ctrlProp658.xml><?xml version="1.0" encoding="utf-8"?>
<formControlPr xmlns="http://schemas.microsoft.com/office/spreadsheetml/2009/9/main" objectType="GBox" noThreeD="1"/>
</file>

<file path=xl/ctrlProps/ctrlProp659.xml><?xml version="1.0" encoding="utf-8"?>
<formControlPr xmlns="http://schemas.microsoft.com/office/spreadsheetml/2009/9/main" objectType="Radio" firstButton="1" fmlaLink="回答シート_値!$D$111" lockText="1" noThreeD="1"/>
</file>

<file path=xl/ctrlProps/ctrlProp66.xml><?xml version="1.0" encoding="utf-8"?>
<formControlPr xmlns="http://schemas.microsoft.com/office/spreadsheetml/2009/9/main" objectType="GBox" noThreeD="1"/>
</file>

<file path=xl/ctrlProps/ctrlProp660.xml><?xml version="1.0" encoding="utf-8"?>
<formControlPr xmlns="http://schemas.microsoft.com/office/spreadsheetml/2009/9/main" objectType="Radio" lockText="1" noThreeD="1"/>
</file>

<file path=xl/ctrlProps/ctrlProp661.xml><?xml version="1.0" encoding="utf-8"?>
<formControlPr xmlns="http://schemas.microsoft.com/office/spreadsheetml/2009/9/main" objectType="Radio" lockText="1" noThreeD="1"/>
</file>

<file path=xl/ctrlProps/ctrlProp662.xml><?xml version="1.0" encoding="utf-8"?>
<formControlPr xmlns="http://schemas.microsoft.com/office/spreadsheetml/2009/9/main" objectType="GBox" noThreeD="1"/>
</file>

<file path=xl/ctrlProps/ctrlProp663.xml><?xml version="1.0" encoding="utf-8"?>
<formControlPr xmlns="http://schemas.microsoft.com/office/spreadsheetml/2009/9/main" objectType="Radio" firstButton="1" fmlaLink="回答シート_値!$D$112" lockText="1" noThreeD="1"/>
</file>

<file path=xl/ctrlProps/ctrlProp664.xml><?xml version="1.0" encoding="utf-8"?>
<formControlPr xmlns="http://schemas.microsoft.com/office/spreadsheetml/2009/9/main" objectType="Radio" lockText="1" noThreeD="1"/>
</file>

<file path=xl/ctrlProps/ctrlProp665.xml><?xml version="1.0" encoding="utf-8"?>
<formControlPr xmlns="http://schemas.microsoft.com/office/spreadsheetml/2009/9/main" objectType="Radio" lockText="1" noThreeD="1"/>
</file>

<file path=xl/ctrlProps/ctrlProp666.xml><?xml version="1.0" encoding="utf-8"?>
<formControlPr xmlns="http://schemas.microsoft.com/office/spreadsheetml/2009/9/main" objectType="GBox" noThreeD="1"/>
</file>

<file path=xl/ctrlProps/ctrlProp667.xml><?xml version="1.0" encoding="utf-8"?>
<formControlPr xmlns="http://schemas.microsoft.com/office/spreadsheetml/2009/9/main" objectType="Radio" firstButton="1" fmlaLink="回答シート_値!$D$113" lockText="1" noThreeD="1"/>
</file>

<file path=xl/ctrlProps/ctrlProp668.xml><?xml version="1.0" encoding="utf-8"?>
<formControlPr xmlns="http://schemas.microsoft.com/office/spreadsheetml/2009/9/main" objectType="Radio" lockText="1" noThreeD="1"/>
</file>

<file path=xl/ctrlProps/ctrlProp669.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firstButton="1" fmlaLink="回答シート_値!$E$17" lockText="1" noThreeD="1"/>
</file>

<file path=xl/ctrlProps/ctrlProp670.xml><?xml version="1.0" encoding="utf-8"?>
<formControlPr xmlns="http://schemas.microsoft.com/office/spreadsheetml/2009/9/main" objectType="GBox" noThreeD="1"/>
</file>

<file path=xl/ctrlProps/ctrlProp671.xml><?xml version="1.0" encoding="utf-8"?>
<formControlPr xmlns="http://schemas.microsoft.com/office/spreadsheetml/2009/9/main" objectType="Radio" firstButton="1" fmlaLink="回答シート_値!$D$114" lockText="1" noThreeD="1"/>
</file>

<file path=xl/ctrlProps/ctrlProp672.xml><?xml version="1.0" encoding="utf-8"?>
<formControlPr xmlns="http://schemas.microsoft.com/office/spreadsheetml/2009/9/main" objectType="Radio" lockText="1" noThreeD="1"/>
</file>

<file path=xl/ctrlProps/ctrlProp673.xml><?xml version="1.0" encoding="utf-8"?>
<formControlPr xmlns="http://schemas.microsoft.com/office/spreadsheetml/2009/9/main" objectType="Radio" lockText="1" noThreeD="1"/>
</file>

<file path=xl/ctrlProps/ctrlProp674.xml><?xml version="1.0" encoding="utf-8"?>
<formControlPr xmlns="http://schemas.microsoft.com/office/spreadsheetml/2009/9/main" objectType="GBox" noThreeD="1"/>
</file>

<file path=xl/ctrlProps/ctrlProp675.xml><?xml version="1.0" encoding="utf-8"?>
<formControlPr xmlns="http://schemas.microsoft.com/office/spreadsheetml/2009/9/main" objectType="Radio" firstButton="1" fmlaLink="回答シート_値!$D$115" lockText="1" noThreeD="1"/>
</file>

<file path=xl/ctrlProps/ctrlProp676.xml><?xml version="1.0" encoding="utf-8"?>
<formControlPr xmlns="http://schemas.microsoft.com/office/spreadsheetml/2009/9/main" objectType="Radio" lockText="1" noThreeD="1"/>
</file>

<file path=xl/ctrlProps/ctrlProp677.xml><?xml version="1.0" encoding="utf-8"?>
<formControlPr xmlns="http://schemas.microsoft.com/office/spreadsheetml/2009/9/main" objectType="Radio" lockText="1" noThreeD="1"/>
</file>

<file path=xl/ctrlProps/ctrlProp678.xml><?xml version="1.0" encoding="utf-8"?>
<formControlPr xmlns="http://schemas.microsoft.com/office/spreadsheetml/2009/9/main" objectType="GBox" noThreeD="1"/>
</file>

<file path=xl/ctrlProps/ctrlProp679.xml><?xml version="1.0" encoding="utf-8"?>
<formControlPr xmlns="http://schemas.microsoft.com/office/spreadsheetml/2009/9/main" objectType="Radio" firstButton="1" fmlaLink="回答シート_値!$D$109" lockText="1" noThreeD="1"/>
</file>

<file path=xl/ctrlProps/ctrlProp68.xml><?xml version="1.0" encoding="utf-8"?>
<formControlPr xmlns="http://schemas.microsoft.com/office/spreadsheetml/2009/9/main" objectType="Radio" lockText="1" noThreeD="1"/>
</file>

<file path=xl/ctrlProps/ctrlProp680.xml><?xml version="1.0" encoding="utf-8"?>
<formControlPr xmlns="http://schemas.microsoft.com/office/spreadsheetml/2009/9/main" objectType="Radio" lockText="1" noThreeD="1"/>
</file>

<file path=xl/ctrlProps/ctrlProp681.xml><?xml version="1.0" encoding="utf-8"?>
<formControlPr xmlns="http://schemas.microsoft.com/office/spreadsheetml/2009/9/main" objectType="Radio" lockText="1" noThreeD="1"/>
</file>

<file path=xl/ctrlProps/ctrlProp682.xml><?xml version="1.0" encoding="utf-8"?>
<formControlPr xmlns="http://schemas.microsoft.com/office/spreadsheetml/2009/9/main" objectType="GBox" noThreeD="1"/>
</file>

<file path=xl/ctrlProps/ctrlProp683.xml><?xml version="1.0" encoding="utf-8"?>
<formControlPr xmlns="http://schemas.microsoft.com/office/spreadsheetml/2009/9/main" objectType="Radio" firstButton="1" fmlaLink="回答シート_値!$D$110" lockText="1" noThreeD="1"/>
</file>

<file path=xl/ctrlProps/ctrlProp684.xml><?xml version="1.0" encoding="utf-8"?>
<formControlPr xmlns="http://schemas.microsoft.com/office/spreadsheetml/2009/9/main" objectType="Radio" lockText="1" noThreeD="1"/>
</file>

<file path=xl/ctrlProps/ctrlProp685.xml><?xml version="1.0" encoding="utf-8"?>
<formControlPr xmlns="http://schemas.microsoft.com/office/spreadsheetml/2009/9/main" objectType="Radio" lockText="1" noThreeD="1"/>
</file>

<file path=xl/ctrlProps/ctrlProp686.xml><?xml version="1.0" encoding="utf-8"?>
<formControlPr xmlns="http://schemas.microsoft.com/office/spreadsheetml/2009/9/main" objectType="GBox" noThreeD="1"/>
</file>

<file path=xl/ctrlProps/ctrlProp687.xml><?xml version="1.0" encoding="utf-8"?>
<formControlPr xmlns="http://schemas.microsoft.com/office/spreadsheetml/2009/9/main" objectType="Radio" firstButton="1" fmlaLink="回答シート_値!$D$116" lockText="1" noThreeD="1"/>
</file>

<file path=xl/ctrlProps/ctrlProp688.xml><?xml version="1.0" encoding="utf-8"?>
<formControlPr xmlns="http://schemas.microsoft.com/office/spreadsheetml/2009/9/main" objectType="Radio" lockText="1" noThreeD="1"/>
</file>

<file path=xl/ctrlProps/ctrlProp689.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690.xml><?xml version="1.0" encoding="utf-8"?>
<formControlPr xmlns="http://schemas.microsoft.com/office/spreadsheetml/2009/9/main" objectType="GBox" noThreeD="1"/>
</file>

<file path=xl/ctrlProps/ctrlProp691.xml><?xml version="1.0" encoding="utf-8"?>
<formControlPr xmlns="http://schemas.microsoft.com/office/spreadsheetml/2009/9/main" objectType="Radio" firstButton="1" fmlaLink="回答シート_値!$D$117" lockText="1" noThreeD="1"/>
</file>

<file path=xl/ctrlProps/ctrlProp692.xml><?xml version="1.0" encoding="utf-8"?>
<formControlPr xmlns="http://schemas.microsoft.com/office/spreadsheetml/2009/9/main" objectType="Radio" lockText="1" noThreeD="1"/>
</file>

<file path=xl/ctrlProps/ctrlProp693.xml><?xml version="1.0" encoding="utf-8"?>
<formControlPr xmlns="http://schemas.microsoft.com/office/spreadsheetml/2009/9/main" objectType="Radio" lockText="1" noThreeD="1"/>
</file>

<file path=xl/ctrlProps/ctrlProp694.xml><?xml version="1.0" encoding="utf-8"?>
<formControlPr xmlns="http://schemas.microsoft.com/office/spreadsheetml/2009/9/main" objectType="GBox" noThreeD="1"/>
</file>

<file path=xl/ctrlProps/ctrlProp695.xml><?xml version="1.0" encoding="utf-8"?>
<formControlPr xmlns="http://schemas.microsoft.com/office/spreadsheetml/2009/9/main" objectType="Radio" firstButton="1" fmlaLink="回答シート_値!$D$118" lockText="1" noThreeD="1"/>
</file>

<file path=xl/ctrlProps/ctrlProp696.xml><?xml version="1.0" encoding="utf-8"?>
<formControlPr xmlns="http://schemas.microsoft.com/office/spreadsheetml/2009/9/main" objectType="Radio" lockText="1" noThreeD="1"/>
</file>

<file path=xl/ctrlProps/ctrlProp697.xml><?xml version="1.0" encoding="utf-8"?>
<formControlPr xmlns="http://schemas.microsoft.com/office/spreadsheetml/2009/9/main" objectType="Radio" lockText="1" noThreeD="1"/>
</file>

<file path=xl/ctrlProps/ctrlProp698.xml><?xml version="1.0" encoding="utf-8"?>
<formControlPr xmlns="http://schemas.microsoft.com/office/spreadsheetml/2009/9/main" objectType="GBox" noThreeD="1"/>
</file>

<file path=xl/ctrlProps/ctrlProp699.xml><?xml version="1.0" encoding="utf-8"?>
<formControlPr xmlns="http://schemas.microsoft.com/office/spreadsheetml/2009/9/main" objectType="Radio" firstButton="1" fmlaLink="回答シート_値!$D$119"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00.xml><?xml version="1.0" encoding="utf-8"?>
<formControlPr xmlns="http://schemas.microsoft.com/office/spreadsheetml/2009/9/main" objectType="Radio" lockText="1" noThreeD="1"/>
</file>

<file path=xl/ctrlProps/ctrlProp701.xml><?xml version="1.0" encoding="utf-8"?>
<formControlPr xmlns="http://schemas.microsoft.com/office/spreadsheetml/2009/9/main" objectType="Radio" lockText="1" noThreeD="1"/>
</file>

<file path=xl/ctrlProps/ctrlProp702.xml><?xml version="1.0" encoding="utf-8"?>
<formControlPr xmlns="http://schemas.microsoft.com/office/spreadsheetml/2009/9/main" objectType="GBox" noThreeD="1"/>
</file>

<file path=xl/ctrlProps/ctrlProp703.xml><?xml version="1.0" encoding="utf-8"?>
<formControlPr xmlns="http://schemas.microsoft.com/office/spreadsheetml/2009/9/main" objectType="Radio" firstButton="1" fmlaLink="回答シート_値!$D$120" lockText="1" noThreeD="1"/>
</file>

<file path=xl/ctrlProps/ctrlProp704.xml><?xml version="1.0" encoding="utf-8"?>
<formControlPr xmlns="http://schemas.microsoft.com/office/spreadsheetml/2009/9/main" objectType="Radio" lockText="1" noThreeD="1"/>
</file>

<file path=xl/ctrlProps/ctrlProp705.xml><?xml version="1.0" encoding="utf-8"?>
<formControlPr xmlns="http://schemas.microsoft.com/office/spreadsheetml/2009/9/main" objectType="Radio" lockText="1" noThreeD="1"/>
</file>

<file path=xl/ctrlProps/ctrlProp706.xml><?xml version="1.0" encoding="utf-8"?>
<formControlPr xmlns="http://schemas.microsoft.com/office/spreadsheetml/2009/9/main" objectType="GBox" noThreeD="1"/>
</file>

<file path=xl/ctrlProps/ctrlProp707.xml><?xml version="1.0" encoding="utf-8"?>
<formControlPr xmlns="http://schemas.microsoft.com/office/spreadsheetml/2009/9/main" objectType="Radio" firstButton="1" fmlaLink="回答シート_値!$D$121" lockText="1" noThreeD="1"/>
</file>

<file path=xl/ctrlProps/ctrlProp708.xml><?xml version="1.0" encoding="utf-8"?>
<formControlPr xmlns="http://schemas.microsoft.com/office/spreadsheetml/2009/9/main" objectType="Radio" lockText="1" noThreeD="1"/>
</file>

<file path=xl/ctrlProps/ctrlProp709.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firstButton="1" fmlaLink="回答シート_値!$E$21" lockText="1" noThreeD="1"/>
</file>

<file path=xl/ctrlProps/ctrlProp710.xml><?xml version="1.0" encoding="utf-8"?>
<formControlPr xmlns="http://schemas.microsoft.com/office/spreadsheetml/2009/9/main" objectType="GBox" noThreeD="1"/>
</file>

<file path=xl/ctrlProps/ctrlProp711.xml><?xml version="1.0" encoding="utf-8"?>
<formControlPr xmlns="http://schemas.microsoft.com/office/spreadsheetml/2009/9/main" objectType="Radio" firstButton="1" fmlaLink="回答シート_値!$D$125" lockText="1" noThreeD="1"/>
</file>

<file path=xl/ctrlProps/ctrlProp712.xml><?xml version="1.0" encoding="utf-8"?>
<formControlPr xmlns="http://schemas.microsoft.com/office/spreadsheetml/2009/9/main" objectType="Radio" lockText="1" noThreeD="1"/>
</file>

<file path=xl/ctrlProps/ctrlProp713.xml><?xml version="1.0" encoding="utf-8"?>
<formControlPr xmlns="http://schemas.microsoft.com/office/spreadsheetml/2009/9/main" objectType="Radio" lockText="1" noThreeD="1"/>
</file>

<file path=xl/ctrlProps/ctrlProp714.xml><?xml version="1.0" encoding="utf-8"?>
<formControlPr xmlns="http://schemas.microsoft.com/office/spreadsheetml/2009/9/main" objectType="GBox" noThreeD="1"/>
</file>

<file path=xl/ctrlProps/ctrlProp715.xml><?xml version="1.0" encoding="utf-8"?>
<formControlPr xmlns="http://schemas.microsoft.com/office/spreadsheetml/2009/9/main" objectType="Radio" firstButton="1" fmlaLink="回答シート_値!$D$126" lockText="1" noThreeD="1"/>
</file>

<file path=xl/ctrlProps/ctrlProp716.xml><?xml version="1.0" encoding="utf-8"?>
<formControlPr xmlns="http://schemas.microsoft.com/office/spreadsheetml/2009/9/main" objectType="Radio" lockText="1" noThreeD="1"/>
</file>

<file path=xl/ctrlProps/ctrlProp717.xml><?xml version="1.0" encoding="utf-8"?>
<formControlPr xmlns="http://schemas.microsoft.com/office/spreadsheetml/2009/9/main" objectType="Radio" lockText="1" noThreeD="1"/>
</file>

<file path=xl/ctrlProps/ctrlProp718.xml><?xml version="1.0" encoding="utf-8"?>
<formControlPr xmlns="http://schemas.microsoft.com/office/spreadsheetml/2009/9/main" objectType="GBox" noThreeD="1"/>
</file>

<file path=xl/ctrlProps/ctrlProp719.xml><?xml version="1.0" encoding="utf-8"?>
<formControlPr xmlns="http://schemas.microsoft.com/office/spreadsheetml/2009/9/main" objectType="Radio" firstButton="1" fmlaLink="回答シート_値!$D$127" lockText="1" noThreeD="1"/>
</file>

<file path=xl/ctrlProps/ctrlProp72.xml><?xml version="1.0" encoding="utf-8"?>
<formControlPr xmlns="http://schemas.microsoft.com/office/spreadsheetml/2009/9/main" objectType="Radio" lockText="1" noThreeD="1"/>
</file>

<file path=xl/ctrlProps/ctrlProp720.xml><?xml version="1.0" encoding="utf-8"?>
<formControlPr xmlns="http://schemas.microsoft.com/office/spreadsheetml/2009/9/main" objectType="Radio" lockText="1" noThreeD="1"/>
</file>

<file path=xl/ctrlProps/ctrlProp721.xml><?xml version="1.0" encoding="utf-8"?>
<formControlPr xmlns="http://schemas.microsoft.com/office/spreadsheetml/2009/9/main" objectType="Radio" lockText="1" noThreeD="1"/>
</file>

<file path=xl/ctrlProps/ctrlProp722.xml><?xml version="1.0" encoding="utf-8"?>
<formControlPr xmlns="http://schemas.microsoft.com/office/spreadsheetml/2009/9/main" objectType="GBox" noThreeD="1"/>
</file>

<file path=xl/ctrlProps/ctrlProp723.xml><?xml version="1.0" encoding="utf-8"?>
<formControlPr xmlns="http://schemas.microsoft.com/office/spreadsheetml/2009/9/main" objectType="Radio" firstButton="1" fmlaLink="回答シート_値!$D$128" lockText="1" noThreeD="1"/>
</file>

<file path=xl/ctrlProps/ctrlProp724.xml><?xml version="1.0" encoding="utf-8"?>
<formControlPr xmlns="http://schemas.microsoft.com/office/spreadsheetml/2009/9/main" objectType="Radio" lockText="1" noThreeD="1"/>
</file>

<file path=xl/ctrlProps/ctrlProp725.xml><?xml version="1.0" encoding="utf-8"?>
<formControlPr xmlns="http://schemas.microsoft.com/office/spreadsheetml/2009/9/main" objectType="Radio" lockText="1" noThreeD="1"/>
</file>

<file path=xl/ctrlProps/ctrlProp726.xml><?xml version="1.0" encoding="utf-8"?>
<formControlPr xmlns="http://schemas.microsoft.com/office/spreadsheetml/2009/9/main" objectType="GBox" noThreeD="1"/>
</file>

<file path=xl/ctrlProps/ctrlProp727.xml><?xml version="1.0" encoding="utf-8"?>
<formControlPr xmlns="http://schemas.microsoft.com/office/spreadsheetml/2009/9/main" objectType="Radio" firstButton="1" fmlaLink="回答シート_値!$D$129" lockText="1" noThreeD="1"/>
</file>

<file path=xl/ctrlProps/ctrlProp728.xml><?xml version="1.0" encoding="utf-8"?>
<formControlPr xmlns="http://schemas.microsoft.com/office/spreadsheetml/2009/9/main" objectType="Radio" lockText="1" noThreeD="1"/>
</file>

<file path=xl/ctrlProps/ctrlProp729.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30.xml><?xml version="1.0" encoding="utf-8"?>
<formControlPr xmlns="http://schemas.microsoft.com/office/spreadsheetml/2009/9/main" objectType="GBox" noThreeD="1"/>
</file>

<file path=xl/ctrlProps/ctrlProp731.xml><?xml version="1.0" encoding="utf-8"?>
<formControlPr xmlns="http://schemas.microsoft.com/office/spreadsheetml/2009/9/main" objectType="Radio" firstButton="1" fmlaLink="回答シート_値!$D$130" lockText="1" noThreeD="1"/>
</file>

<file path=xl/ctrlProps/ctrlProp732.xml><?xml version="1.0" encoding="utf-8"?>
<formControlPr xmlns="http://schemas.microsoft.com/office/spreadsheetml/2009/9/main" objectType="Radio" lockText="1" noThreeD="1"/>
</file>

<file path=xl/ctrlProps/ctrlProp733.xml><?xml version="1.0" encoding="utf-8"?>
<formControlPr xmlns="http://schemas.microsoft.com/office/spreadsheetml/2009/9/main" objectType="Radio" lockText="1" noThreeD="1"/>
</file>

<file path=xl/ctrlProps/ctrlProp734.xml><?xml version="1.0" encoding="utf-8"?>
<formControlPr xmlns="http://schemas.microsoft.com/office/spreadsheetml/2009/9/main" objectType="GBox" noThreeD="1"/>
</file>

<file path=xl/ctrlProps/ctrlProp735.xml><?xml version="1.0" encoding="utf-8"?>
<formControlPr xmlns="http://schemas.microsoft.com/office/spreadsheetml/2009/9/main" objectType="Radio" firstButton="1" fmlaLink="回答シート_値!$D$122" lockText="1" noThreeD="1"/>
</file>

<file path=xl/ctrlProps/ctrlProp736.xml><?xml version="1.0" encoding="utf-8"?>
<formControlPr xmlns="http://schemas.microsoft.com/office/spreadsheetml/2009/9/main" objectType="Radio" lockText="1" noThreeD="1"/>
</file>

<file path=xl/ctrlProps/ctrlProp737.xml><?xml version="1.0" encoding="utf-8"?>
<formControlPr xmlns="http://schemas.microsoft.com/office/spreadsheetml/2009/9/main" objectType="Radio" lockText="1" noThreeD="1"/>
</file>

<file path=xl/ctrlProps/ctrlProp738.xml><?xml version="1.0" encoding="utf-8"?>
<formControlPr xmlns="http://schemas.microsoft.com/office/spreadsheetml/2009/9/main" objectType="GBox" noThreeD="1"/>
</file>

<file path=xl/ctrlProps/ctrlProp739.xml><?xml version="1.0" encoding="utf-8"?>
<formControlPr xmlns="http://schemas.microsoft.com/office/spreadsheetml/2009/9/main" objectType="Radio" firstButton="1" fmlaLink="回答シート_値!$D$123" lockText="1" noThreeD="1"/>
</file>

<file path=xl/ctrlProps/ctrlProp74.xml><?xml version="1.0" encoding="utf-8"?>
<formControlPr xmlns="http://schemas.microsoft.com/office/spreadsheetml/2009/9/main" objectType="GBox" noThreeD="1"/>
</file>

<file path=xl/ctrlProps/ctrlProp740.xml><?xml version="1.0" encoding="utf-8"?>
<formControlPr xmlns="http://schemas.microsoft.com/office/spreadsheetml/2009/9/main" objectType="Radio" lockText="1" noThreeD="1"/>
</file>

<file path=xl/ctrlProps/ctrlProp741.xml><?xml version="1.0" encoding="utf-8"?>
<formControlPr xmlns="http://schemas.microsoft.com/office/spreadsheetml/2009/9/main" objectType="Radio" lockText="1" noThreeD="1"/>
</file>

<file path=xl/ctrlProps/ctrlProp742.xml><?xml version="1.0" encoding="utf-8"?>
<formControlPr xmlns="http://schemas.microsoft.com/office/spreadsheetml/2009/9/main" objectType="GBox" noThreeD="1"/>
</file>

<file path=xl/ctrlProps/ctrlProp743.xml><?xml version="1.0" encoding="utf-8"?>
<formControlPr xmlns="http://schemas.microsoft.com/office/spreadsheetml/2009/9/main" objectType="Radio" firstButton="1" fmlaLink="回答シート_値!$D$124" lockText="1" noThreeD="1"/>
</file>

<file path=xl/ctrlProps/ctrlProp744.xml><?xml version="1.0" encoding="utf-8"?>
<formControlPr xmlns="http://schemas.microsoft.com/office/spreadsheetml/2009/9/main" objectType="Radio" lockText="1" noThreeD="1"/>
</file>

<file path=xl/ctrlProps/ctrlProp745.xml><?xml version="1.0" encoding="utf-8"?>
<formControlPr xmlns="http://schemas.microsoft.com/office/spreadsheetml/2009/9/main" objectType="Radio" lockText="1" noThreeD="1"/>
</file>

<file path=xl/ctrlProps/ctrlProp746.xml><?xml version="1.0" encoding="utf-8"?>
<formControlPr xmlns="http://schemas.microsoft.com/office/spreadsheetml/2009/9/main" objectType="GBox" noThreeD="1"/>
</file>

<file path=xl/ctrlProps/ctrlProp747.xml><?xml version="1.0" encoding="utf-8"?>
<formControlPr xmlns="http://schemas.microsoft.com/office/spreadsheetml/2009/9/main" objectType="Radio" firstButton="1" fmlaLink="回答シート_値!$D$131" lockText="1" noThreeD="1"/>
</file>

<file path=xl/ctrlProps/ctrlProp748.xml><?xml version="1.0" encoding="utf-8"?>
<formControlPr xmlns="http://schemas.microsoft.com/office/spreadsheetml/2009/9/main" objectType="Radio" lockText="1" noThreeD="1"/>
</file>

<file path=xl/ctrlProps/ctrlProp749.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firstButton="1" fmlaLink="回答シート_値!$E$27" lockText="1" noThreeD="1"/>
</file>

<file path=xl/ctrlProps/ctrlProp750.xml><?xml version="1.0" encoding="utf-8"?>
<formControlPr xmlns="http://schemas.microsoft.com/office/spreadsheetml/2009/9/main" objectType="GBox" noThreeD="1"/>
</file>

<file path=xl/ctrlProps/ctrlProp751.xml><?xml version="1.0" encoding="utf-8"?>
<formControlPr xmlns="http://schemas.microsoft.com/office/spreadsheetml/2009/9/main" objectType="Radio" firstButton="1" fmlaLink="回答シート_値!$D$132" lockText="1" noThreeD="1"/>
</file>

<file path=xl/ctrlProps/ctrlProp752.xml><?xml version="1.0" encoding="utf-8"?>
<formControlPr xmlns="http://schemas.microsoft.com/office/spreadsheetml/2009/9/main" objectType="Radio" lockText="1" noThreeD="1"/>
</file>

<file path=xl/ctrlProps/ctrlProp753.xml><?xml version="1.0" encoding="utf-8"?>
<formControlPr xmlns="http://schemas.microsoft.com/office/spreadsheetml/2009/9/main" objectType="Radio" lockText="1" noThreeD="1"/>
</file>

<file path=xl/ctrlProps/ctrlProp754.xml><?xml version="1.0" encoding="utf-8"?>
<formControlPr xmlns="http://schemas.microsoft.com/office/spreadsheetml/2009/9/main" objectType="GBox" noThreeD="1"/>
</file>

<file path=xl/ctrlProps/ctrlProp755.xml><?xml version="1.0" encoding="utf-8"?>
<formControlPr xmlns="http://schemas.microsoft.com/office/spreadsheetml/2009/9/main" objectType="Radio" firstButton="1" fmlaLink="回答シート_値!$D$133" lockText="1" noThreeD="1"/>
</file>

<file path=xl/ctrlProps/ctrlProp756.xml><?xml version="1.0" encoding="utf-8"?>
<formControlPr xmlns="http://schemas.microsoft.com/office/spreadsheetml/2009/9/main" objectType="Radio" lockText="1" noThreeD="1"/>
</file>

<file path=xl/ctrlProps/ctrlProp757.xml><?xml version="1.0" encoding="utf-8"?>
<formControlPr xmlns="http://schemas.microsoft.com/office/spreadsheetml/2009/9/main" objectType="Radio" lockText="1" noThreeD="1"/>
</file>

<file path=xl/ctrlProps/ctrlProp758.xml><?xml version="1.0" encoding="utf-8"?>
<formControlPr xmlns="http://schemas.microsoft.com/office/spreadsheetml/2009/9/main" objectType="GBox" noThreeD="1"/>
</file>

<file path=xl/ctrlProps/ctrlProp759.xml><?xml version="1.0" encoding="utf-8"?>
<formControlPr xmlns="http://schemas.microsoft.com/office/spreadsheetml/2009/9/main" objectType="Radio" firstButton="1" fmlaLink="回答シート_値!$D$134" lockText="1" noThreeD="1"/>
</file>

<file path=xl/ctrlProps/ctrlProp76.xml><?xml version="1.0" encoding="utf-8"?>
<formControlPr xmlns="http://schemas.microsoft.com/office/spreadsheetml/2009/9/main" objectType="Radio" lockText="1" noThreeD="1"/>
</file>

<file path=xl/ctrlProps/ctrlProp760.xml><?xml version="1.0" encoding="utf-8"?>
<formControlPr xmlns="http://schemas.microsoft.com/office/spreadsheetml/2009/9/main" objectType="Radio" lockText="1" noThreeD="1"/>
</file>

<file path=xl/ctrlProps/ctrlProp761.xml><?xml version="1.0" encoding="utf-8"?>
<formControlPr xmlns="http://schemas.microsoft.com/office/spreadsheetml/2009/9/main" objectType="Radio" lockText="1" noThreeD="1"/>
</file>

<file path=xl/ctrlProps/ctrlProp762.xml><?xml version="1.0" encoding="utf-8"?>
<formControlPr xmlns="http://schemas.microsoft.com/office/spreadsheetml/2009/9/main" objectType="GBox" noThreeD="1"/>
</file>

<file path=xl/ctrlProps/ctrlProp763.xml><?xml version="1.0" encoding="utf-8"?>
<formControlPr xmlns="http://schemas.microsoft.com/office/spreadsheetml/2009/9/main" objectType="Radio" firstButton="1" fmlaLink="回答シート_値!$D$135" lockText="1" noThreeD="1"/>
</file>

<file path=xl/ctrlProps/ctrlProp764.xml><?xml version="1.0" encoding="utf-8"?>
<formControlPr xmlns="http://schemas.microsoft.com/office/spreadsheetml/2009/9/main" objectType="Radio" lockText="1" noThreeD="1"/>
</file>

<file path=xl/ctrlProps/ctrlProp765.xml><?xml version="1.0" encoding="utf-8"?>
<formControlPr xmlns="http://schemas.microsoft.com/office/spreadsheetml/2009/9/main" objectType="Radio" lockText="1" noThreeD="1"/>
</file>

<file path=xl/ctrlProps/ctrlProp766.xml><?xml version="1.0" encoding="utf-8"?>
<formControlPr xmlns="http://schemas.microsoft.com/office/spreadsheetml/2009/9/main" objectType="GBox" noThreeD="1"/>
</file>

<file path=xl/ctrlProps/ctrlProp767.xml><?xml version="1.0" encoding="utf-8"?>
<formControlPr xmlns="http://schemas.microsoft.com/office/spreadsheetml/2009/9/main" objectType="Radio" firstButton="1" fmlaLink="回答シート_値!$D$136" lockText="1" noThreeD="1"/>
</file>

<file path=xl/ctrlProps/ctrlProp768.xml><?xml version="1.0" encoding="utf-8"?>
<formControlPr xmlns="http://schemas.microsoft.com/office/spreadsheetml/2009/9/main" objectType="Radio" lockText="1" noThreeD="1"/>
</file>

<file path=xl/ctrlProps/ctrlProp769.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70.xml><?xml version="1.0" encoding="utf-8"?>
<formControlPr xmlns="http://schemas.microsoft.com/office/spreadsheetml/2009/9/main" objectType="GBox" noThreeD="1"/>
</file>

<file path=xl/ctrlProps/ctrlProp771.xml><?xml version="1.0" encoding="utf-8"?>
<formControlPr xmlns="http://schemas.microsoft.com/office/spreadsheetml/2009/9/main" objectType="Radio" firstButton="1" fmlaLink="回答シート_値!$D$137" lockText="1" noThreeD="1"/>
</file>

<file path=xl/ctrlProps/ctrlProp772.xml><?xml version="1.0" encoding="utf-8"?>
<formControlPr xmlns="http://schemas.microsoft.com/office/spreadsheetml/2009/9/main" objectType="Radio" lockText="1" noThreeD="1"/>
</file>

<file path=xl/ctrlProps/ctrlProp773.xml><?xml version="1.0" encoding="utf-8"?>
<formControlPr xmlns="http://schemas.microsoft.com/office/spreadsheetml/2009/9/main" objectType="Radio" lockText="1" noThreeD="1"/>
</file>

<file path=xl/ctrlProps/ctrlProp774.xml><?xml version="1.0" encoding="utf-8"?>
<formControlPr xmlns="http://schemas.microsoft.com/office/spreadsheetml/2009/9/main" objectType="GBox" noThreeD="1"/>
</file>

<file path=xl/ctrlProps/ctrlProp775.xml><?xml version="1.0" encoding="utf-8"?>
<formControlPr xmlns="http://schemas.microsoft.com/office/spreadsheetml/2009/9/main" objectType="Radio" firstButton="1" fmlaLink="回答シート_値!$D$138" lockText="1" noThreeD="1"/>
</file>

<file path=xl/ctrlProps/ctrlProp776.xml><?xml version="1.0" encoding="utf-8"?>
<formControlPr xmlns="http://schemas.microsoft.com/office/spreadsheetml/2009/9/main" objectType="Radio" lockText="1" noThreeD="1"/>
</file>

<file path=xl/ctrlProps/ctrlProp777.xml><?xml version="1.0" encoding="utf-8"?>
<formControlPr xmlns="http://schemas.microsoft.com/office/spreadsheetml/2009/9/main" objectType="Radio" lockText="1" noThreeD="1"/>
</file>

<file path=xl/ctrlProps/ctrlProp778.xml><?xml version="1.0" encoding="utf-8"?>
<formControlPr xmlns="http://schemas.microsoft.com/office/spreadsheetml/2009/9/main" objectType="GBox" noThreeD="1"/>
</file>

<file path=xl/ctrlProps/ctrlProp779.xml><?xml version="1.0" encoding="utf-8"?>
<formControlPr xmlns="http://schemas.microsoft.com/office/spreadsheetml/2009/9/main" objectType="Radio" firstButton="1" fmlaLink="回答シート_値!$D$140" lockText="1" noThreeD="1"/>
</file>

<file path=xl/ctrlProps/ctrlProp78.xml><?xml version="1.0" encoding="utf-8"?>
<formControlPr xmlns="http://schemas.microsoft.com/office/spreadsheetml/2009/9/main" objectType="GBox" noThreeD="1"/>
</file>

<file path=xl/ctrlProps/ctrlProp780.xml><?xml version="1.0" encoding="utf-8"?>
<formControlPr xmlns="http://schemas.microsoft.com/office/spreadsheetml/2009/9/main" objectType="Radio" lockText="1" noThreeD="1"/>
</file>

<file path=xl/ctrlProps/ctrlProp781.xml><?xml version="1.0" encoding="utf-8"?>
<formControlPr xmlns="http://schemas.microsoft.com/office/spreadsheetml/2009/9/main" objectType="Radio" lockText="1" noThreeD="1"/>
</file>

<file path=xl/ctrlProps/ctrlProp782.xml><?xml version="1.0" encoding="utf-8"?>
<formControlPr xmlns="http://schemas.microsoft.com/office/spreadsheetml/2009/9/main" objectType="GBox" noThreeD="1"/>
</file>

<file path=xl/ctrlProps/ctrlProp783.xml><?xml version="1.0" encoding="utf-8"?>
<formControlPr xmlns="http://schemas.microsoft.com/office/spreadsheetml/2009/9/main" objectType="Radio" firstButton="1" fmlaLink="回答シート_値!$D$139" lockText="1" noThreeD="1"/>
</file>

<file path=xl/ctrlProps/ctrlProp784.xml><?xml version="1.0" encoding="utf-8"?>
<formControlPr xmlns="http://schemas.microsoft.com/office/spreadsheetml/2009/9/main" objectType="Radio" lockText="1" noThreeD="1"/>
</file>

<file path=xl/ctrlProps/ctrlProp785.xml><?xml version="1.0" encoding="utf-8"?>
<formControlPr xmlns="http://schemas.microsoft.com/office/spreadsheetml/2009/9/main" objectType="Radio" lockText="1" noThreeD="1"/>
</file>

<file path=xl/ctrlProps/ctrlProp786.xml><?xml version="1.0" encoding="utf-8"?>
<formControlPr xmlns="http://schemas.microsoft.com/office/spreadsheetml/2009/9/main" objectType="GBox" noThreeD="1"/>
</file>

<file path=xl/ctrlProps/ctrlProp787.xml><?xml version="1.0" encoding="utf-8"?>
<formControlPr xmlns="http://schemas.microsoft.com/office/spreadsheetml/2009/9/main" objectType="Radio" firstButton="1" fmlaLink="回答シート_値!$D$141" lockText="1" noThreeD="1"/>
</file>

<file path=xl/ctrlProps/ctrlProp788.xml><?xml version="1.0" encoding="utf-8"?>
<formControlPr xmlns="http://schemas.microsoft.com/office/spreadsheetml/2009/9/main" objectType="Radio" lockText="1" noThreeD="1"/>
</file>

<file path=xl/ctrlProps/ctrlProp789.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firstButton="1" fmlaLink="回答シート_値!$E$35" lockText="1" noThreeD="1"/>
</file>

<file path=xl/ctrlProps/ctrlProp790.xml><?xml version="1.0" encoding="utf-8"?>
<formControlPr xmlns="http://schemas.microsoft.com/office/spreadsheetml/2009/9/main" objectType="GBox" noThreeD="1"/>
</file>

<file path=xl/ctrlProps/ctrlProp791.xml><?xml version="1.0" encoding="utf-8"?>
<formControlPr xmlns="http://schemas.microsoft.com/office/spreadsheetml/2009/9/main" objectType="Radio" firstButton="1" fmlaLink="回答シート_値!$D$142" lockText="1" noThreeD="1"/>
</file>

<file path=xl/ctrlProps/ctrlProp792.xml><?xml version="1.0" encoding="utf-8"?>
<formControlPr xmlns="http://schemas.microsoft.com/office/spreadsheetml/2009/9/main" objectType="Radio" lockText="1" noThreeD="1"/>
</file>

<file path=xl/ctrlProps/ctrlProp793.xml><?xml version="1.0" encoding="utf-8"?>
<formControlPr xmlns="http://schemas.microsoft.com/office/spreadsheetml/2009/9/main" objectType="Radio" lockText="1" noThreeD="1"/>
</file>

<file path=xl/ctrlProps/ctrlProp794.xml><?xml version="1.0" encoding="utf-8"?>
<formControlPr xmlns="http://schemas.microsoft.com/office/spreadsheetml/2009/9/main" objectType="GBox" noThreeD="1"/>
</file>

<file path=xl/ctrlProps/ctrlProp795.xml><?xml version="1.0" encoding="utf-8"?>
<formControlPr xmlns="http://schemas.microsoft.com/office/spreadsheetml/2009/9/main" objectType="Radio" firstButton="1" fmlaLink="回答シート_値!$D$143" lockText="1" noThreeD="1"/>
</file>

<file path=xl/ctrlProps/ctrlProp796.xml><?xml version="1.0" encoding="utf-8"?>
<formControlPr xmlns="http://schemas.microsoft.com/office/spreadsheetml/2009/9/main" objectType="Radio" lockText="1" noThreeD="1"/>
</file>

<file path=xl/ctrlProps/ctrlProp797.xml><?xml version="1.0" encoding="utf-8"?>
<formControlPr xmlns="http://schemas.microsoft.com/office/spreadsheetml/2009/9/main" objectType="Radio" lockText="1" noThreeD="1"/>
</file>

<file path=xl/ctrlProps/ctrlProp798.xml><?xml version="1.0" encoding="utf-8"?>
<formControlPr xmlns="http://schemas.microsoft.com/office/spreadsheetml/2009/9/main" objectType="GBox" noThreeD="1"/>
</file>

<file path=xl/ctrlProps/ctrlProp799.xml><?xml version="1.0" encoding="utf-8"?>
<formControlPr xmlns="http://schemas.microsoft.com/office/spreadsheetml/2009/9/main" objectType="Radio" firstButton="1" fmlaLink="回答シート_値!$D$144" lockText="1" noThreeD="1"/>
</file>

<file path=xl/ctrlProps/ctrlProp8.xml><?xml version="1.0" encoding="utf-8"?>
<formControlPr xmlns="http://schemas.microsoft.com/office/spreadsheetml/2009/9/main" objectType="Radio" firstButton="1" fmlaLink="$BC$9" lockText="1" noThreeD="1"/>
</file>

<file path=xl/ctrlProps/ctrlProp80.xml><?xml version="1.0" encoding="utf-8"?>
<formControlPr xmlns="http://schemas.microsoft.com/office/spreadsheetml/2009/9/main" objectType="Radio" lockText="1" noThreeD="1"/>
</file>

<file path=xl/ctrlProps/ctrlProp800.xml><?xml version="1.0" encoding="utf-8"?>
<formControlPr xmlns="http://schemas.microsoft.com/office/spreadsheetml/2009/9/main" objectType="Radio" lockText="1" noThreeD="1"/>
</file>

<file path=xl/ctrlProps/ctrlProp801.xml><?xml version="1.0" encoding="utf-8"?>
<formControlPr xmlns="http://schemas.microsoft.com/office/spreadsheetml/2009/9/main" objectType="Radio" lockText="1" noThreeD="1"/>
</file>

<file path=xl/ctrlProps/ctrlProp802.xml><?xml version="1.0" encoding="utf-8"?>
<formControlPr xmlns="http://schemas.microsoft.com/office/spreadsheetml/2009/9/main" objectType="GBox" noThreeD="1"/>
</file>

<file path=xl/ctrlProps/ctrlProp803.xml><?xml version="1.0" encoding="utf-8"?>
<formControlPr xmlns="http://schemas.microsoft.com/office/spreadsheetml/2009/9/main" objectType="Radio" firstButton="1" fmlaLink="回答シート_値!$D$145" lockText="1" noThreeD="1"/>
</file>

<file path=xl/ctrlProps/ctrlProp804.xml><?xml version="1.0" encoding="utf-8"?>
<formControlPr xmlns="http://schemas.microsoft.com/office/spreadsheetml/2009/9/main" objectType="Radio" lockText="1" noThreeD="1"/>
</file>

<file path=xl/ctrlProps/ctrlProp805.xml><?xml version="1.0" encoding="utf-8"?>
<formControlPr xmlns="http://schemas.microsoft.com/office/spreadsheetml/2009/9/main" objectType="Radio" lockText="1" noThreeD="1"/>
</file>

<file path=xl/ctrlProps/ctrlProp806.xml><?xml version="1.0" encoding="utf-8"?>
<formControlPr xmlns="http://schemas.microsoft.com/office/spreadsheetml/2009/9/main" objectType="GBox" noThreeD="1"/>
</file>

<file path=xl/ctrlProps/ctrlProp807.xml><?xml version="1.0" encoding="utf-8"?>
<formControlPr xmlns="http://schemas.microsoft.com/office/spreadsheetml/2009/9/main" objectType="Radio" firstButton="1" fmlaLink="回答シート_値!$D$146" lockText="1" noThreeD="1"/>
</file>

<file path=xl/ctrlProps/ctrlProp808.xml><?xml version="1.0" encoding="utf-8"?>
<formControlPr xmlns="http://schemas.microsoft.com/office/spreadsheetml/2009/9/main" objectType="Radio" lockText="1" noThreeD="1"/>
</file>

<file path=xl/ctrlProps/ctrlProp809.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10.xml><?xml version="1.0" encoding="utf-8"?>
<formControlPr xmlns="http://schemas.microsoft.com/office/spreadsheetml/2009/9/main" objectType="GBox" noThreeD="1"/>
</file>

<file path=xl/ctrlProps/ctrlProp811.xml><?xml version="1.0" encoding="utf-8"?>
<formControlPr xmlns="http://schemas.microsoft.com/office/spreadsheetml/2009/9/main" objectType="Radio" firstButton="1" fmlaLink="回答シート_値!$D$147" lockText="1" noThreeD="1"/>
</file>

<file path=xl/ctrlProps/ctrlProp812.xml><?xml version="1.0" encoding="utf-8"?>
<formControlPr xmlns="http://schemas.microsoft.com/office/spreadsheetml/2009/9/main" objectType="Radio" lockText="1" noThreeD="1"/>
</file>

<file path=xl/ctrlProps/ctrlProp813.xml><?xml version="1.0" encoding="utf-8"?>
<formControlPr xmlns="http://schemas.microsoft.com/office/spreadsheetml/2009/9/main" objectType="Radio" lockText="1" noThreeD="1"/>
</file>

<file path=xl/ctrlProps/ctrlProp814.xml><?xml version="1.0" encoding="utf-8"?>
<formControlPr xmlns="http://schemas.microsoft.com/office/spreadsheetml/2009/9/main" objectType="GBox" noThreeD="1"/>
</file>

<file path=xl/ctrlProps/ctrlProp815.xml><?xml version="1.0" encoding="utf-8"?>
<formControlPr xmlns="http://schemas.microsoft.com/office/spreadsheetml/2009/9/main" objectType="Radio" firstButton="1" fmlaLink="回答シート_値!$D$148" lockText="1" noThreeD="1"/>
</file>

<file path=xl/ctrlProps/ctrlProp816.xml><?xml version="1.0" encoding="utf-8"?>
<formControlPr xmlns="http://schemas.microsoft.com/office/spreadsheetml/2009/9/main" objectType="Radio" lockText="1" noThreeD="1"/>
</file>

<file path=xl/ctrlProps/ctrlProp817.xml><?xml version="1.0" encoding="utf-8"?>
<formControlPr xmlns="http://schemas.microsoft.com/office/spreadsheetml/2009/9/main" objectType="Radio" lockText="1" noThreeD="1"/>
</file>

<file path=xl/ctrlProps/ctrlProp818.xml><?xml version="1.0" encoding="utf-8"?>
<formControlPr xmlns="http://schemas.microsoft.com/office/spreadsheetml/2009/9/main" objectType="GBox" noThreeD="1"/>
</file>

<file path=xl/ctrlProps/ctrlProp819.xml><?xml version="1.0" encoding="utf-8"?>
<formControlPr xmlns="http://schemas.microsoft.com/office/spreadsheetml/2009/9/main" objectType="Radio" firstButton="1" fmlaLink="回答シート_値!$D$149" lockText="1" noThreeD="1"/>
</file>

<file path=xl/ctrlProps/ctrlProp82.xml><?xml version="1.0" encoding="utf-8"?>
<formControlPr xmlns="http://schemas.microsoft.com/office/spreadsheetml/2009/9/main" objectType="GBox" noThreeD="1"/>
</file>

<file path=xl/ctrlProps/ctrlProp820.xml><?xml version="1.0" encoding="utf-8"?>
<formControlPr xmlns="http://schemas.microsoft.com/office/spreadsheetml/2009/9/main" objectType="Radio" lockText="1" noThreeD="1"/>
</file>

<file path=xl/ctrlProps/ctrlProp821.xml><?xml version="1.0" encoding="utf-8"?>
<formControlPr xmlns="http://schemas.microsoft.com/office/spreadsheetml/2009/9/main" objectType="Radio" lockText="1" noThreeD="1"/>
</file>

<file path=xl/ctrlProps/ctrlProp822.xml><?xml version="1.0" encoding="utf-8"?>
<formControlPr xmlns="http://schemas.microsoft.com/office/spreadsheetml/2009/9/main" objectType="GBox" noThreeD="1"/>
</file>

<file path=xl/ctrlProps/ctrlProp823.xml><?xml version="1.0" encoding="utf-8"?>
<formControlPr xmlns="http://schemas.microsoft.com/office/spreadsheetml/2009/9/main" objectType="Radio" firstButton="1" fmlaLink="回答シート_値!$D$150" lockText="1" noThreeD="1"/>
</file>

<file path=xl/ctrlProps/ctrlProp824.xml><?xml version="1.0" encoding="utf-8"?>
<formControlPr xmlns="http://schemas.microsoft.com/office/spreadsheetml/2009/9/main" objectType="Radio" lockText="1" noThreeD="1"/>
</file>

<file path=xl/ctrlProps/ctrlProp825.xml><?xml version="1.0" encoding="utf-8"?>
<formControlPr xmlns="http://schemas.microsoft.com/office/spreadsheetml/2009/9/main" objectType="Radio" lockText="1" noThreeD="1"/>
</file>

<file path=xl/ctrlProps/ctrlProp826.xml><?xml version="1.0" encoding="utf-8"?>
<formControlPr xmlns="http://schemas.microsoft.com/office/spreadsheetml/2009/9/main" objectType="GBox" noThreeD="1"/>
</file>

<file path=xl/ctrlProps/ctrlProp827.xml><?xml version="1.0" encoding="utf-8"?>
<formControlPr xmlns="http://schemas.microsoft.com/office/spreadsheetml/2009/9/main" objectType="Radio" firstButton="1" fmlaLink="回答シート_値!$D$151" lockText="1" noThreeD="1"/>
</file>

<file path=xl/ctrlProps/ctrlProp828.xml><?xml version="1.0" encoding="utf-8"?>
<formControlPr xmlns="http://schemas.microsoft.com/office/spreadsheetml/2009/9/main" objectType="Radio" lockText="1" noThreeD="1"/>
</file>

<file path=xl/ctrlProps/ctrlProp829.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回答シート_値!$E$39" lockText="1" noThreeD="1"/>
</file>

<file path=xl/ctrlProps/ctrlProp830.xml><?xml version="1.0" encoding="utf-8"?>
<formControlPr xmlns="http://schemas.microsoft.com/office/spreadsheetml/2009/9/main" objectType="GBox" noThreeD="1"/>
</file>

<file path=xl/ctrlProps/ctrlProp831.xml><?xml version="1.0" encoding="utf-8"?>
<formControlPr xmlns="http://schemas.microsoft.com/office/spreadsheetml/2009/9/main" objectType="Radio" firstButton="1" fmlaLink="回答シート_値!$D$152" lockText="1" noThreeD="1"/>
</file>

<file path=xl/ctrlProps/ctrlProp832.xml><?xml version="1.0" encoding="utf-8"?>
<formControlPr xmlns="http://schemas.microsoft.com/office/spreadsheetml/2009/9/main" objectType="Radio" lockText="1" noThreeD="1"/>
</file>

<file path=xl/ctrlProps/ctrlProp833.xml><?xml version="1.0" encoding="utf-8"?>
<formControlPr xmlns="http://schemas.microsoft.com/office/spreadsheetml/2009/9/main" objectType="Radio" lockText="1" noThreeD="1"/>
</file>

<file path=xl/ctrlProps/ctrlProp834.xml><?xml version="1.0" encoding="utf-8"?>
<formControlPr xmlns="http://schemas.microsoft.com/office/spreadsheetml/2009/9/main" objectType="GBox" noThreeD="1"/>
</file>

<file path=xl/ctrlProps/ctrlProp835.xml><?xml version="1.0" encoding="utf-8"?>
<formControlPr xmlns="http://schemas.microsoft.com/office/spreadsheetml/2009/9/main" objectType="Radio" firstButton="1" fmlaLink="回答シート_値!$D$153" lockText="1" noThreeD="1"/>
</file>

<file path=xl/ctrlProps/ctrlProp836.xml><?xml version="1.0" encoding="utf-8"?>
<formControlPr xmlns="http://schemas.microsoft.com/office/spreadsheetml/2009/9/main" objectType="Radio" lockText="1" noThreeD="1"/>
</file>

<file path=xl/ctrlProps/ctrlProp837.xml><?xml version="1.0" encoding="utf-8"?>
<formControlPr xmlns="http://schemas.microsoft.com/office/spreadsheetml/2009/9/main" objectType="Radio" lockText="1" noThreeD="1"/>
</file>

<file path=xl/ctrlProps/ctrlProp838.xml><?xml version="1.0" encoding="utf-8"?>
<formControlPr xmlns="http://schemas.microsoft.com/office/spreadsheetml/2009/9/main" objectType="GBox" noThreeD="1"/>
</file>

<file path=xl/ctrlProps/ctrlProp839.xml><?xml version="1.0" encoding="utf-8"?>
<formControlPr xmlns="http://schemas.microsoft.com/office/spreadsheetml/2009/9/main" objectType="Radio" firstButton="1" fmlaLink="回答シート_値!$D$154" lockText="1" noThreeD="1"/>
</file>

<file path=xl/ctrlProps/ctrlProp84.xml><?xml version="1.0" encoding="utf-8"?>
<formControlPr xmlns="http://schemas.microsoft.com/office/spreadsheetml/2009/9/main" objectType="Radio" lockText="1" noThreeD="1"/>
</file>

<file path=xl/ctrlProps/ctrlProp840.xml><?xml version="1.0" encoding="utf-8"?>
<formControlPr xmlns="http://schemas.microsoft.com/office/spreadsheetml/2009/9/main" objectType="Radio" lockText="1" noThreeD="1"/>
</file>

<file path=xl/ctrlProps/ctrlProp841.xml><?xml version="1.0" encoding="utf-8"?>
<formControlPr xmlns="http://schemas.microsoft.com/office/spreadsheetml/2009/9/main" objectType="Radio" lockText="1" noThreeD="1"/>
</file>

<file path=xl/ctrlProps/ctrlProp842.xml><?xml version="1.0" encoding="utf-8"?>
<formControlPr xmlns="http://schemas.microsoft.com/office/spreadsheetml/2009/9/main" objectType="GBox" noThreeD="1"/>
</file>

<file path=xl/ctrlProps/ctrlProp843.xml><?xml version="1.0" encoding="utf-8"?>
<formControlPr xmlns="http://schemas.microsoft.com/office/spreadsheetml/2009/9/main" objectType="Radio" firstButton="1" fmlaLink="回答シート_値!$D$155" lockText="1" noThreeD="1"/>
</file>

<file path=xl/ctrlProps/ctrlProp844.xml><?xml version="1.0" encoding="utf-8"?>
<formControlPr xmlns="http://schemas.microsoft.com/office/spreadsheetml/2009/9/main" objectType="Radio" lockText="1" noThreeD="1"/>
</file>

<file path=xl/ctrlProps/ctrlProp845.xml><?xml version="1.0" encoding="utf-8"?>
<formControlPr xmlns="http://schemas.microsoft.com/office/spreadsheetml/2009/9/main" objectType="Radio" lockText="1" noThreeD="1"/>
</file>

<file path=xl/ctrlProps/ctrlProp846.xml><?xml version="1.0" encoding="utf-8"?>
<formControlPr xmlns="http://schemas.microsoft.com/office/spreadsheetml/2009/9/main" objectType="GBox" noThreeD="1"/>
</file>

<file path=xl/ctrlProps/ctrlProp847.xml><?xml version="1.0" encoding="utf-8"?>
<formControlPr xmlns="http://schemas.microsoft.com/office/spreadsheetml/2009/9/main" objectType="Radio" firstButton="1" fmlaLink="回答シート_値!$D$156" lockText="1" noThreeD="1"/>
</file>

<file path=xl/ctrlProps/ctrlProp848.xml><?xml version="1.0" encoding="utf-8"?>
<formControlPr xmlns="http://schemas.microsoft.com/office/spreadsheetml/2009/9/main" objectType="Radio" lockText="1" noThreeD="1"/>
</file>

<file path=xl/ctrlProps/ctrlProp849.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50.xml><?xml version="1.0" encoding="utf-8"?>
<formControlPr xmlns="http://schemas.microsoft.com/office/spreadsheetml/2009/9/main" objectType="GBox" noThreeD="1"/>
</file>

<file path=xl/ctrlProps/ctrlProp851.xml><?xml version="1.0" encoding="utf-8"?>
<formControlPr xmlns="http://schemas.microsoft.com/office/spreadsheetml/2009/9/main" objectType="Radio" firstButton="1" fmlaLink="回答シート_値!$D$157" lockText="1" noThreeD="1"/>
</file>

<file path=xl/ctrlProps/ctrlProp852.xml><?xml version="1.0" encoding="utf-8"?>
<formControlPr xmlns="http://schemas.microsoft.com/office/spreadsheetml/2009/9/main" objectType="Radio" lockText="1" noThreeD="1"/>
</file>

<file path=xl/ctrlProps/ctrlProp853.xml><?xml version="1.0" encoding="utf-8"?>
<formControlPr xmlns="http://schemas.microsoft.com/office/spreadsheetml/2009/9/main" objectType="Radio" lockText="1" noThreeD="1"/>
</file>

<file path=xl/ctrlProps/ctrlProp854.xml><?xml version="1.0" encoding="utf-8"?>
<formControlPr xmlns="http://schemas.microsoft.com/office/spreadsheetml/2009/9/main" objectType="GBox" noThreeD="1"/>
</file>

<file path=xl/ctrlProps/ctrlProp855.xml><?xml version="1.0" encoding="utf-8"?>
<formControlPr xmlns="http://schemas.microsoft.com/office/spreadsheetml/2009/9/main" objectType="Radio" firstButton="1" fmlaLink="回答シート_値!$D$158" lockText="1" noThreeD="1"/>
</file>

<file path=xl/ctrlProps/ctrlProp856.xml><?xml version="1.0" encoding="utf-8"?>
<formControlPr xmlns="http://schemas.microsoft.com/office/spreadsheetml/2009/9/main" objectType="Radio" lockText="1" noThreeD="1"/>
</file>

<file path=xl/ctrlProps/ctrlProp857.xml><?xml version="1.0" encoding="utf-8"?>
<formControlPr xmlns="http://schemas.microsoft.com/office/spreadsheetml/2009/9/main" objectType="Radio" lockText="1" noThreeD="1"/>
</file>

<file path=xl/ctrlProps/ctrlProp858.xml><?xml version="1.0" encoding="utf-8"?>
<formControlPr xmlns="http://schemas.microsoft.com/office/spreadsheetml/2009/9/main" objectType="GBox" noThreeD="1"/>
</file>

<file path=xl/ctrlProps/ctrlProp859.xml><?xml version="1.0" encoding="utf-8"?>
<formControlPr xmlns="http://schemas.microsoft.com/office/spreadsheetml/2009/9/main" objectType="Radio" firstButton="1" fmlaLink="回答シート_値!$D$159" lockText="1" noThreeD="1"/>
</file>

<file path=xl/ctrlProps/ctrlProp86.xml><?xml version="1.0" encoding="utf-8"?>
<formControlPr xmlns="http://schemas.microsoft.com/office/spreadsheetml/2009/9/main" objectType="GBox" noThreeD="1"/>
</file>

<file path=xl/ctrlProps/ctrlProp860.xml><?xml version="1.0" encoding="utf-8"?>
<formControlPr xmlns="http://schemas.microsoft.com/office/spreadsheetml/2009/9/main" objectType="Radio" lockText="1" noThreeD="1"/>
</file>

<file path=xl/ctrlProps/ctrlProp861.xml><?xml version="1.0" encoding="utf-8"?>
<formControlPr xmlns="http://schemas.microsoft.com/office/spreadsheetml/2009/9/main" objectType="Radio" lockText="1" noThreeD="1"/>
</file>

<file path=xl/ctrlProps/ctrlProp862.xml><?xml version="1.0" encoding="utf-8"?>
<formControlPr xmlns="http://schemas.microsoft.com/office/spreadsheetml/2009/9/main" objectType="GBox" noThreeD="1"/>
</file>

<file path=xl/ctrlProps/ctrlProp863.xml><?xml version="1.0" encoding="utf-8"?>
<formControlPr xmlns="http://schemas.microsoft.com/office/spreadsheetml/2009/9/main" objectType="Radio" firstButton="1" fmlaLink="回答シート_値!$D$160" lockText="1" noThreeD="1"/>
</file>

<file path=xl/ctrlProps/ctrlProp864.xml><?xml version="1.0" encoding="utf-8"?>
<formControlPr xmlns="http://schemas.microsoft.com/office/spreadsheetml/2009/9/main" objectType="Radio" lockText="1" noThreeD="1"/>
</file>

<file path=xl/ctrlProps/ctrlProp865.xml><?xml version="1.0" encoding="utf-8"?>
<formControlPr xmlns="http://schemas.microsoft.com/office/spreadsheetml/2009/9/main" objectType="Radio" lockText="1" noThreeD="1"/>
</file>

<file path=xl/ctrlProps/ctrlProp866.xml><?xml version="1.0" encoding="utf-8"?>
<formControlPr xmlns="http://schemas.microsoft.com/office/spreadsheetml/2009/9/main" objectType="GBox" noThreeD="1"/>
</file>

<file path=xl/ctrlProps/ctrlProp867.xml><?xml version="1.0" encoding="utf-8"?>
<formControlPr xmlns="http://schemas.microsoft.com/office/spreadsheetml/2009/9/main" objectType="Radio" firstButton="1" fmlaLink="回答シート_値!$D$162" lockText="1" noThreeD="1"/>
</file>

<file path=xl/ctrlProps/ctrlProp868.xml><?xml version="1.0" encoding="utf-8"?>
<formControlPr xmlns="http://schemas.microsoft.com/office/spreadsheetml/2009/9/main" objectType="Radio" lockText="1" noThreeD="1"/>
</file>

<file path=xl/ctrlProps/ctrlProp869.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firstButton="1" fmlaLink="回答シート_値!$E$45" lockText="1" noThreeD="1"/>
</file>

<file path=xl/ctrlProps/ctrlProp870.xml><?xml version="1.0" encoding="utf-8"?>
<formControlPr xmlns="http://schemas.microsoft.com/office/spreadsheetml/2009/9/main" objectType="GBox" noThreeD="1"/>
</file>

<file path=xl/ctrlProps/ctrlProp871.xml><?xml version="1.0" encoding="utf-8"?>
<formControlPr xmlns="http://schemas.microsoft.com/office/spreadsheetml/2009/9/main" objectType="Radio" firstButton="1" fmlaLink="回答シート_値!$D$161" lockText="1" noThreeD="1"/>
</file>

<file path=xl/ctrlProps/ctrlProp872.xml><?xml version="1.0" encoding="utf-8"?>
<formControlPr xmlns="http://schemas.microsoft.com/office/spreadsheetml/2009/9/main" objectType="Radio" lockText="1" noThreeD="1"/>
</file>

<file path=xl/ctrlProps/ctrlProp873.xml><?xml version="1.0" encoding="utf-8"?>
<formControlPr xmlns="http://schemas.microsoft.com/office/spreadsheetml/2009/9/main" objectType="Radio" lockText="1" noThreeD="1"/>
</file>

<file path=xl/ctrlProps/ctrlProp874.xml><?xml version="1.0" encoding="utf-8"?>
<formControlPr xmlns="http://schemas.microsoft.com/office/spreadsheetml/2009/9/main" objectType="GBox" noThreeD="1"/>
</file>

<file path=xl/ctrlProps/ctrlProp875.xml><?xml version="1.0" encoding="utf-8"?>
<formControlPr xmlns="http://schemas.microsoft.com/office/spreadsheetml/2009/9/main" objectType="Radio" firstButton="1" fmlaLink="回答シート_値!$D$163" lockText="1" noThreeD="1"/>
</file>

<file path=xl/ctrlProps/ctrlProp876.xml><?xml version="1.0" encoding="utf-8"?>
<formControlPr xmlns="http://schemas.microsoft.com/office/spreadsheetml/2009/9/main" objectType="Radio" lockText="1" noThreeD="1"/>
</file>

<file path=xl/ctrlProps/ctrlProp877.xml><?xml version="1.0" encoding="utf-8"?>
<formControlPr xmlns="http://schemas.microsoft.com/office/spreadsheetml/2009/9/main" objectType="Radio" lockText="1" noThreeD="1"/>
</file>

<file path=xl/ctrlProps/ctrlProp878.xml><?xml version="1.0" encoding="utf-8"?>
<formControlPr xmlns="http://schemas.microsoft.com/office/spreadsheetml/2009/9/main" objectType="GBox" noThreeD="1"/>
</file>

<file path=xl/ctrlProps/ctrlProp879.xml><?xml version="1.0" encoding="utf-8"?>
<formControlPr xmlns="http://schemas.microsoft.com/office/spreadsheetml/2009/9/main" objectType="Radio" firstButton="1" fmlaLink="回答シート_値!$D$166" lockText="1" noThreeD="1"/>
</file>

<file path=xl/ctrlProps/ctrlProp88.xml><?xml version="1.0" encoding="utf-8"?>
<formControlPr xmlns="http://schemas.microsoft.com/office/spreadsheetml/2009/9/main" objectType="Radio" lockText="1" noThreeD="1"/>
</file>

<file path=xl/ctrlProps/ctrlProp880.xml><?xml version="1.0" encoding="utf-8"?>
<formControlPr xmlns="http://schemas.microsoft.com/office/spreadsheetml/2009/9/main" objectType="Radio" lockText="1" noThreeD="1"/>
</file>

<file path=xl/ctrlProps/ctrlProp881.xml><?xml version="1.0" encoding="utf-8"?>
<formControlPr xmlns="http://schemas.microsoft.com/office/spreadsheetml/2009/9/main" objectType="Radio" lockText="1" noThreeD="1"/>
</file>

<file path=xl/ctrlProps/ctrlProp882.xml><?xml version="1.0" encoding="utf-8"?>
<formControlPr xmlns="http://schemas.microsoft.com/office/spreadsheetml/2009/9/main" objectType="GBox" noThreeD="1"/>
</file>

<file path=xl/ctrlProps/ctrlProp883.xml><?xml version="1.0" encoding="utf-8"?>
<formControlPr xmlns="http://schemas.microsoft.com/office/spreadsheetml/2009/9/main" objectType="Radio" firstButton="1" fmlaLink="回答シート_値!$D$167" lockText="1" noThreeD="1"/>
</file>

<file path=xl/ctrlProps/ctrlProp884.xml><?xml version="1.0" encoding="utf-8"?>
<formControlPr xmlns="http://schemas.microsoft.com/office/spreadsheetml/2009/9/main" objectType="Radio" lockText="1" noThreeD="1"/>
</file>

<file path=xl/ctrlProps/ctrlProp885.xml><?xml version="1.0" encoding="utf-8"?>
<formControlPr xmlns="http://schemas.microsoft.com/office/spreadsheetml/2009/9/main" objectType="Radio" lockText="1" noThreeD="1"/>
</file>

<file path=xl/ctrlProps/ctrlProp886.xml><?xml version="1.0" encoding="utf-8"?>
<formControlPr xmlns="http://schemas.microsoft.com/office/spreadsheetml/2009/9/main" objectType="GBox" noThreeD="1"/>
</file>

<file path=xl/ctrlProps/ctrlProp887.xml><?xml version="1.0" encoding="utf-8"?>
<formControlPr xmlns="http://schemas.microsoft.com/office/spreadsheetml/2009/9/main" objectType="Radio" firstButton="1" fmlaLink="回答シート_値!$D$168" lockText="1" noThreeD="1"/>
</file>

<file path=xl/ctrlProps/ctrlProp888.xml><?xml version="1.0" encoding="utf-8"?>
<formControlPr xmlns="http://schemas.microsoft.com/office/spreadsheetml/2009/9/main" objectType="Radio" lockText="1" noThreeD="1"/>
</file>

<file path=xl/ctrlProps/ctrlProp889.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890.xml><?xml version="1.0" encoding="utf-8"?>
<formControlPr xmlns="http://schemas.microsoft.com/office/spreadsheetml/2009/9/main" objectType="GBox" noThreeD="1"/>
</file>

<file path=xl/ctrlProps/ctrlProp891.xml><?xml version="1.0" encoding="utf-8"?>
<formControlPr xmlns="http://schemas.microsoft.com/office/spreadsheetml/2009/9/main" objectType="Radio" firstButton="1" fmlaLink="回答シート_値!$D$169" lockText="1" noThreeD="1"/>
</file>

<file path=xl/ctrlProps/ctrlProp892.xml><?xml version="1.0" encoding="utf-8"?>
<formControlPr xmlns="http://schemas.microsoft.com/office/spreadsheetml/2009/9/main" objectType="Radio" lockText="1" noThreeD="1"/>
</file>

<file path=xl/ctrlProps/ctrlProp893.xml><?xml version="1.0" encoding="utf-8"?>
<formControlPr xmlns="http://schemas.microsoft.com/office/spreadsheetml/2009/9/main" objectType="Radio" lockText="1" noThreeD="1"/>
</file>

<file path=xl/ctrlProps/ctrlProp894.xml><?xml version="1.0" encoding="utf-8"?>
<formControlPr xmlns="http://schemas.microsoft.com/office/spreadsheetml/2009/9/main" objectType="GBox" noThreeD="1"/>
</file>

<file path=xl/ctrlProps/ctrlProp895.xml><?xml version="1.0" encoding="utf-8"?>
<formControlPr xmlns="http://schemas.microsoft.com/office/spreadsheetml/2009/9/main" objectType="Radio" firstButton="1" fmlaLink="回答シート_値!$D$170" lockText="1" noThreeD="1"/>
</file>

<file path=xl/ctrlProps/ctrlProp896.xml><?xml version="1.0" encoding="utf-8"?>
<formControlPr xmlns="http://schemas.microsoft.com/office/spreadsheetml/2009/9/main" objectType="Radio" lockText="1" noThreeD="1"/>
</file>

<file path=xl/ctrlProps/ctrlProp897.xml><?xml version="1.0" encoding="utf-8"?>
<formControlPr xmlns="http://schemas.microsoft.com/office/spreadsheetml/2009/9/main" objectType="Radio" lockText="1" noThreeD="1"/>
</file>

<file path=xl/ctrlProps/ctrlProp898.xml><?xml version="1.0" encoding="utf-8"?>
<formControlPr xmlns="http://schemas.microsoft.com/office/spreadsheetml/2009/9/main" objectType="GBox" noThreeD="1"/>
</file>

<file path=xl/ctrlProps/ctrlProp899.xml><?xml version="1.0" encoding="utf-8"?>
<formControlPr xmlns="http://schemas.microsoft.com/office/spreadsheetml/2009/9/main" objectType="Radio" firstButton="1" fmlaLink="回答シート_値!$D$171"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00.xml><?xml version="1.0" encoding="utf-8"?>
<formControlPr xmlns="http://schemas.microsoft.com/office/spreadsheetml/2009/9/main" objectType="Radio" lockText="1" noThreeD="1"/>
</file>

<file path=xl/ctrlProps/ctrlProp901.xml><?xml version="1.0" encoding="utf-8"?>
<formControlPr xmlns="http://schemas.microsoft.com/office/spreadsheetml/2009/9/main" objectType="Radio" lockText="1" noThreeD="1"/>
</file>

<file path=xl/ctrlProps/ctrlProp902.xml><?xml version="1.0" encoding="utf-8"?>
<formControlPr xmlns="http://schemas.microsoft.com/office/spreadsheetml/2009/9/main" objectType="GBox" noThreeD="1"/>
</file>

<file path=xl/ctrlProps/ctrlProp903.xml><?xml version="1.0" encoding="utf-8"?>
<formControlPr xmlns="http://schemas.microsoft.com/office/spreadsheetml/2009/9/main" objectType="Radio" firstButton="1" fmlaLink="回答シート_値!$D$165" lockText="1" noThreeD="1"/>
</file>

<file path=xl/ctrlProps/ctrlProp904.xml><?xml version="1.0" encoding="utf-8"?>
<formControlPr xmlns="http://schemas.microsoft.com/office/spreadsheetml/2009/9/main" objectType="Radio" lockText="1" noThreeD="1"/>
</file>

<file path=xl/ctrlProps/ctrlProp905.xml><?xml version="1.0" encoding="utf-8"?>
<formControlPr xmlns="http://schemas.microsoft.com/office/spreadsheetml/2009/9/main" objectType="Radio" lockText="1" noThreeD="1"/>
</file>

<file path=xl/ctrlProps/ctrlProp906.xml><?xml version="1.0" encoding="utf-8"?>
<formControlPr xmlns="http://schemas.microsoft.com/office/spreadsheetml/2009/9/main" objectType="GBox" noThreeD="1"/>
</file>

<file path=xl/ctrlProps/ctrlProp907.xml><?xml version="1.0" encoding="utf-8"?>
<formControlPr xmlns="http://schemas.microsoft.com/office/spreadsheetml/2009/9/main" objectType="Radio" firstButton="1" fmlaLink="回答シート_値!$D$172" lockText="1" noThreeD="1"/>
</file>

<file path=xl/ctrlProps/ctrlProp908.xml><?xml version="1.0" encoding="utf-8"?>
<formControlPr xmlns="http://schemas.microsoft.com/office/spreadsheetml/2009/9/main" objectType="Radio" lockText="1" noThreeD="1"/>
</file>

<file path=xl/ctrlProps/ctrlProp909.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firstButton="1" fmlaLink="回答シート_値!$E$48" lockText="1" noThreeD="1"/>
</file>

<file path=xl/ctrlProps/ctrlProp910.xml><?xml version="1.0" encoding="utf-8"?>
<formControlPr xmlns="http://schemas.microsoft.com/office/spreadsheetml/2009/9/main" objectType="GBox" noThreeD="1"/>
</file>

<file path=xl/ctrlProps/ctrlProp911.xml><?xml version="1.0" encoding="utf-8"?>
<formControlPr xmlns="http://schemas.microsoft.com/office/spreadsheetml/2009/9/main" objectType="Radio" firstButton="1" fmlaLink="回答シート_値!$D$173" lockText="1" noThreeD="1"/>
</file>

<file path=xl/ctrlProps/ctrlProp912.xml><?xml version="1.0" encoding="utf-8"?>
<formControlPr xmlns="http://schemas.microsoft.com/office/spreadsheetml/2009/9/main" objectType="Radio" lockText="1" noThreeD="1"/>
</file>

<file path=xl/ctrlProps/ctrlProp913.xml><?xml version="1.0" encoding="utf-8"?>
<formControlPr xmlns="http://schemas.microsoft.com/office/spreadsheetml/2009/9/main" objectType="Radio" lockText="1" noThreeD="1"/>
</file>

<file path=xl/ctrlProps/ctrlProp914.xml><?xml version="1.0" encoding="utf-8"?>
<formControlPr xmlns="http://schemas.microsoft.com/office/spreadsheetml/2009/9/main" objectType="GBox" noThreeD="1"/>
</file>

<file path=xl/ctrlProps/ctrlProp915.xml><?xml version="1.0" encoding="utf-8"?>
<formControlPr xmlns="http://schemas.microsoft.com/office/spreadsheetml/2009/9/main" objectType="Radio" firstButton="1" fmlaLink="回答シート_値!$D$9" lockText="1" noThreeD="1"/>
</file>

<file path=xl/ctrlProps/ctrlProp916.xml><?xml version="1.0" encoding="utf-8"?>
<formControlPr xmlns="http://schemas.microsoft.com/office/spreadsheetml/2009/9/main" objectType="Radio" lockText="1" noThreeD="1"/>
</file>

<file path=xl/ctrlProps/ctrlProp917.xml><?xml version="1.0" encoding="utf-8"?>
<formControlPr xmlns="http://schemas.microsoft.com/office/spreadsheetml/2009/9/main" objectType="Radio" lockText="1" noThreeD="1"/>
</file>

<file path=xl/ctrlProps/ctrlProp918.xml><?xml version="1.0" encoding="utf-8"?>
<formControlPr xmlns="http://schemas.microsoft.com/office/spreadsheetml/2009/9/main" objectType="GBox" noThreeD="1"/>
</file>

<file path=xl/ctrlProps/ctrlProp919.xml><?xml version="1.0" encoding="utf-8"?>
<formControlPr xmlns="http://schemas.microsoft.com/office/spreadsheetml/2009/9/main" objectType="Radio" firstButton="1" fmlaLink="回答シート_値!$D$164" lockText="1" noThreeD="1"/>
</file>

<file path=xl/ctrlProps/ctrlProp92.xml><?xml version="1.0" encoding="utf-8"?>
<formControlPr xmlns="http://schemas.microsoft.com/office/spreadsheetml/2009/9/main" objectType="Radio" lockText="1" noThreeD="1"/>
</file>

<file path=xl/ctrlProps/ctrlProp920.xml><?xml version="1.0" encoding="utf-8"?>
<formControlPr xmlns="http://schemas.microsoft.com/office/spreadsheetml/2009/9/main" objectType="Radio" lockText="1" noThreeD="1"/>
</file>

<file path=xl/ctrlProps/ctrlProp921.xml><?xml version="1.0" encoding="utf-8"?>
<formControlPr xmlns="http://schemas.microsoft.com/office/spreadsheetml/2009/9/main" objectType="Radio" lockText="1" noThreeD="1"/>
</file>

<file path=xl/ctrlProps/ctrlProp922.xml><?xml version="1.0" encoding="utf-8"?>
<formControlPr xmlns="http://schemas.microsoft.com/office/spreadsheetml/2009/9/main" objectType="GBox"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回答シート_値!$E$52"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回答シート_値!$E$57"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88900</xdr:colOff>
          <xdr:row>6</xdr:row>
          <xdr:rowOff>6350</xdr:rowOff>
        </xdr:from>
        <xdr:to>
          <xdr:col>26</xdr:col>
          <xdr:colOff>260350</xdr:colOff>
          <xdr:row>6</xdr:row>
          <xdr:rowOff>450850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6</xdr:row>
          <xdr:rowOff>114300</xdr:rowOff>
        </xdr:from>
        <xdr:to>
          <xdr:col>17</xdr:col>
          <xdr:colOff>228600</xdr:colOff>
          <xdr:row>6</xdr:row>
          <xdr:rowOff>355600</xdr:rowOff>
        </xdr:to>
        <xdr:sp macro="" textlink="">
          <xdr:nvSpPr>
            <xdr:cNvPr id="2050" name="Option Butto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6</xdr:row>
          <xdr:rowOff>114300</xdr:rowOff>
        </xdr:from>
        <xdr:to>
          <xdr:col>23</xdr:col>
          <xdr:colOff>196850</xdr:colOff>
          <xdr:row>6</xdr:row>
          <xdr:rowOff>355600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7</xdr:row>
          <xdr:rowOff>57150</xdr:rowOff>
        </xdr:from>
        <xdr:to>
          <xdr:col>26</xdr:col>
          <xdr:colOff>260350</xdr:colOff>
          <xdr:row>7</xdr:row>
          <xdr:rowOff>444500</xdr:rowOff>
        </xdr:to>
        <xdr:sp macro="" textlink="">
          <xdr:nvSpPr>
            <xdr:cNvPr id="2052" name="Group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7</xdr:row>
          <xdr:rowOff>114300</xdr:rowOff>
        </xdr:from>
        <xdr:to>
          <xdr:col>17</xdr:col>
          <xdr:colOff>165100</xdr:colOff>
          <xdr:row>7</xdr:row>
          <xdr:rowOff>355600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7</xdr:row>
          <xdr:rowOff>114300</xdr:rowOff>
        </xdr:from>
        <xdr:to>
          <xdr:col>23</xdr:col>
          <xdr:colOff>133350</xdr:colOff>
          <xdr:row>7</xdr:row>
          <xdr:rowOff>361950</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6350</xdr:colOff>
          <xdr:row>8</xdr:row>
          <xdr:rowOff>38100</xdr:rowOff>
        </xdr:from>
        <xdr:to>
          <xdr:col>28</xdr:col>
          <xdr:colOff>209550</xdr:colOff>
          <xdr:row>8</xdr:row>
          <xdr:rowOff>463550</xdr:rowOff>
        </xdr:to>
        <xdr:sp macro="" textlink="">
          <xdr:nvSpPr>
            <xdr:cNvPr id="2055" name="Group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8</xdr:row>
          <xdr:rowOff>101600</xdr:rowOff>
        </xdr:from>
        <xdr:to>
          <xdr:col>17</xdr:col>
          <xdr:colOff>184150</xdr:colOff>
          <xdr:row>8</xdr:row>
          <xdr:rowOff>387350</xdr:rowOff>
        </xdr:to>
        <xdr:sp macro="" textlink="">
          <xdr:nvSpPr>
            <xdr:cNvPr id="2056" name="Option Button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8</xdr:row>
          <xdr:rowOff>127000</xdr:rowOff>
        </xdr:from>
        <xdr:to>
          <xdr:col>23</xdr:col>
          <xdr:colOff>133350</xdr:colOff>
          <xdr:row>8</xdr:row>
          <xdr:rowOff>355600</xdr:rowOff>
        </xdr:to>
        <xdr:sp macro="" textlink="">
          <xdr:nvSpPr>
            <xdr:cNvPr id="2094" name="Option Button 9"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10</xdr:row>
          <xdr:rowOff>0</xdr:rowOff>
        </xdr:from>
        <xdr:to>
          <xdr:col>26</xdr:col>
          <xdr:colOff>190500</xdr:colOff>
          <xdr:row>10</xdr:row>
          <xdr:rowOff>425450</xdr:rowOff>
        </xdr:to>
        <xdr:sp macro="" textlink="">
          <xdr:nvSpPr>
            <xdr:cNvPr id="2058" name="Group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10</xdr:row>
          <xdr:rowOff>127000</xdr:rowOff>
        </xdr:from>
        <xdr:to>
          <xdr:col>17</xdr:col>
          <xdr:colOff>165100</xdr:colOff>
          <xdr:row>10</xdr:row>
          <xdr:rowOff>361950</xdr:rowOff>
        </xdr:to>
        <xdr:sp macro="" textlink="">
          <xdr:nvSpPr>
            <xdr:cNvPr id="2059" name="Option Butto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10</xdr:row>
          <xdr:rowOff>127000</xdr:rowOff>
        </xdr:from>
        <xdr:to>
          <xdr:col>23</xdr:col>
          <xdr:colOff>152400</xdr:colOff>
          <xdr:row>10</xdr:row>
          <xdr:rowOff>361950</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146050</xdr:colOff>
          <xdr:row>12</xdr:row>
          <xdr:rowOff>57150</xdr:rowOff>
        </xdr:from>
        <xdr:to>
          <xdr:col>26</xdr:col>
          <xdr:colOff>101600</xdr:colOff>
          <xdr:row>13</xdr:row>
          <xdr:rowOff>19050</xdr:rowOff>
        </xdr:to>
        <xdr:sp macro="" textlink="">
          <xdr:nvSpPr>
            <xdr:cNvPr id="2061" name="Group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xdr:row>
          <xdr:rowOff>120650</xdr:rowOff>
        </xdr:from>
        <xdr:to>
          <xdr:col>17</xdr:col>
          <xdr:colOff>171450</xdr:colOff>
          <xdr:row>12</xdr:row>
          <xdr:rowOff>361950</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12</xdr:row>
          <xdr:rowOff>120650</xdr:rowOff>
        </xdr:from>
        <xdr:to>
          <xdr:col>23</xdr:col>
          <xdr:colOff>152400</xdr:colOff>
          <xdr:row>12</xdr:row>
          <xdr:rowOff>361950</xdr:rowOff>
        </xdr:to>
        <xdr:sp macro="" textlink="">
          <xdr:nvSpPr>
            <xdr:cNvPr id="2063" name="Option Butto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13</xdr:row>
          <xdr:rowOff>38100</xdr:rowOff>
        </xdr:from>
        <xdr:to>
          <xdr:col>26</xdr:col>
          <xdr:colOff>107950</xdr:colOff>
          <xdr:row>13</xdr:row>
          <xdr:rowOff>444500</xdr:rowOff>
        </xdr:to>
        <xdr:sp macro="" textlink="">
          <xdr:nvSpPr>
            <xdr:cNvPr id="2064" name="Group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13</xdr:row>
          <xdr:rowOff>114300</xdr:rowOff>
        </xdr:from>
        <xdr:to>
          <xdr:col>17</xdr:col>
          <xdr:colOff>158750</xdr:colOff>
          <xdr:row>13</xdr:row>
          <xdr:rowOff>355600</xdr:rowOff>
        </xdr:to>
        <xdr:sp macro="" textlink="">
          <xdr:nvSpPr>
            <xdr:cNvPr id="2065" name="Option Button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14</xdr:row>
          <xdr:rowOff>25400</xdr:rowOff>
        </xdr:from>
        <xdr:to>
          <xdr:col>26</xdr:col>
          <xdr:colOff>63500</xdr:colOff>
          <xdr:row>14</xdr:row>
          <xdr:rowOff>444500</xdr:rowOff>
        </xdr:to>
        <xdr:sp macro="" textlink="">
          <xdr:nvSpPr>
            <xdr:cNvPr id="2067" name="Group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14</xdr:row>
          <xdr:rowOff>120650</xdr:rowOff>
        </xdr:from>
        <xdr:to>
          <xdr:col>17</xdr:col>
          <xdr:colOff>158750</xdr:colOff>
          <xdr:row>14</xdr:row>
          <xdr:rowOff>361950</xdr:rowOff>
        </xdr:to>
        <xdr:sp macro="" textlink="">
          <xdr:nvSpPr>
            <xdr:cNvPr id="2068" name="Option Button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127000</xdr:colOff>
          <xdr:row>15</xdr:row>
          <xdr:rowOff>6350</xdr:rowOff>
        </xdr:from>
        <xdr:to>
          <xdr:col>26</xdr:col>
          <xdr:colOff>44450</xdr:colOff>
          <xdr:row>15</xdr:row>
          <xdr:rowOff>450850</xdr:rowOff>
        </xdr:to>
        <xdr:sp macro="" textlink="">
          <xdr:nvSpPr>
            <xdr:cNvPr id="2070" name="Group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15</xdr:row>
          <xdr:rowOff>114300</xdr:rowOff>
        </xdr:from>
        <xdr:to>
          <xdr:col>17</xdr:col>
          <xdr:colOff>158750</xdr:colOff>
          <xdr:row>15</xdr:row>
          <xdr:rowOff>355600</xdr:rowOff>
        </xdr:to>
        <xdr:sp macro="" textlink="">
          <xdr:nvSpPr>
            <xdr:cNvPr id="2071" name="Option Button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15</xdr:row>
          <xdr:rowOff>114300</xdr:rowOff>
        </xdr:from>
        <xdr:to>
          <xdr:col>23</xdr:col>
          <xdr:colOff>139700</xdr:colOff>
          <xdr:row>15</xdr:row>
          <xdr:rowOff>355600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165100</xdr:colOff>
          <xdr:row>16</xdr:row>
          <xdr:rowOff>38100</xdr:rowOff>
        </xdr:from>
        <xdr:to>
          <xdr:col>26</xdr:col>
          <xdr:colOff>44450</xdr:colOff>
          <xdr:row>17</xdr:row>
          <xdr:rowOff>19050</xdr:rowOff>
        </xdr:to>
        <xdr:sp macro="" textlink="">
          <xdr:nvSpPr>
            <xdr:cNvPr id="2073" name="Group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16</xdr:row>
          <xdr:rowOff>120650</xdr:rowOff>
        </xdr:from>
        <xdr:to>
          <xdr:col>17</xdr:col>
          <xdr:colOff>158750</xdr:colOff>
          <xdr:row>16</xdr:row>
          <xdr:rowOff>368300</xdr:rowOff>
        </xdr:to>
        <xdr:sp macro="" textlink="">
          <xdr:nvSpPr>
            <xdr:cNvPr id="2074" name="Option Button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16</xdr:row>
          <xdr:rowOff>114300</xdr:rowOff>
        </xdr:from>
        <xdr:to>
          <xdr:col>23</xdr:col>
          <xdr:colOff>139700</xdr:colOff>
          <xdr:row>16</xdr:row>
          <xdr:rowOff>368300</xdr:rowOff>
        </xdr:to>
        <xdr:sp macro="" textlink="">
          <xdr:nvSpPr>
            <xdr:cNvPr id="2075" name="Option Button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165100</xdr:colOff>
          <xdr:row>17</xdr:row>
          <xdr:rowOff>38100</xdr:rowOff>
        </xdr:from>
        <xdr:to>
          <xdr:col>25</xdr:col>
          <xdr:colOff>279400</xdr:colOff>
          <xdr:row>17</xdr:row>
          <xdr:rowOff>444500</xdr:rowOff>
        </xdr:to>
        <xdr:sp macro="" textlink="">
          <xdr:nvSpPr>
            <xdr:cNvPr id="2076" name="Group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17</xdr:row>
          <xdr:rowOff>107950</xdr:rowOff>
        </xdr:from>
        <xdr:to>
          <xdr:col>17</xdr:col>
          <xdr:colOff>158750</xdr:colOff>
          <xdr:row>17</xdr:row>
          <xdr:rowOff>349250</xdr:rowOff>
        </xdr:to>
        <xdr:sp macro="" textlink="">
          <xdr:nvSpPr>
            <xdr:cNvPr id="2077" name="Option Button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17</xdr:row>
          <xdr:rowOff>107950</xdr:rowOff>
        </xdr:from>
        <xdr:to>
          <xdr:col>23</xdr:col>
          <xdr:colOff>139700</xdr:colOff>
          <xdr:row>17</xdr:row>
          <xdr:rowOff>355600</xdr:rowOff>
        </xdr:to>
        <xdr:sp macro="" textlink="">
          <xdr:nvSpPr>
            <xdr:cNvPr id="2078" name="Option Button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6350</xdr:colOff>
          <xdr:row>19</xdr:row>
          <xdr:rowOff>6350</xdr:rowOff>
        </xdr:from>
        <xdr:to>
          <xdr:col>26</xdr:col>
          <xdr:colOff>69850</xdr:colOff>
          <xdr:row>19</xdr:row>
          <xdr:rowOff>450850</xdr:rowOff>
        </xdr:to>
        <xdr:sp macro="" textlink="">
          <xdr:nvSpPr>
            <xdr:cNvPr id="2079" name="Group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19</xdr:row>
          <xdr:rowOff>133350</xdr:rowOff>
        </xdr:from>
        <xdr:to>
          <xdr:col>17</xdr:col>
          <xdr:colOff>158750</xdr:colOff>
          <xdr:row>19</xdr:row>
          <xdr:rowOff>374650</xdr:rowOff>
        </xdr:to>
        <xdr:sp macro="" textlink="">
          <xdr:nvSpPr>
            <xdr:cNvPr id="2080" name="Option Button 32"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203200</xdr:colOff>
          <xdr:row>21</xdr:row>
          <xdr:rowOff>361950</xdr:rowOff>
        </xdr:from>
        <xdr:to>
          <xdr:col>17</xdr:col>
          <xdr:colOff>184150</xdr:colOff>
          <xdr:row>22</xdr:row>
          <xdr:rowOff>127000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203200</xdr:colOff>
          <xdr:row>23</xdr:row>
          <xdr:rowOff>330200</xdr:rowOff>
        </xdr:from>
        <xdr:to>
          <xdr:col>17</xdr:col>
          <xdr:colOff>184150</xdr:colOff>
          <xdr:row>24</xdr:row>
          <xdr:rowOff>95250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203200</xdr:colOff>
          <xdr:row>26</xdr:row>
          <xdr:rowOff>120650</xdr:rowOff>
        </xdr:from>
        <xdr:to>
          <xdr:col>17</xdr:col>
          <xdr:colOff>184150</xdr:colOff>
          <xdr:row>26</xdr:row>
          <xdr:rowOff>355600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38</xdr:row>
          <xdr:rowOff>0</xdr:rowOff>
        </xdr:from>
        <xdr:to>
          <xdr:col>27</xdr:col>
          <xdr:colOff>209550</xdr:colOff>
          <xdr:row>38</xdr:row>
          <xdr:rowOff>438150</xdr:rowOff>
        </xdr:to>
        <xdr:sp macro="" textlink="">
          <xdr:nvSpPr>
            <xdr:cNvPr id="2091" name="Group Box 43"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222250</xdr:colOff>
          <xdr:row>34</xdr:row>
          <xdr:rowOff>342900</xdr:rowOff>
        </xdr:from>
        <xdr:to>
          <xdr:col>17</xdr:col>
          <xdr:colOff>203200</xdr:colOff>
          <xdr:row>35</xdr:row>
          <xdr:rowOff>120650</xdr:rowOff>
        </xdr:to>
        <xdr:sp macro="" textlink="">
          <xdr:nvSpPr>
            <xdr:cNvPr id="2096" name="Option Button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222250</xdr:colOff>
          <xdr:row>36</xdr:row>
          <xdr:rowOff>342900</xdr:rowOff>
        </xdr:from>
        <xdr:to>
          <xdr:col>17</xdr:col>
          <xdr:colOff>203200</xdr:colOff>
          <xdr:row>37</xdr:row>
          <xdr:rowOff>120650</xdr:rowOff>
        </xdr:to>
        <xdr:sp macro="" textlink="">
          <xdr:nvSpPr>
            <xdr:cNvPr id="2097" name="Option Button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25400</xdr:colOff>
          <xdr:row>34</xdr:row>
          <xdr:rowOff>25400</xdr:rowOff>
        </xdr:from>
        <xdr:to>
          <xdr:col>17</xdr:col>
          <xdr:colOff>260350</xdr:colOff>
          <xdr:row>37</xdr:row>
          <xdr:rowOff>387350</xdr:rowOff>
        </xdr:to>
        <xdr:sp macro="" textlink="">
          <xdr:nvSpPr>
            <xdr:cNvPr id="2098" name="Group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20</xdr:row>
          <xdr:rowOff>101600</xdr:rowOff>
        </xdr:from>
        <xdr:to>
          <xdr:col>17</xdr:col>
          <xdr:colOff>165100</xdr:colOff>
          <xdr:row>20</xdr:row>
          <xdr:rowOff>342900</xdr:rowOff>
        </xdr:to>
        <xdr:sp macro="" textlink="">
          <xdr:nvSpPr>
            <xdr:cNvPr id="2101" name="Option Button 53"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177800</xdr:colOff>
          <xdr:row>20</xdr:row>
          <xdr:rowOff>114300</xdr:rowOff>
        </xdr:from>
        <xdr:to>
          <xdr:col>23</xdr:col>
          <xdr:colOff>158750</xdr:colOff>
          <xdr:row>20</xdr:row>
          <xdr:rowOff>355600</xdr:rowOff>
        </xdr:to>
        <xdr:sp macro="" textlink="">
          <xdr:nvSpPr>
            <xdr:cNvPr id="2102" name="Option Button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20</xdr:row>
          <xdr:rowOff>6350</xdr:rowOff>
        </xdr:from>
        <xdr:to>
          <xdr:col>26</xdr:col>
          <xdr:colOff>107950</xdr:colOff>
          <xdr:row>20</xdr:row>
          <xdr:rowOff>419100</xdr:rowOff>
        </xdr:to>
        <xdr:sp macro="" textlink="">
          <xdr:nvSpPr>
            <xdr:cNvPr id="2103" name="Group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13</xdr:row>
          <xdr:rowOff>127000</xdr:rowOff>
        </xdr:from>
        <xdr:to>
          <xdr:col>23</xdr:col>
          <xdr:colOff>139700</xdr:colOff>
          <xdr:row>13</xdr:row>
          <xdr:rowOff>374650</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14</xdr:row>
          <xdr:rowOff>88900</xdr:rowOff>
        </xdr:from>
        <xdr:to>
          <xdr:col>23</xdr:col>
          <xdr:colOff>127000</xdr:colOff>
          <xdr:row>14</xdr:row>
          <xdr:rowOff>387350</xdr:rowOff>
        </xdr:to>
        <xdr:sp macro="" textlink="">
          <xdr:nvSpPr>
            <xdr:cNvPr id="2106" name="Option Button 58"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165100</xdr:colOff>
          <xdr:row>19</xdr:row>
          <xdr:rowOff>107950</xdr:rowOff>
        </xdr:from>
        <xdr:to>
          <xdr:col>23</xdr:col>
          <xdr:colOff>158750</xdr:colOff>
          <xdr:row>19</xdr:row>
          <xdr:rowOff>393700</xdr:rowOff>
        </xdr:to>
        <xdr:sp macro="" textlink="">
          <xdr:nvSpPr>
            <xdr:cNvPr id="2107" name="Option Button 59" hidden="1">
              <a:extLst>
                <a:ext uri="{63B3BB69-23CF-44E3-9099-C40C66FF867C}">
                  <a14:compatExt spid="_x0000_s2107"/>
                </a:ext>
                <a:ext uri="{FF2B5EF4-FFF2-40B4-BE49-F238E27FC236}">
                  <a16:creationId xmlns:a16="http://schemas.microsoft.com/office/drawing/2014/main" id="{00000000-0008-0000-00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57725</xdr:colOff>
      <xdr:row>1</xdr:row>
      <xdr:rowOff>0</xdr:rowOff>
    </xdr:from>
    <xdr:to>
      <xdr:col>18</xdr:col>
      <xdr:colOff>195006</xdr:colOff>
      <xdr:row>2</xdr:row>
      <xdr:rowOff>40216</xdr:rowOff>
    </xdr:to>
    <xdr:sp macro="" textlink="">
      <xdr:nvSpPr>
        <xdr:cNvPr id="2" name="四角形: 角を丸くする 1">
          <a:extLst>
            <a:ext uri="{FF2B5EF4-FFF2-40B4-BE49-F238E27FC236}">
              <a16:creationId xmlns:a16="http://schemas.microsoft.com/office/drawing/2014/main" id="{C55F066A-8826-44DD-BCC4-68D13989806F}"/>
            </a:ext>
          </a:extLst>
        </xdr:cNvPr>
        <xdr:cNvSpPr/>
      </xdr:nvSpPr>
      <xdr:spPr>
        <a:xfrm>
          <a:off x="4698998" y="69273"/>
          <a:ext cx="737644" cy="305761"/>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16</xdr:col>
          <xdr:colOff>88900</xdr:colOff>
          <xdr:row>39</xdr:row>
          <xdr:rowOff>0</xdr:rowOff>
        </xdr:from>
        <xdr:to>
          <xdr:col>27</xdr:col>
          <xdr:colOff>209550</xdr:colOff>
          <xdr:row>39</xdr:row>
          <xdr:rowOff>438150</xdr:rowOff>
        </xdr:to>
        <xdr:sp macro="" textlink="">
          <xdr:nvSpPr>
            <xdr:cNvPr id="2108" name="Group Box 60"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40</xdr:row>
          <xdr:rowOff>0</xdr:rowOff>
        </xdr:from>
        <xdr:to>
          <xdr:col>27</xdr:col>
          <xdr:colOff>209550</xdr:colOff>
          <xdr:row>40</xdr:row>
          <xdr:rowOff>438150</xdr:rowOff>
        </xdr:to>
        <xdr:sp macro="" textlink="">
          <xdr:nvSpPr>
            <xdr:cNvPr id="2109" name="Group Box 61"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41</xdr:row>
          <xdr:rowOff>0</xdr:rowOff>
        </xdr:from>
        <xdr:to>
          <xdr:col>27</xdr:col>
          <xdr:colOff>209550</xdr:colOff>
          <xdr:row>41</xdr:row>
          <xdr:rowOff>438150</xdr:rowOff>
        </xdr:to>
        <xdr:sp macro="" textlink="">
          <xdr:nvSpPr>
            <xdr:cNvPr id="2110" name="Group Box 62" hidden="1">
              <a:extLst>
                <a:ext uri="{63B3BB69-23CF-44E3-9099-C40C66FF867C}">
                  <a14:compatExt spid="_x0000_s2110"/>
                </a:ext>
                <a:ext uri="{FF2B5EF4-FFF2-40B4-BE49-F238E27FC236}">
                  <a16:creationId xmlns:a16="http://schemas.microsoft.com/office/drawing/2014/main" id="{00000000-0008-0000-0000-00003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42</xdr:row>
          <xdr:rowOff>0</xdr:rowOff>
        </xdr:from>
        <xdr:to>
          <xdr:col>27</xdr:col>
          <xdr:colOff>209550</xdr:colOff>
          <xdr:row>42</xdr:row>
          <xdr:rowOff>438150</xdr:rowOff>
        </xdr:to>
        <xdr:sp macro="" textlink="">
          <xdr:nvSpPr>
            <xdr:cNvPr id="2111" name="Group Box 63"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43</xdr:row>
          <xdr:rowOff>0</xdr:rowOff>
        </xdr:from>
        <xdr:to>
          <xdr:col>27</xdr:col>
          <xdr:colOff>209550</xdr:colOff>
          <xdr:row>43</xdr:row>
          <xdr:rowOff>438150</xdr:rowOff>
        </xdr:to>
        <xdr:sp macro="" textlink="">
          <xdr:nvSpPr>
            <xdr:cNvPr id="2112" name="Group Box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44</xdr:row>
          <xdr:rowOff>0</xdr:rowOff>
        </xdr:from>
        <xdr:to>
          <xdr:col>27</xdr:col>
          <xdr:colOff>209550</xdr:colOff>
          <xdr:row>44</xdr:row>
          <xdr:rowOff>438150</xdr:rowOff>
        </xdr:to>
        <xdr:sp macro="" textlink="">
          <xdr:nvSpPr>
            <xdr:cNvPr id="2113" name="Group Box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45</xdr:row>
          <xdr:rowOff>0</xdr:rowOff>
        </xdr:from>
        <xdr:to>
          <xdr:col>27</xdr:col>
          <xdr:colOff>209550</xdr:colOff>
          <xdr:row>45</xdr:row>
          <xdr:rowOff>438150</xdr:rowOff>
        </xdr:to>
        <xdr:sp macro="" textlink="">
          <xdr:nvSpPr>
            <xdr:cNvPr id="2114" name="Group Box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xdr:twoCellAnchor>
    <xdr:from>
      <xdr:col>35</xdr:col>
      <xdr:colOff>80829</xdr:colOff>
      <xdr:row>1</xdr:row>
      <xdr:rowOff>0</xdr:rowOff>
    </xdr:from>
    <xdr:to>
      <xdr:col>37</xdr:col>
      <xdr:colOff>227346</xdr:colOff>
      <xdr:row>2</xdr:row>
      <xdr:rowOff>41371</xdr:rowOff>
    </xdr:to>
    <xdr:sp macro="" textlink="">
      <xdr:nvSpPr>
        <xdr:cNvPr id="3" name="四角形: 角を丸くする 2">
          <a:extLst>
            <a:ext uri="{FF2B5EF4-FFF2-40B4-BE49-F238E27FC236}">
              <a16:creationId xmlns:a16="http://schemas.microsoft.com/office/drawing/2014/main" id="{4BF4BBA2-078F-462A-9F29-AB16AE380B1D}"/>
            </a:ext>
          </a:extLst>
        </xdr:cNvPr>
        <xdr:cNvSpPr/>
      </xdr:nvSpPr>
      <xdr:spPr>
        <a:xfrm>
          <a:off x="10263920" y="69273"/>
          <a:ext cx="746881" cy="306916"/>
        </a:xfrm>
        <a:prstGeom prst="round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290286</xdr:colOff>
      <xdr:row>307</xdr:row>
      <xdr:rowOff>299357</xdr:rowOff>
    </xdr:from>
    <xdr:to>
      <xdr:col>22</xdr:col>
      <xdr:colOff>251278</xdr:colOff>
      <xdr:row>314</xdr:row>
      <xdr:rowOff>43543</xdr:rowOff>
    </xdr:to>
    <xdr:pic>
      <xdr:nvPicPr>
        <xdr:cNvPr id="2" name="図 1">
          <a:extLst>
            <a:ext uri="{FF2B5EF4-FFF2-40B4-BE49-F238E27FC236}">
              <a16:creationId xmlns:a16="http://schemas.microsoft.com/office/drawing/2014/main" id="{19AEC1B6-2360-5707-9FEB-84ED051AF1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715" y="82132714"/>
          <a:ext cx="5948135" cy="1848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127000</xdr:colOff>
      <xdr:row>3</xdr:row>
      <xdr:rowOff>95250</xdr:rowOff>
    </xdr:from>
    <xdr:to>
      <xdr:col>3</xdr:col>
      <xdr:colOff>275167</xdr:colOff>
      <xdr:row>3</xdr:row>
      <xdr:rowOff>402166</xdr:rowOff>
    </xdr:to>
    <xdr:sp macro="" textlink="">
      <xdr:nvSpPr>
        <xdr:cNvPr id="11561" name="四角形: 角を丸くする 11560">
          <a:extLst>
            <a:ext uri="{FF2B5EF4-FFF2-40B4-BE49-F238E27FC236}">
              <a16:creationId xmlns:a16="http://schemas.microsoft.com/office/drawing/2014/main" id="{F79C2607-61F8-57BB-8E83-41804F60D6EC}"/>
            </a:ext>
          </a:extLst>
        </xdr:cNvPr>
        <xdr:cNvSpPr/>
      </xdr:nvSpPr>
      <xdr:spPr>
        <a:xfrm>
          <a:off x="190500" y="657679"/>
          <a:ext cx="746881" cy="306916"/>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127000</xdr:colOff>
      <xdr:row>5</xdr:row>
      <xdr:rowOff>57150</xdr:rowOff>
    </xdr:from>
    <xdr:to>
      <xdr:col>3</xdr:col>
      <xdr:colOff>275167</xdr:colOff>
      <xdr:row>5</xdr:row>
      <xdr:rowOff>364066</xdr:rowOff>
    </xdr:to>
    <xdr:sp macro="" textlink="">
      <xdr:nvSpPr>
        <xdr:cNvPr id="11562" name="四角形: 角を丸くする 11561">
          <a:extLst>
            <a:ext uri="{FF2B5EF4-FFF2-40B4-BE49-F238E27FC236}">
              <a16:creationId xmlns:a16="http://schemas.microsoft.com/office/drawing/2014/main" id="{416A29D4-410D-1C55-B30B-805A789E9284}"/>
            </a:ext>
          </a:extLst>
        </xdr:cNvPr>
        <xdr:cNvSpPr/>
      </xdr:nvSpPr>
      <xdr:spPr>
        <a:xfrm>
          <a:off x="190500" y="1154793"/>
          <a:ext cx="746881" cy="306916"/>
        </a:xfrm>
        <a:prstGeom prst="round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50</xdr:col>
          <xdr:colOff>6350</xdr:colOff>
          <xdr:row>9</xdr:row>
          <xdr:rowOff>0</xdr:rowOff>
        </xdr:from>
        <xdr:to>
          <xdr:col>53</xdr:col>
          <xdr:colOff>215900</xdr:colOff>
          <xdr:row>9</xdr:row>
          <xdr:rowOff>279400</xdr:rowOff>
        </xdr:to>
        <xdr:sp macro="" textlink="">
          <xdr:nvSpPr>
            <xdr:cNvPr id="11398" name="Option Button 134" hidden="1">
              <a:extLst>
                <a:ext uri="{63B3BB69-23CF-44E3-9099-C40C66FF867C}">
                  <a14:compatExt spid="_x0000_s11398"/>
                </a:ext>
                <a:ext uri="{FF2B5EF4-FFF2-40B4-BE49-F238E27FC236}">
                  <a16:creationId xmlns:a16="http://schemas.microsoft.com/office/drawing/2014/main" id="{00000000-0008-0000-0200-00008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8</xdr:row>
          <xdr:rowOff>63500</xdr:rowOff>
        </xdr:from>
        <xdr:to>
          <xdr:col>57</xdr:col>
          <xdr:colOff>6350</xdr:colOff>
          <xdr:row>9</xdr:row>
          <xdr:rowOff>279400</xdr:rowOff>
        </xdr:to>
        <xdr:sp macro="" textlink="">
          <xdr:nvSpPr>
            <xdr:cNvPr id="11399" name="Option Button 135" hidden="1">
              <a:extLst>
                <a:ext uri="{63B3BB69-23CF-44E3-9099-C40C66FF867C}">
                  <a14:compatExt spid="_x0000_s11399"/>
                </a:ext>
                <a:ext uri="{FF2B5EF4-FFF2-40B4-BE49-F238E27FC236}">
                  <a16:creationId xmlns:a16="http://schemas.microsoft.com/office/drawing/2014/main" id="{00000000-0008-0000-0200-00008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9</xdr:row>
          <xdr:rowOff>209550</xdr:rowOff>
        </xdr:from>
        <xdr:to>
          <xdr:col>53</xdr:col>
          <xdr:colOff>196850</xdr:colOff>
          <xdr:row>10</xdr:row>
          <xdr:rowOff>25400</xdr:rowOff>
        </xdr:to>
        <xdr:sp macro="" textlink="">
          <xdr:nvSpPr>
            <xdr:cNvPr id="11400" name="Option Button 136" hidden="1">
              <a:extLst>
                <a:ext uri="{63B3BB69-23CF-44E3-9099-C40C66FF867C}">
                  <a14:compatExt spid="_x0000_s11400"/>
                </a:ext>
                <a:ext uri="{FF2B5EF4-FFF2-40B4-BE49-F238E27FC236}">
                  <a16:creationId xmlns:a16="http://schemas.microsoft.com/office/drawing/2014/main" id="{00000000-0008-0000-0200-00008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7</xdr:row>
          <xdr:rowOff>444500</xdr:rowOff>
        </xdr:from>
        <xdr:to>
          <xdr:col>58</xdr:col>
          <xdr:colOff>57150</xdr:colOff>
          <xdr:row>11</xdr:row>
          <xdr:rowOff>57150</xdr:rowOff>
        </xdr:to>
        <xdr:sp macro="" textlink="">
          <xdr:nvSpPr>
            <xdr:cNvPr id="3" name="Group Box 298" hidden="1">
              <a:extLst>
                <a:ext uri="{63B3BB69-23CF-44E3-9099-C40C66FF867C}">
                  <a14:compatExt spid="_x0000_s11562"/>
                </a:ext>
                <a:ext uri="{FF2B5EF4-FFF2-40B4-BE49-F238E27FC236}">
                  <a16:creationId xmlns:a16="http://schemas.microsoft.com/office/drawing/2014/main" id="{00000000-0008-0000-0200-000003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29</xdr:row>
          <xdr:rowOff>63500</xdr:rowOff>
        </xdr:from>
        <xdr:to>
          <xdr:col>53</xdr:col>
          <xdr:colOff>209550</xdr:colOff>
          <xdr:row>30</xdr:row>
          <xdr:rowOff>266700</xdr:rowOff>
        </xdr:to>
        <xdr:sp macro="" textlink="">
          <xdr:nvSpPr>
            <xdr:cNvPr id="11568" name="Option Button 304" hidden="1">
              <a:extLst>
                <a:ext uri="{63B3BB69-23CF-44E3-9099-C40C66FF867C}">
                  <a14:compatExt spid="_x0000_s11568"/>
                </a:ext>
                <a:ext uri="{FF2B5EF4-FFF2-40B4-BE49-F238E27FC236}">
                  <a16:creationId xmlns:a16="http://schemas.microsoft.com/office/drawing/2014/main" id="{00000000-0008-0000-0200-00003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29</xdr:row>
          <xdr:rowOff>50800</xdr:rowOff>
        </xdr:from>
        <xdr:to>
          <xdr:col>57</xdr:col>
          <xdr:colOff>19050</xdr:colOff>
          <xdr:row>30</xdr:row>
          <xdr:rowOff>266700</xdr:rowOff>
        </xdr:to>
        <xdr:sp macro="" textlink="">
          <xdr:nvSpPr>
            <xdr:cNvPr id="11569" name="Option Button 305" hidden="1">
              <a:extLst>
                <a:ext uri="{63B3BB69-23CF-44E3-9099-C40C66FF867C}">
                  <a14:compatExt spid="_x0000_s11569"/>
                </a:ext>
                <a:ext uri="{FF2B5EF4-FFF2-40B4-BE49-F238E27FC236}">
                  <a16:creationId xmlns:a16="http://schemas.microsoft.com/office/drawing/2014/main" id="{00000000-0008-0000-0200-00003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30</xdr:row>
          <xdr:rowOff>196850</xdr:rowOff>
        </xdr:from>
        <xdr:to>
          <xdr:col>53</xdr:col>
          <xdr:colOff>203200</xdr:colOff>
          <xdr:row>31</xdr:row>
          <xdr:rowOff>12700</xdr:rowOff>
        </xdr:to>
        <xdr:sp macro="" textlink="">
          <xdr:nvSpPr>
            <xdr:cNvPr id="11570" name="Option Button 306" hidden="1">
              <a:extLst>
                <a:ext uri="{63B3BB69-23CF-44E3-9099-C40C66FF867C}">
                  <a14:compatExt spid="_x0000_s11570"/>
                </a:ext>
                <a:ext uri="{FF2B5EF4-FFF2-40B4-BE49-F238E27FC236}">
                  <a16:creationId xmlns:a16="http://schemas.microsoft.com/office/drawing/2014/main" id="{00000000-0008-0000-0200-00003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28</xdr:row>
          <xdr:rowOff>431800</xdr:rowOff>
        </xdr:from>
        <xdr:to>
          <xdr:col>58</xdr:col>
          <xdr:colOff>63500</xdr:colOff>
          <xdr:row>32</xdr:row>
          <xdr:rowOff>44450</xdr:rowOff>
        </xdr:to>
        <xdr:sp macro="" textlink="">
          <xdr:nvSpPr>
            <xdr:cNvPr id="11571" name="Group Box 307" hidden="1">
              <a:extLst>
                <a:ext uri="{63B3BB69-23CF-44E3-9099-C40C66FF867C}">
                  <a14:compatExt spid="_x0000_s11571"/>
                </a:ext>
                <a:ext uri="{FF2B5EF4-FFF2-40B4-BE49-F238E27FC236}">
                  <a16:creationId xmlns:a16="http://schemas.microsoft.com/office/drawing/2014/main" id="{00000000-0008-0000-0200-00003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50</xdr:row>
          <xdr:rowOff>69850</xdr:rowOff>
        </xdr:from>
        <xdr:to>
          <xdr:col>53</xdr:col>
          <xdr:colOff>222250</xdr:colOff>
          <xdr:row>51</xdr:row>
          <xdr:rowOff>273050</xdr:rowOff>
        </xdr:to>
        <xdr:sp macro="" textlink="">
          <xdr:nvSpPr>
            <xdr:cNvPr id="11572" name="Option Button 308" hidden="1">
              <a:extLst>
                <a:ext uri="{63B3BB69-23CF-44E3-9099-C40C66FF867C}">
                  <a14:compatExt spid="_x0000_s11572"/>
                </a:ext>
                <a:ext uri="{FF2B5EF4-FFF2-40B4-BE49-F238E27FC236}">
                  <a16:creationId xmlns:a16="http://schemas.microsoft.com/office/drawing/2014/main" id="{00000000-0008-0000-0200-00003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50</xdr:row>
          <xdr:rowOff>57150</xdr:rowOff>
        </xdr:from>
        <xdr:to>
          <xdr:col>57</xdr:col>
          <xdr:colOff>44450</xdr:colOff>
          <xdr:row>51</xdr:row>
          <xdr:rowOff>273050</xdr:rowOff>
        </xdr:to>
        <xdr:sp macro="" textlink="">
          <xdr:nvSpPr>
            <xdr:cNvPr id="11573" name="Option Button 309" hidden="1">
              <a:extLst>
                <a:ext uri="{63B3BB69-23CF-44E3-9099-C40C66FF867C}">
                  <a14:compatExt spid="_x0000_s11573"/>
                </a:ext>
                <a:ext uri="{FF2B5EF4-FFF2-40B4-BE49-F238E27FC236}">
                  <a16:creationId xmlns:a16="http://schemas.microsoft.com/office/drawing/2014/main" id="{00000000-0008-0000-0200-00003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51</xdr:row>
          <xdr:rowOff>196850</xdr:rowOff>
        </xdr:from>
        <xdr:to>
          <xdr:col>53</xdr:col>
          <xdr:colOff>215900</xdr:colOff>
          <xdr:row>52</xdr:row>
          <xdr:rowOff>12700</xdr:rowOff>
        </xdr:to>
        <xdr:sp macro="" textlink="">
          <xdr:nvSpPr>
            <xdr:cNvPr id="11574" name="Option Button 310" hidden="1">
              <a:extLst>
                <a:ext uri="{63B3BB69-23CF-44E3-9099-C40C66FF867C}">
                  <a14:compatExt spid="_x0000_s11574"/>
                </a:ext>
                <a:ext uri="{FF2B5EF4-FFF2-40B4-BE49-F238E27FC236}">
                  <a16:creationId xmlns:a16="http://schemas.microsoft.com/office/drawing/2014/main" id="{00000000-0008-0000-0200-00003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49</xdr:row>
          <xdr:rowOff>438150</xdr:rowOff>
        </xdr:from>
        <xdr:to>
          <xdr:col>58</xdr:col>
          <xdr:colOff>76200</xdr:colOff>
          <xdr:row>53</xdr:row>
          <xdr:rowOff>44450</xdr:rowOff>
        </xdr:to>
        <xdr:sp macro="" textlink="">
          <xdr:nvSpPr>
            <xdr:cNvPr id="11575" name="Group Box 311" hidden="1">
              <a:extLst>
                <a:ext uri="{63B3BB69-23CF-44E3-9099-C40C66FF867C}">
                  <a14:compatExt spid="_x0000_s11575"/>
                </a:ext>
                <a:ext uri="{FF2B5EF4-FFF2-40B4-BE49-F238E27FC236}">
                  <a16:creationId xmlns:a16="http://schemas.microsoft.com/office/drawing/2014/main" id="{00000000-0008-0000-0200-00003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72</xdr:row>
          <xdr:rowOff>0</xdr:rowOff>
        </xdr:from>
        <xdr:to>
          <xdr:col>53</xdr:col>
          <xdr:colOff>228600</xdr:colOff>
          <xdr:row>72</xdr:row>
          <xdr:rowOff>266700</xdr:rowOff>
        </xdr:to>
        <xdr:sp macro="" textlink="">
          <xdr:nvSpPr>
            <xdr:cNvPr id="11576" name="Option Button 312" hidden="1">
              <a:extLst>
                <a:ext uri="{63B3BB69-23CF-44E3-9099-C40C66FF867C}">
                  <a14:compatExt spid="_x0000_s11576"/>
                </a:ext>
                <a:ext uri="{FF2B5EF4-FFF2-40B4-BE49-F238E27FC236}">
                  <a16:creationId xmlns:a16="http://schemas.microsoft.com/office/drawing/2014/main" id="{00000000-0008-0000-0200-00003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133350</xdr:colOff>
          <xdr:row>71</xdr:row>
          <xdr:rowOff>57150</xdr:rowOff>
        </xdr:from>
        <xdr:to>
          <xdr:col>57</xdr:col>
          <xdr:colOff>50800</xdr:colOff>
          <xdr:row>72</xdr:row>
          <xdr:rowOff>266700</xdr:rowOff>
        </xdr:to>
        <xdr:sp macro="" textlink="">
          <xdr:nvSpPr>
            <xdr:cNvPr id="11577" name="Option Button 313" hidden="1">
              <a:extLst>
                <a:ext uri="{63B3BB69-23CF-44E3-9099-C40C66FF867C}">
                  <a14:compatExt spid="_x0000_s11577"/>
                </a:ext>
                <a:ext uri="{FF2B5EF4-FFF2-40B4-BE49-F238E27FC236}">
                  <a16:creationId xmlns:a16="http://schemas.microsoft.com/office/drawing/2014/main" id="{00000000-0008-0000-0200-00003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72</xdr:row>
          <xdr:rowOff>196850</xdr:rowOff>
        </xdr:from>
        <xdr:to>
          <xdr:col>53</xdr:col>
          <xdr:colOff>222250</xdr:colOff>
          <xdr:row>73</xdr:row>
          <xdr:rowOff>19050</xdr:rowOff>
        </xdr:to>
        <xdr:sp macro="" textlink="">
          <xdr:nvSpPr>
            <xdr:cNvPr id="11578" name="Option Button 314" hidden="1">
              <a:extLst>
                <a:ext uri="{63B3BB69-23CF-44E3-9099-C40C66FF867C}">
                  <a14:compatExt spid="_x0000_s11578"/>
                </a:ext>
                <a:ext uri="{FF2B5EF4-FFF2-40B4-BE49-F238E27FC236}">
                  <a16:creationId xmlns:a16="http://schemas.microsoft.com/office/drawing/2014/main" id="{00000000-0008-0000-0200-00003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70</xdr:row>
          <xdr:rowOff>438150</xdr:rowOff>
        </xdr:from>
        <xdr:to>
          <xdr:col>58</xdr:col>
          <xdr:colOff>82550</xdr:colOff>
          <xdr:row>74</xdr:row>
          <xdr:rowOff>44450</xdr:rowOff>
        </xdr:to>
        <xdr:sp macro="" textlink="">
          <xdr:nvSpPr>
            <xdr:cNvPr id="11579" name="Group Box 315" hidden="1">
              <a:extLst>
                <a:ext uri="{63B3BB69-23CF-44E3-9099-C40C66FF867C}">
                  <a14:compatExt spid="_x0000_s11579"/>
                </a:ext>
                <a:ext uri="{FF2B5EF4-FFF2-40B4-BE49-F238E27FC236}">
                  <a16:creationId xmlns:a16="http://schemas.microsoft.com/office/drawing/2014/main" id="{00000000-0008-0000-0200-00003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93</xdr:row>
          <xdr:rowOff>6350</xdr:rowOff>
        </xdr:from>
        <xdr:to>
          <xdr:col>53</xdr:col>
          <xdr:colOff>228600</xdr:colOff>
          <xdr:row>93</xdr:row>
          <xdr:rowOff>273050</xdr:rowOff>
        </xdr:to>
        <xdr:sp macro="" textlink="">
          <xdr:nvSpPr>
            <xdr:cNvPr id="11580" name="Option Button 316" hidden="1">
              <a:extLst>
                <a:ext uri="{63B3BB69-23CF-44E3-9099-C40C66FF867C}">
                  <a14:compatExt spid="_x0000_s11580"/>
                </a:ext>
                <a:ext uri="{FF2B5EF4-FFF2-40B4-BE49-F238E27FC236}">
                  <a16:creationId xmlns:a16="http://schemas.microsoft.com/office/drawing/2014/main" id="{00000000-0008-0000-0200-00003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92</xdr:row>
          <xdr:rowOff>63500</xdr:rowOff>
        </xdr:from>
        <xdr:to>
          <xdr:col>57</xdr:col>
          <xdr:colOff>50800</xdr:colOff>
          <xdr:row>93</xdr:row>
          <xdr:rowOff>273050</xdr:rowOff>
        </xdr:to>
        <xdr:sp macro="" textlink="">
          <xdr:nvSpPr>
            <xdr:cNvPr id="11581" name="Option Button 317" hidden="1">
              <a:extLst>
                <a:ext uri="{63B3BB69-23CF-44E3-9099-C40C66FF867C}">
                  <a14:compatExt spid="_x0000_s11581"/>
                </a:ext>
                <a:ext uri="{FF2B5EF4-FFF2-40B4-BE49-F238E27FC236}">
                  <a16:creationId xmlns:a16="http://schemas.microsoft.com/office/drawing/2014/main" id="{00000000-0008-0000-0200-00003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93</xdr:row>
          <xdr:rowOff>203200</xdr:rowOff>
        </xdr:from>
        <xdr:to>
          <xdr:col>53</xdr:col>
          <xdr:colOff>222250</xdr:colOff>
          <xdr:row>94</xdr:row>
          <xdr:rowOff>25400</xdr:rowOff>
        </xdr:to>
        <xdr:sp macro="" textlink="">
          <xdr:nvSpPr>
            <xdr:cNvPr id="11582" name="Option Button 318" hidden="1">
              <a:extLst>
                <a:ext uri="{63B3BB69-23CF-44E3-9099-C40C66FF867C}">
                  <a14:compatExt spid="_x0000_s11582"/>
                </a:ext>
                <a:ext uri="{FF2B5EF4-FFF2-40B4-BE49-F238E27FC236}">
                  <a16:creationId xmlns:a16="http://schemas.microsoft.com/office/drawing/2014/main" id="{00000000-0008-0000-0200-00003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91</xdr:row>
          <xdr:rowOff>444500</xdr:rowOff>
        </xdr:from>
        <xdr:to>
          <xdr:col>58</xdr:col>
          <xdr:colOff>88900</xdr:colOff>
          <xdr:row>95</xdr:row>
          <xdr:rowOff>50800</xdr:rowOff>
        </xdr:to>
        <xdr:sp macro="" textlink="">
          <xdr:nvSpPr>
            <xdr:cNvPr id="11583" name="Group Box 319" hidden="1">
              <a:extLst>
                <a:ext uri="{63B3BB69-23CF-44E3-9099-C40C66FF867C}">
                  <a14:compatExt spid="_x0000_s11583"/>
                </a:ext>
                <a:ext uri="{FF2B5EF4-FFF2-40B4-BE49-F238E27FC236}">
                  <a16:creationId xmlns:a16="http://schemas.microsoft.com/office/drawing/2014/main" id="{00000000-0008-0000-0200-00003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113</xdr:row>
          <xdr:rowOff>57150</xdr:rowOff>
        </xdr:from>
        <xdr:to>
          <xdr:col>53</xdr:col>
          <xdr:colOff>234950</xdr:colOff>
          <xdr:row>114</xdr:row>
          <xdr:rowOff>254000</xdr:rowOff>
        </xdr:to>
        <xdr:sp macro="" textlink="">
          <xdr:nvSpPr>
            <xdr:cNvPr id="11584" name="Option Button 320" hidden="1">
              <a:extLst>
                <a:ext uri="{63B3BB69-23CF-44E3-9099-C40C66FF867C}">
                  <a14:compatExt spid="_x0000_s11584"/>
                </a:ext>
                <a:ext uri="{FF2B5EF4-FFF2-40B4-BE49-F238E27FC236}">
                  <a16:creationId xmlns:a16="http://schemas.microsoft.com/office/drawing/2014/main" id="{00000000-0008-0000-0200-00004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113</xdr:row>
          <xdr:rowOff>44450</xdr:rowOff>
        </xdr:from>
        <xdr:to>
          <xdr:col>57</xdr:col>
          <xdr:colOff>57150</xdr:colOff>
          <xdr:row>114</xdr:row>
          <xdr:rowOff>254000</xdr:rowOff>
        </xdr:to>
        <xdr:sp macro="" textlink="">
          <xdr:nvSpPr>
            <xdr:cNvPr id="11585" name="Option Button 321" hidden="1">
              <a:extLst>
                <a:ext uri="{63B3BB69-23CF-44E3-9099-C40C66FF867C}">
                  <a14:compatExt spid="_x0000_s11585"/>
                </a:ext>
                <a:ext uri="{FF2B5EF4-FFF2-40B4-BE49-F238E27FC236}">
                  <a16:creationId xmlns:a16="http://schemas.microsoft.com/office/drawing/2014/main" id="{00000000-0008-0000-0200-00004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114</xdr:row>
          <xdr:rowOff>184150</xdr:rowOff>
        </xdr:from>
        <xdr:to>
          <xdr:col>53</xdr:col>
          <xdr:colOff>228600</xdr:colOff>
          <xdr:row>115</xdr:row>
          <xdr:rowOff>6350</xdr:rowOff>
        </xdr:to>
        <xdr:sp macro="" textlink="">
          <xdr:nvSpPr>
            <xdr:cNvPr id="11586" name="Option Button 322" hidden="1">
              <a:extLst>
                <a:ext uri="{63B3BB69-23CF-44E3-9099-C40C66FF867C}">
                  <a14:compatExt spid="_x0000_s11586"/>
                </a:ext>
                <a:ext uri="{FF2B5EF4-FFF2-40B4-BE49-F238E27FC236}">
                  <a16:creationId xmlns:a16="http://schemas.microsoft.com/office/drawing/2014/main" id="{00000000-0008-0000-0200-00004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112</xdr:row>
          <xdr:rowOff>425450</xdr:rowOff>
        </xdr:from>
        <xdr:to>
          <xdr:col>58</xdr:col>
          <xdr:colOff>88900</xdr:colOff>
          <xdr:row>116</xdr:row>
          <xdr:rowOff>31750</xdr:rowOff>
        </xdr:to>
        <xdr:sp macro="" textlink="">
          <xdr:nvSpPr>
            <xdr:cNvPr id="11587" name="Group Box 323" hidden="1">
              <a:extLst>
                <a:ext uri="{63B3BB69-23CF-44E3-9099-C40C66FF867C}">
                  <a14:compatExt spid="_x0000_s11587"/>
                </a:ext>
                <a:ext uri="{FF2B5EF4-FFF2-40B4-BE49-F238E27FC236}">
                  <a16:creationId xmlns:a16="http://schemas.microsoft.com/office/drawing/2014/main" id="{00000000-0008-0000-0200-00004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140</xdr:row>
          <xdr:rowOff>44450</xdr:rowOff>
        </xdr:from>
        <xdr:to>
          <xdr:col>53</xdr:col>
          <xdr:colOff>241300</xdr:colOff>
          <xdr:row>141</xdr:row>
          <xdr:rowOff>241300</xdr:rowOff>
        </xdr:to>
        <xdr:sp macro="" textlink="">
          <xdr:nvSpPr>
            <xdr:cNvPr id="11588" name="Option Button 324" hidden="1">
              <a:extLst>
                <a:ext uri="{63B3BB69-23CF-44E3-9099-C40C66FF867C}">
                  <a14:compatExt spid="_x0000_s11588"/>
                </a:ext>
                <a:ext uri="{FF2B5EF4-FFF2-40B4-BE49-F238E27FC236}">
                  <a16:creationId xmlns:a16="http://schemas.microsoft.com/office/drawing/2014/main" id="{00000000-0008-0000-0200-00004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146050</xdr:colOff>
          <xdr:row>140</xdr:row>
          <xdr:rowOff>25400</xdr:rowOff>
        </xdr:from>
        <xdr:to>
          <xdr:col>58</xdr:col>
          <xdr:colOff>0</xdr:colOff>
          <xdr:row>141</xdr:row>
          <xdr:rowOff>241300</xdr:rowOff>
        </xdr:to>
        <xdr:sp macro="" textlink="">
          <xdr:nvSpPr>
            <xdr:cNvPr id="11589" name="Option Button 325" hidden="1">
              <a:extLst>
                <a:ext uri="{63B3BB69-23CF-44E3-9099-C40C66FF867C}">
                  <a14:compatExt spid="_x0000_s11589"/>
                </a:ext>
                <a:ext uri="{FF2B5EF4-FFF2-40B4-BE49-F238E27FC236}">
                  <a16:creationId xmlns:a16="http://schemas.microsoft.com/office/drawing/2014/main" id="{00000000-0008-0000-0200-00004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141</xdr:row>
          <xdr:rowOff>171450</xdr:rowOff>
        </xdr:from>
        <xdr:to>
          <xdr:col>53</xdr:col>
          <xdr:colOff>241300</xdr:colOff>
          <xdr:row>141</xdr:row>
          <xdr:rowOff>457200</xdr:rowOff>
        </xdr:to>
        <xdr:sp macro="" textlink="">
          <xdr:nvSpPr>
            <xdr:cNvPr id="11590" name="Option Button 326" hidden="1">
              <a:extLst>
                <a:ext uri="{63B3BB69-23CF-44E3-9099-C40C66FF867C}">
                  <a14:compatExt spid="_x0000_s11590"/>
                </a:ext>
                <a:ext uri="{FF2B5EF4-FFF2-40B4-BE49-F238E27FC236}">
                  <a16:creationId xmlns:a16="http://schemas.microsoft.com/office/drawing/2014/main" id="{00000000-0008-0000-0200-00004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139</xdr:row>
          <xdr:rowOff>412750</xdr:rowOff>
        </xdr:from>
        <xdr:to>
          <xdr:col>58</xdr:col>
          <xdr:colOff>95250</xdr:colOff>
          <xdr:row>143</xdr:row>
          <xdr:rowOff>12700</xdr:rowOff>
        </xdr:to>
        <xdr:sp macro="" textlink="">
          <xdr:nvSpPr>
            <xdr:cNvPr id="11591" name="Group Box 327" hidden="1">
              <a:extLst>
                <a:ext uri="{63B3BB69-23CF-44E3-9099-C40C66FF867C}">
                  <a14:compatExt spid="_x0000_s11591"/>
                </a:ext>
                <a:ext uri="{FF2B5EF4-FFF2-40B4-BE49-F238E27FC236}">
                  <a16:creationId xmlns:a16="http://schemas.microsoft.com/office/drawing/2014/main" id="{00000000-0008-0000-0200-00004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169</xdr:row>
          <xdr:rowOff>57150</xdr:rowOff>
        </xdr:from>
        <xdr:to>
          <xdr:col>53</xdr:col>
          <xdr:colOff>241300</xdr:colOff>
          <xdr:row>170</xdr:row>
          <xdr:rowOff>260350</xdr:rowOff>
        </xdr:to>
        <xdr:sp macro="" textlink="">
          <xdr:nvSpPr>
            <xdr:cNvPr id="11592" name="Option Button 328" hidden="1">
              <a:extLst>
                <a:ext uri="{63B3BB69-23CF-44E3-9099-C40C66FF867C}">
                  <a14:compatExt spid="_x0000_s11592"/>
                </a:ext>
                <a:ext uri="{FF2B5EF4-FFF2-40B4-BE49-F238E27FC236}">
                  <a16:creationId xmlns:a16="http://schemas.microsoft.com/office/drawing/2014/main" id="{00000000-0008-0000-0200-00004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169</xdr:row>
          <xdr:rowOff>44450</xdr:rowOff>
        </xdr:from>
        <xdr:to>
          <xdr:col>58</xdr:col>
          <xdr:colOff>0</xdr:colOff>
          <xdr:row>170</xdr:row>
          <xdr:rowOff>260350</xdr:rowOff>
        </xdr:to>
        <xdr:sp macro="" textlink="">
          <xdr:nvSpPr>
            <xdr:cNvPr id="11593" name="Option Button 329" hidden="1">
              <a:extLst>
                <a:ext uri="{63B3BB69-23CF-44E3-9099-C40C66FF867C}">
                  <a14:compatExt spid="_x0000_s11593"/>
                </a:ext>
                <a:ext uri="{FF2B5EF4-FFF2-40B4-BE49-F238E27FC236}">
                  <a16:creationId xmlns:a16="http://schemas.microsoft.com/office/drawing/2014/main" id="{00000000-0008-0000-0200-00004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170</xdr:row>
          <xdr:rowOff>190500</xdr:rowOff>
        </xdr:from>
        <xdr:to>
          <xdr:col>53</xdr:col>
          <xdr:colOff>234950</xdr:colOff>
          <xdr:row>171</xdr:row>
          <xdr:rowOff>12700</xdr:rowOff>
        </xdr:to>
        <xdr:sp macro="" textlink="">
          <xdr:nvSpPr>
            <xdr:cNvPr id="11594" name="Option Button 330" hidden="1">
              <a:extLst>
                <a:ext uri="{63B3BB69-23CF-44E3-9099-C40C66FF867C}">
                  <a14:compatExt spid="_x0000_s11594"/>
                </a:ext>
                <a:ext uri="{FF2B5EF4-FFF2-40B4-BE49-F238E27FC236}">
                  <a16:creationId xmlns:a16="http://schemas.microsoft.com/office/drawing/2014/main" id="{00000000-0008-0000-0200-00004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168</xdr:row>
          <xdr:rowOff>425450</xdr:rowOff>
        </xdr:from>
        <xdr:to>
          <xdr:col>58</xdr:col>
          <xdr:colOff>101600</xdr:colOff>
          <xdr:row>172</xdr:row>
          <xdr:rowOff>31750</xdr:rowOff>
        </xdr:to>
        <xdr:sp macro="" textlink="">
          <xdr:nvSpPr>
            <xdr:cNvPr id="11595" name="Group Box 331" hidden="1">
              <a:extLst>
                <a:ext uri="{63B3BB69-23CF-44E3-9099-C40C66FF867C}">
                  <a14:compatExt spid="_x0000_s11595"/>
                </a:ext>
                <a:ext uri="{FF2B5EF4-FFF2-40B4-BE49-F238E27FC236}">
                  <a16:creationId xmlns:a16="http://schemas.microsoft.com/office/drawing/2014/main" id="{00000000-0008-0000-0200-00004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198</xdr:row>
          <xdr:rowOff>69850</xdr:rowOff>
        </xdr:from>
        <xdr:to>
          <xdr:col>53</xdr:col>
          <xdr:colOff>247650</xdr:colOff>
          <xdr:row>199</xdr:row>
          <xdr:rowOff>273050</xdr:rowOff>
        </xdr:to>
        <xdr:sp macro="" textlink="">
          <xdr:nvSpPr>
            <xdr:cNvPr id="11596" name="Option Button 332" hidden="1">
              <a:extLst>
                <a:ext uri="{63B3BB69-23CF-44E3-9099-C40C66FF867C}">
                  <a14:compatExt spid="_x0000_s11596"/>
                </a:ext>
                <a:ext uri="{FF2B5EF4-FFF2-40B4-BE49-F238E27FC236}">
                  <a16:creationId xmlns:a16="http://schemas.microsoft.com/office/drawing/2014/main" id="{00000000-0008-0000-0200-00004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198</xdr:row>
          <xdr:rowOff>57150</xdr:rowOff>
        </xdr:from>
        <xdr:to>
          <xdr:col>58</xdr:col>
          <xdr:colOff>6350</xdr:colOff>
          <xdr:row>199</xdr:row>
          <xdr:rowOff>273050</xdr:rowOff>
        </xdr:to>
        <xdr:sp macro="" textlink="">
          <xdr:nvSpPr>
            <xdr:cNvPr id="11597" name="Option Button 333" hidden="1">
              <a:extLst>
                <a:ext uri="{63B3BB69-23CF-44E3-9099-C40C66FF867C}">
                  <a14:compatExt spid="_x0000_s11597"/>
                </a:ext>
                <a:ext uri="{FF2B5EF4-FFF2-40B4-BE49-F238E27FC236}">
                  <a16:creationId xmlns:a16="http://schemas.microsoft.com/office/drawing/2014/main" id="{00000000-0008-0000-0200-00004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199</xdr:row>
          <xdr:rowOff>203200</xdr:rowOff>
        </xdr:from>
        <xdr:to>
          <xdr:col>53</xdr:col>
          <xdr:colOff>241300</xdr:colOff>
          <xdr:row>200</xdr:row>
          <xdr:rowOff>25400</xdr:rowOff>
        </xdr:to>
        <xdr:sp macro="" textlink="">
          <xdr:nvSpPr>
            <xdr:cNvPr id="11598" name="Option Button 334" hidden="1">
              <a:extLst>
                <a:ext uri="{63B3BB69-23CF-44E3-9099-C40C66FF867C}">
                  <a14:compatExt spid="_x0000_s11598"/>
                </a:ext>
                <a:ext uri="{FF2B5EF4-FFF2-40B4-BE49-F238E27FC236}">
                  <a16:creationId xmlns:a16="http://schemas.microsoft.com/office/drawing/2014/main" id="{00000000-0008-0000-0200-00004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197</xdr:row>
          <xdr:rowOff>438150</xdr:rowOff>
        </xdr:from>
        <xdr:to>
          <xdr:col>58</xdr:col>
          <xdr:colOff>101600</xdr:colOff>
          <xdr:row>201</xdr:row>
          <xdr:rowOff>44450</xdr:rowOff>
        </xdr:to>
        <xdr:sp macro="" textlink="">
          <xdr:nvSpPr>
            <xdr:cNvPr id="11599" name="Group Box 335" hidden="1">
              <a:extLst>
                <a:ext uri="{63B3BB69-23CF-44E3-9099-C40C66FF867C}">
                  <a14:compatExt spid="_x0000_s11599"/>
                </a:ext>
                <a:ext uri="{FF2B5EF4-FFF2-40B4-BE49-F238E27FC236}">
                  <a16:creationId xmlns:a16="http://schemas.microsoft.com/office/drawing/2014/main" id="{00000000-0008-0000-0200-00004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225</xdr:row>
          <xdr:rowOff>63500</xdr:rowOff>
        </xdr:from>
        <xdr:to>
          <xdr:col>53</xdr:col>
          <xdr:colOff>228600</xdr:colOff>
          <xdr:row>226</xdr:row>
          <xdr:rowOff>266700</xdr:rowOff>
        </xdr:to>
        <xdr:sp macro="" textlink="">
          <xdr:nvSpPr>
            <xdr:cNvPr id="11600" name="Option Button 336" hidden="1">
              <a:extLst>
                <a:ext uri="{63B3BB69-23CF-44E3-9099-C40C66FF867C}">
                  <a14:compatExt spid="_x0000_s11600"/>
                </a:ext>
                <a:ext uri="{FF2B5EF4-FFF2-40B4-BE49-F238E27FC236}">
                  <a16:creationId xmlns:a16="http://schemas.microsoft.com/office/drawing/2014/main" id="{00000000-0008-0000-0200-00005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225</xdr:row>
          <xdr:rowOff>50800</xdr:rowOff>
        </xdr:from>
        <xdr:to>
          <xdr:col>57</xdr:col>
          <xdr:colOff>50800</xdr:colOff>
          <xdr:row>226</xdr:row>
          <xdr:rowOff>266700</xdr:rowOff>
        </xdr:to>
        <xdr:sp macro="" textlink="">
          <xdr:nvSpPr>
            <xdr:cNvPr id="11601" name="Option Button 337" hidden="1">
              <a:extLst>
                <a:ext uri="{63B3BB69-23CF-44E3-9099-C40C66FF867C}">
                  <a14:compatExt spid="_x0000_s11601"/>
                </a:ext>
                <a:ext uri="{FF2B5EF4-FFF2-40B4-BE49-F238E27FC236}">
                  <a16:creationId xmlns:a16="http://schemas.microsoft.com/office/drawing/2014/main" id="{00000000-0008-0000-0200-00005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226</xdr:row>
          <xdr:rowOff>196850</xdr:rowOff>
        </xdr:from>
        <xdr:to>
          <xdr:col>53</xdr:col>
          <xdr:colOff>222250</xdr:colOff>
          <xdr:row>227</xdr:row>
          <xdr:rowOff>19050</xdr:rowOff>
        </xdr:to>
        <xdr:sp macro="" textlink="">
          <xdr:nvSpPr>
            <xdr:cNvPr id="11602" name="Option Button 338" hidden="1">
              <a:extLst>
                <a:ext uri="{63B3BB69-23CF-44E3-9099-C40C66FF867C}">
                  <a14:compatExt spid="_x0000_s11602"/>
                </a:ext>
                <a:ext uri="{FF2B5EF4-FFF2-40B4-BE49-F238E27FC236}">
                  <a16:creationId xmlns:a16="http://schemas.microsoft.com/office/drawing/2014/main" id="{00000000-0008-0000-0200-00005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224</xdr:row>
          <xdr:rowOff>431800</xdr:rowOff>
        </xdr:from>
        <xdr:to>
          <xdr:col>58</xdr:col>
          <xdr:colOff>88900</xdr:colOff>
          <xdr:row>228</xdr:row>
          <xdr:rowOff>38100</xdr:rowOff>
        </xdr:to>
        <xdr:sp macro="" textlink="">
          <xdr:nvSpPr>
            <xdr:cNvPr id="11603" name="Group Box 339" hidden="1">
              <a:extLst>
                <a:ext uri="{63B3BB69-23CF-44E3-9099-C40C66FF867C}">
                  <a14:compatExt spid="_x0000_s11603"/>
                </a:ext>
                <a:ext uri="{FF2B5EF4-FFF2-40B4-BE49-F238E27FC236}">
                  <a16:creationId xmlns:a16="http://schemas.microsoft.com/office/drawing/2014/main" id="{00000000-0008-0000-0200-00005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250</xdr:row>
          <xdr:rowOff>57150</xdr:rowOff>
        </xdr:from>
        <xdr:to>
          <xdr:col>53</xdr:col>
          <xdr:colOff>215900</xdr:colOff>
          <xdr:row>251</xdr:row>
          <xdr:rowOff>266700</xdr:rowOff>
        </xdr:to>
        <xdr:sp macro="" textlink="">
          <xdr:nvSpPr>
            <xdr:cNvPr id="11604" name="Option Button 340" hidden="1">
              <a:extLst>
                <a:ext uri="{63B3BB69-23CF-44E3-9099-C40C66FF867C}">
                  <a14:compatExt spid="_x0000_s11604"/>
                </a:ext>
                <a:ext uri="{FF2B5EF4-FFF2-40B4-BE49-F238E27FC236}">
                  <a16:creationId xmlns:a16="http://schemas.microsoft.com/office/drawing/2014/main" id="{00000000-0008-0000-0200-00005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120650</xdr:colOff>
          <xdr:row>250</xdr:row>
          <xdr:rowOff>50800</xdr:rowOff>
        </xdr:from>
        <xdr:to>
          <xdr:col>57</xdr:col>
          <xdr:colOff>38100</xdr:colOff>
          <xdr:row>251</xdr:row>
          <xdr:rowOff>266700</xdr:rowOff>
        </xdr:to>
        <xdr:sp macro="" textlink="">
          <xdr:nvSpPr>
            <xdr:cNvPr id="11605" name="Option Button 341" hidden="1">
              <a:extLst>
                <a:ext uri="{63B3BB69-23CF-44E3-9099-C40C66FF867C}">
                  <a14:compatExt spid="_x0000_s11605"/>
                </a:ext>
                <a:ext uri="{FF2B5EF4-FFF2-40B4-BE49-F238E27FC236}">
                  <a16:creationId xmlns:a16="http://schemas.microsoft.com/office/drawing/2014/main" id="{00000000-0008-0000-0200-00005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251</xdr:row>
          <xdr:rowOff>196850</xdr:rowOff>
        </xdr:from>
        <xdr:to>
          <xdr:col>53</xdr:col>
          <xdr:colOff>209550</xdr:colOff>
          <xdr:row>252</xdr:row>
          <xdr:rowOff>19050</xdr:rowOff>
        </xdr:to>
        <xdr:sp macro="" textlink="">
          <xdr:nvSpPr>
            <xdr:cNvPr id="11606" name="Option Button 342" hidden="1">
              <a:extLst>
                <a:ext uri="{63B3BB69-23CF-44E3-9099-C40C66FF867C}">
                  <a14:compatExt spid="_x0000_s11606"/>
                </a:ext>
                <a:ext uri="{FF2B5EF4-FFF2-40B4-BE49-F238E27FC236}">
                  <a16:creationId xmlns:a16="http://schemas.microsoft.com/office/drawing/2014/main" id="{00000000-0008-0000-0200-00005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279400</xdr:colOff>
          <xdr:row>249</xdr:row>
          <xdr:rowOff>431800</xdr:rowOff>
        </xdr:from>
        <xdr:to>
          <xdr:col>58</xdr:col>
          <xdr:colOff>69850</xdr:colOff>
          <xdr:row>253</xdr:row>
          <xdr:rowOff>38100</xdr:rowOff>
        </xdr:to>
        <xdr:sp macro="" textlink="">
          <xdr:nvSpPr>
            <xdr:cNvPr id="11607" name="Group Box 343" hidden="1">
              <a:extLst>
                <a:ext uri="{63B3BB69-23CF-44E3-9099-C40C66FF867C}">
                  <a14:compatExt spid="_x0000_s11607"/>
                </a:ext>
                <a:ext uri="{FF2B5EF4-FFF2-40B4-BE49-F238E27FC236}">
                  <a16:creationId xmlns:a16="http://schemas.microsoft.com/office/drawing/2014/main" id="{00000000-0008-0000-0200-00005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271</xdr:row>
          <xdr:rowOff>44450</xdr:rowOff>
        </xdr:from>
        <xdr:to>
          <xdr:col>53</xdr:col>
          <xdr:colOff>196850</xdr:colOff>
          <xdr:row>272</xdr:row>
          <xdr:rowOff>266700</xdr:rowOff>
        </xdr:to>
        <xdr:sp macro="" textlink="">
          <xdr:nvSpPr>
            <xdr:cNvPr id="11608" name="Option Button 344" hidden="1">
              <a:extLst>
                <a:ext uri="{63B3BB69-23CF-44E3-9099-C40C66FF867C}">
                  <a14:compatExt spid="_x0000_s11608"/>
                </a:ext>
                <a:ext uri="{FF2B5EF4-FFF2-40B4-BE49-F238E27FC236}">
                  <a16:creationId xmlns:a16="http://schemas.microsoft.com/office/drawing/2014/main" id="{00000000-0008-0000-0200-00005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101600</xdr:colOff>
          <xdr:row>271</xdr:row>
          <xdr:rowOff>44450</xdr:rowOff>
        </xdr:from>
        <xdr:to>
          <xdr:col>57</xdr:col>
          <xdr:colOff>19050</xdr:colOff>
          <xdr:row>272</xdr:row>
          <xdr:rowOff>266700</xdr:rowOff>
        </xdr:to>
        <xdr:sp macro="" textlink="">
          <xdr:nvSpPr>
            <xdr:cNvPr id="11609" name="Option Button 345" hidden="1">
              <a:extLst>
                <a:ext uri="{63B3BB69-23CF-44E3-9099-C40C66FF867C}">
                  <a14:compatExt spid="_x0000_s11609"/>
                </a:ext>
                <a:ext uri="{FF2B5EF4-FFF2-40B4-BE49-F238E27FC236}">
                  <a16:creationId xmlns:a16="http://schemas.microsoft.com/office/drawing/2014/main" id="{00000000-0008-0000-0200-00005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272</xdr:row>
          <xdr:rowOff>196850</xdr:rowOff>
        </xdr:from>
        <xdr:to>
          <xdr:col>53</xdr:col>
          <xdr:colOff>190500</xdr:colOff>
          <xdr:row>273</xdr:row>
          <xdr:rowOff>12700</xdr:rowOff>
        </xdr:to>
        <xdr:sp macro="" textlink="">
          <xdr:nvSpPr>
            <xdr:cNvPr id="11610" name="Option Button 346" hidden="1">
              <a:extLst>
                <a:ext uri="{63B3BB69-23CF-44E3-9099-C40C66FF867C}">
                  <a14:compatExt spid="_x0000_s11610"/>
                </a:ext>
                <a:ext uri="{FF2B5EF4-FFF2-40B4-BE49-F238E27FC236}">
                  <a16:creationId xmlns:a16="http://schemas.microsoft.com/office/drawing/2014/main" id="{00000000-0008-0000-0200-00005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260350</xdr:colOff>
          <xdr:row>270</xdr:row>
          <xdr:rowOff>431800</xdr:rowOff>
        </xdr:from>
        <xdr:to>
          <xdr:col>58</xdr:col>
          <xdr:colOff>50800</xdr:colOff>
          <xdr:row>274</xdr:row>
          <xdr:rowOff>38100</xdr:rowOff>
        </xdr:to>
        <xdr:sp macro="" textlink="">
          <xdr:nvSpPr>
            <xdr:cNvPr id="11611" name="Group Box 347" hidden="1">
              <a:extLst>
                <a:ext uri="{63B3BB69-23CF-44E3-9099-C40C66FF867C}">
                  <a14:compatExt spid="_x0000_s11611"/>
                </a:ext>
                <a:ext uri="{FF2B5EF4-FFF2-40B4-BE49-F238E27FC236}">
                  <a16:creationId xmlns:a16="http://schemas.microsoft.com/office/drawing/2014/main" id="{00000000-0008-0000-0200-00005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306</xdr:row>
          <xdr:rowOff>57150</xdr:rowOff>
        </xdr:from>
        <xdr:to>
          <xdr:col>53</xdr:col>
          <xdr:colOff>177800</xdr:colOff>
          <xdr:row>307</xdr:row>
          <xdr:rowOff>266700</xdr:rowOff>
        </xdr:to>
        <xdr:sp macro="" textlink="">
          <xdr:nvSpPr>
            <xdr:cNvPr id="11612" name="Option Button 348" hidden="1">
              <a:extLst>
                <a:ext uri="{63B3BB69-23CF-44E3-9099-C40C66FF867C}">
                  <a14:compatExt spid="_x0000_s11612"/>
                </a:ext>
                <a:ext uri="{FF2B5EF4-FFF2-40B4-BE49-F238E27FC236}">
                  <a16:creationId xmlns:a16="http://schemas.microsoft.com/office/drawing/2014/main" id="{00000000-0008-0000-0200-00005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88900</xdr:colOff>
          <xdr:row>306</xdr:row>
          <xdr:rowOff>57150</xdr:rowOff>
        </xdr:from>
        <xdr:to>
          <xdr:col>57</xdr:col>
          <xdr:colOff>0</xdr:colOff>
          <xdr:row>307</xdr:row>
          <xdr:rowOff>266700</xdr:rowOff>
        </xdr:to>
        <xdr:sp macro="" textlink="">
          <xdr:nvSpPr>
            <xdr:cNvPr id="11613" name="Option Button 349" hidden="1">
              <a:extLst>
                <a:ext uri="{63B3BB69-23CF-44E3-9099-C40C66FF867C}">
                  <a14:compatExt spid="_x0000_s11613"/>
                </a:ext>
                <a:ext uri="{FF2B5EF4-FFF2-40B4-BE49-F238E27FC236}">
                  <a16:creationId xmlns:a16="http://schemas.microsoft.com/office/drawing/2014/main" id="{00000000-0008-0000-0200-00005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307</xdr:row>
          <xdr:rowOff>203200</xdr:rowOff>
        </xdr:from>
        <xdr:to>
          <xdr:col>53</xdr:col>
          <xdr:colOff>171450</xdr:colOff>
          <xdr:row>308</xdr:row>
          <xdr:rowOff>25400</xdr:rowOff>
        </xdr:to>
        <xdr:sp macro="" textlink="">
          <xdr:nvSpPr>
            <xdr:cNvPr id="11614" name="Option Button 350" hidden="1">
              <a:extLst>
                <a:ext uri="{63B3BB69-23CF-44E3-9099-C40C66FF867C}">
                  <a14:compatExt spid="_x0000_s11614"/>
                </a:ext>
                <a:ext uri="{FF2B5EF4-FFF2-40B4-BE49-F238E27FC236}">
                  <a16:creationId xmlns:a16="http://schemas.microsoft.com/office/drawing/2014/main" id="{00000000-0008-0000-0200-00005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241300</xdr:colOff>
          <xdr:row>305</xdr:row>
          <xdr:rowOff>438150</xdr:rowOff>
        </xdr:from>
        <xdr:to>
          <xdr:col>58</xdr:col>
          <xdr:colOff>31750</xdr:colOff>
          <xdr:row>309</xdr:row>
          <xdr:rowOff>44450</xdr:rowOff>
        </xdr:to>
        <xdr:sp macro="" textlink="">
          <xdr:nvSpPr>
            <xdr:cNvPr id="11615" name="Group Box 351" hidden="1">
              <a:extLst>
                <a:ext uri="{63B3BB69-23CF-44E3-9099-C40C66FF867C}">
                  <a14:compatExt spid="_x0000_s11615"/>
                </a:ext>
                <a:ext uri="{FF2B5EF4-FFF2-40B4-BE49-F238E27FC236}">
                  <a16:creationId xmlns:a16="http://schemas.microsoft.com/office/drawing/2014/main" id="{00000000-0008-0000-0200-00005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337</xdr:row>
          <xdr:rowOff>69850</xdr:rowOff>
        </xdr:from>
        <xdr:to>
          <xdr:col>53</xdr:col>
          <xdr:colOff>203200</xdr:colOff>
          <xdr:row>338</xdr:row>
          <xdr:rowOff>279400</xdr:rowOff>
        </xdr:to>
        <xdr:sp macro="" textlink="">
          <xdr:nvSpPr>
            <xdr:cNvPr id="11616" name="Option Button 352" hidden="1">
              <a:extLst>
                <a:ext uri="{63B3BB69-23CF-44E3-9099-C40C66FF867C}">
                  <a14:compatExt spid="_x0000_s11616"/>
                </a:ext>
                <a:ext uri="{FF2B5EF4-FFF2-40B4-BE49-F238E27FC236}">
                  <a16:creationId xmlns:a16="http://schemas.microsoft.com/office/drawing/2014/main" id="{00000000-0008-0000-0200-00006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337</xdr:row>
          <xdr:rowOff>69850</xdr:rowOff>
        </xdr:from>
        <xdr:to>
          <xdr:col>57</xdr:col>
          <xdr:colOff>25400</xdr:colOff>
          <xdr:row>338</xdr:row>
          <xdr:rowOff>279400</xdr:rowOff>
        </xdr:to>
        <xdr:sp macro="" textlink="">
          <xdr:nvSpPr>
            <xdr:cNvPr id="11617" name="Option Button 353" hidden="1">
              <a:extLst>
                <a:ext uri="{63B3BB69-23CF-44E3-9099-C40C66FF867C}">
                  <a14:compatExt spid="_x0000_s11617"/>
                </a:ext>
                <a:ext uri="{FF2B5EF4-FFF2-40B4-BE49-F238E27FC236}">
                  <a16:creationId xmlns:a16="http://schemas.microsoft.com/office/drawing/2014/main" id="{00000000-0008-0000-0200-00006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338</xdr:row>
          <xdr:rowOff>215900</xdr:rowOff>
        </xdr:from>
        <xdr:to>
          <xdr:col>53</xdr:col>
          <xdr:colOff>196850</xdr:colOff>
          <xdr:row>339</xdr:row>
          <xdr:rowOff>38100</xdr:rowOff>
        </xdr:to>
        <xdr:sp macro="" textlink="">
          <xdr:nvSpPr>
            <xdr:cNvPr id="11618" name="Option Button 354" hidden="1">
              <a:extLst>
                <a:ext uri="{63B3BB69-23CF-44E3-9099-C40C66FF867C}">
                  <a14:compatExt spid="_x0000_s11618"/>
                </a:ext>
                <a:ext uri="{FF2B5EF4-FFF2-40B4-BE49-F238E27FC236}">
                  <a16:creationId xmlns:a16="http://schemas.microsoft.com/office/drawing/2014/main" id="{00000000-0008-0000-0200-00006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266700</xdr:colOff>
          <xdr:row>336</xdr:row>
          <xdr:rowOff>450850</xdr:rowOff>
        </xdr:from>
        <xdr:to>
          <xdr:col>58</xdr:col>
          <xdr:colOff>57150</xdr:colOff>
          <xdr:row>340</xdr:row>
          <xdr:rowOff>57150</xdr:rowOff>
        </xdr:to>
        <xdr:sp macro="" textlink="">
          <xdr:nvSpPr>
            <xdr:cNvPr id="11619" name="Group Box 355" hidden="1">
              <a:extLst>
                <a:ext uri="{63B3BB69-23CF-44E3-9099-C40C66FF867C}">
                  <a14:compatExt spid="_x0000_s11619"/>
                </a:ext>
                <a:ext uri="{FF2B5EF4-FFF2-40B4-BE49-F238E27FC236}">
                  <a16:creationId xmlns:a16="http://schemas.microsoft.com/office/drawing/2014/main" id="{00000000-0008-0000-0200-00006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358</xdr:row>
          <xdr:rowOff>57150</xdr:rowOff>
        </xdr:from>
        <xdr:to>
          <xdr:col>53</xdr:col>
          <xdr:colOff>228600</xdr:colOff>
          <xdr:row>359</xdr:row>
          <xdr:rowOff>266700</xdr:rowOff>
        </xdr:to>
        <xdr:sp macro="" textlink="">
          <xdr:nvSpPr>
            <xdr:cNvPr id="11620" name="Option Button 356" hidden="1">
              <a:extLst>
                <a:ext uri="{63B3BB69-23CF-44E3-9099-C40C66FF867C}">
                  <a14:compatExt spid="_x0000_s11620"/>
                </a:ext>
                <a:ext uri="{FF2B5EF4-FFF2-40B4-BE49-F238E27FC236}">
                  <a16:creationId xmlns:a16="http://schemas.microsoft.com/office/drawing/2014/main" id="{00000000-0008-0000-0200-00006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358</xdr:row>
          <xdr:rowOff>57150</xdr:rowOff>
        </xdr:from>
        <xdr:to>
          <xdr:col>57</xdr:col>
          <xdr:colOff>50800</xdr:colOff>
          <xdr:row>359</xdr:row>
          <xdr:rowOff>266700</xdr:rowOff>
        </xdr:to>
        <xdr:sp macro="" textlink="">
          <xdr:nvSpPr>
            <xdr:cNvPr id="11621" name="Option Button 357" hidden="1">
              <a:extLst>
                <a:ext uri="{63B3BB69-23CF-44E3-9099-C40C66FF867C}">
                  <a14:compatExt spid="_x0000_s11621"/>
                </a:ext>
                <a:ext uri="{FF2B5EF4-FFF2-40B4-BE49-F238E27FC236}">
                  <a16:creationId xmlns:a16="http://schemas.microsoft.com/office/drawing/2014/main" id="{00000000-0008-0000-0200-00006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359</xdr:row>
          <xdr:rowOff>203200</xdr:rowOff>
        </xdr:from>
        <xdr:to>
          <xdr:col>53</xdr:col>
          <xdr:colOff>222250</xdr:colOff>
          <xdr:row>360</xdr:row>
          <xdr:rowOff>25400</xdr:rowOff>
        </xdr:to>
        <xdr:sp macro="" textlink="">
          <xdr:nvSpPr>
            <xdr:cNvPr id="11622" name="Option Button 358" hidden="1">
              <a:extLst>
                <a:ext uri="{63B3BB69-23CF-44E3-9099-C40C66FF867C}">
                  <a14:compatExt spid="_x0000_s11622"/>
                </a:ext>
                <a:ext uri="{FF2B5EF4-FFF2-40B4-BE49-F238E27FC236}">
                  <a16:creationId xmlns:a16="http://schemas.microsoft.com/office/drawing/2014/main" id="{00000000-0008-0000-0200-00006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357</xdr:row>
          <xdr:rowOff>438150</xdr:rowOff>
        </xdr:from>
        <xdr:to>
          <xdr:col>58</xdr:col>
          <xdr:colOff>82550</xdr:colOff>
          <xdr:row>361</xdr:row>
          <xdr:rowOff>44450</xdr:rowOff>
        </xdr:to>
        <xdr:sp macro="" textlink="">
          <xdr:nvSpPr>
            <xdr:cNvPr id="11623" name="Group Box 359" hidden="1">
              <a:extLst>
                <a:ext uri="{63B3BB69-23CF-44E3-9099-C40C66FF867C}">
                  <a14:compatExt spid="_x0000_s11623"/>
                </a:ext>
                <a:ext uri="{FF2B5EF4-FFF2-40B4-BE49-F238E27FC236}">
                  <a16:creationId xmlns:a16="http://schemas.microsoft.com/office/drawing/2014/main" id="{00000000-0008-0000-0200-00006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385</xdr:row>
          <xdr:rowOff>44450</xdr:rowOff>
        </xdr:from>
        <xdr:to>
          <xdr:col>53</xdr:col>
          <xdr:colOff>254000</xdr:colOff>
          <xdr:row>386</xdr:row>
          <xdr:rowOff>260350</xdr:rowOff>
        </xdr:to>
        <xdr:sp macro="" textlink="">
          <xdr:nvSpPr>
            <xdr:cNvPr id="11624" name="Option Button 360" hidden="1">
              <a:extLst>
                <a:ext uri="{63B3BB69-23CF-44E3-9099-C40C66FF867C}">
                  <a14:compatExt spid="_x0000_s11624"/>
                </a:ext>
                <a:ext uri="{FF2B5EF4-FFF2-40B4-BE49-F238E27FC236}">
                  <a16:creationId xmlns:a16="http://schemas.microsoft.com/office/drawing/2014/main" id="{00000000-0008-0000-0200-00006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165100</xdr:colOff>
          <xdr:row>385</xdr:row>
          <xdr:rowOff>44450</xdr:rowOff>
        </xdr:from>
        <xdr:to>
          <xdr:col>58</xdr:col>
          <xdr:colOff>12700</xdr:colOff>
          <xdr:row>386</xdr:row>
          <xdr:rowOff>260350</xdr:rowOff>
        </xdr:to>
        <xdr:sp macro="" textlink="">
          <xdr:nvSpPr>
            <xdr:cNvPr id="11625" name="Option Button 361" hidden="1">
              <a:extLst>
                <a:ext uri="{63B3BB69-23CF-44E3-9099-C40C66FF867C}">
                  <a14:compatExt spid="_x0000_s11625"/>
                </a:ext>
                <a:ext uri="{FF2B5EF4-FFF2-40B4-BE49-F238E27FC236}">
                  <a16:creationId xmlns:a16="http://schemas.microsoft.com/office/drawing/2014/main" id="{00000000-0008-0000-0200-00006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386</xdr:row>
          <xdr:rowOff>196850</xdr:rowOff>
        </xdr:from>
        <xdr:to>
          <xdr:col>53</xdr:col>
          <xdr:colOff>247650</xdr:colOff>
          <xdr:row>387</xdr:row>
          <xdr:rowOff>12700</xdr:rowOff>
        </xdr:to>
        <xdr:sp macro="" textlink="">
          <xdr:nvSpPr>
            <xdr:cNvPr id="11626" name="Option Button 362" hidden="1">
              <a:extLst>
                <a:ext uri="{63B3BB69-23CF-44E3-9099-C40C66FF867C}">
                  <a14:compatExt spid="_x0000_s11626"/>
                </a:ext>
                <a:ext uri="{FF2B5EF4-FFF2-40B4-BE49-F238E27FC236}">
                  <a16:creationId xmlns:a16="http://schemas.microsoft.com/office/drawing/2014/main" id="{00000000-0008-0000-0200-00006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384</xdr:row>
          <xdr:rowOff>431800</xdr:rowOff>
        </xdr:from>
        <xdr:to>
          <xdr:col>58</xdr:col>
          <xdr:colOff>107950</xdr:colOff>
          <xdr:row>388</xdr:row>
          <xdr:rowOff>38100</xdr:rowOff>
        </xdr:to>
        <xdr:sp macro="" textlink="">
          <xdr:nvSpPr>
            <xdr:cNvPr id="11627" name="Group Box 363" hidden="1">
              <a:extLst>
                <a:ext uri="{63B3BB69-23CF-44E3-9099-C40C66FF867C}">
                  <a14:compatExt spid="_x0000_s11627"/>
                </a:ext>
                <a:ext uri="{FF2B5EF4-FFF2-40B4-BE49-F238E27FC236}">
                  <a16:creationId xmlns:a16="http://schemas.microsoft.com/office/drawing/2014/main" id="{00000000-0008-0000-0200-00006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406</xdr:row>
          <xdr:rowOff>57150</xdr:rowOff>
        </xdr:from>
        <xdr:to>
          <xdr:col>53</xdr:col>
          <xdr:colOff>215900</xdr:colOff>
          <xdr:row>407</xdr:row>
          <xdr:rowOff>266700</xdr:rowOff>
        </xdr:to>
        <xdr:sp macro="" textlink="">
          <xdr:nvSpPr>
            <xdr:cNvPr id="11628" name="Option Button 364" hidden="1">
              <a:extLst>
                <a:ext uri="{63B3BB69-23CF-44E3-9099-C40C66FF867C}">
                  <a14:compatExt spid="_x0000_s11628"/>
                </a:ext>
                <a:ext uri="{FF2B5EF4-FFF2-40B4-BE49-F238E27FC236}">
                  <a16:creationId xmlns:a16="http://schemas.microsoft.com/office/drawing/2014/main" id="{00000000-0008-0000-0200-00006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406</xdr:row>
          <xdr:rowOff>57150</xdr:rowOff>
        </xdr:from>
        <xdr:to>
          <xdr:col>57</xdr:col>
          <xdr:colOff>38100</xdr:colOff>
          <xdr:row>407</xdr:row>
          <xdr:rowOff>266700</xdr:rowOff>
        </xdr:to>
        <xdr:sp macro="" textlink="">
          <xdr:nvSpPr>
            <xdr:cNvPr id="11629" name="Option Button 365" hidden="1">
              <a:extLst>
                <a:ext uri="{63B3BB69-23CF-44E3-9099-C40C66FF867C}">
                  <a14:compatExt spid="_x0000_s11629"/>
                </a:ext>
                <a:ext uri="{FF2B5EF4-FFF2-40B4-BE49-F238E27FC236}">
                  <a16:creationId xmlns:a16="http://schemas.microsoft.com/office/drawing/2014/main" id="{00000000-0008-0000-0200-00006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407</xdr:row>
          <xdr:rowOff>203200</xdr:rowOff>
        </xdr:from>
        <xdr:to>
          <xdr:col>53</xdr:col>
          <xdr:colOff>209550</xdr:colOff>
          <xdr:row>408</xdr:row>
          <xdr:rowOff>25400</xdr:rowOff>
        </xdr:to>
        <xdr:sp macro="" textlink="">
          <xdr:nvSpPr>
            <xdr:cNvPr id="11630" name="Option Button 366" hidden="1">
              <a:extLst>
                <a:ext uri="{63B3BB69-23CF-44E3-9099-C40C66FF867C}">
                  <a14:compatExt spid="_x0000_s11630"/>
                </a:ext>
                <a:ext uri="{FF2B5EF4-FFF2-40B4-BE49-F238E27FC236}">
                  <a16:creationId xmlns:a16="http://schemas.microsoft.com/office/drawing/2014/main" id="{00000000-0008-0000-0200-00006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279400</xdr:colOff>
          <xdr:row>405</xdr:row>
          <xdr:rowOff>438150</xdr:rowOff>
        </xdr:from>
        <xdr:to>
          <xdr:col>58</xdr:col>
          <xdr:colOff>69850</xdr:colOff>
          <xdr:row>409</xdr:row>
          <xdr:rowOff>44450</xdr:rowOff>
        </xdr:to>
        <xdr:sp macro="" textlink="">
          <xdr:nvSpPr>
            <xdr:cNvPr id="11631" name="Group Box 367" hidden="1">
              <a:extLst>
                <a:ext uri="{63B3BB69-23CF-44E3-9099-C40C66FF867C}">
                  <a14:compatExt spid="_x0000_s11631"/>
                </a:ext>
                <a:ext uri="{FF2B5EF4-FFF2-40B4-BE49-F238E27FC236}">
                  <a16:creationId xmlns:a16="http://schemas.microsoft.com/office/drawing/2014/main" id="{00000000-0008-0000-0200-00006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427</xdr:row>
          <xdr:rowOff>38100</xdr:rowOff>
        </xdr:from>
        <xdr:to>
          <xdr:col>53</xdr:col>
          <xdr:colOff>222250</xdr:colOff>
          <xdr:row>428</xdr:row>
          <xdr:rowOff>254000</xdr:rowOff>
        </xdr:to>
        <xdr:sp macro="" textlink="">
          <xdr:nvSpPr>
            <xdr:cNvPr id="11632" name="Option Button 368" hidden="1">
              <a:extLst>
                <a:ext uri="{63B3BB69-23CF-44E3-9099-C40C66FF867C}">
                  <a14:compatExt spid="_x0000_s11632"/>
                </a:ext>
                <a:ext uri="{FF2B5EF4-FFF2-40B4-BE49-F238E27FC236}">
                  <a16:creationId xmlns:a16="http://schemas.microsoft.com/office/drawing/2014/main" id="{00000000-0008-0000-0200-00007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427</xdr:row>
          <xdr:rowOff>38100</xdr:rowOff>
        </xdr:from>
        <xdr:to>
          <xdr:col>57</xdr:col>
          <xdr:colOff>44450</xdr:colOff>
          <xdr:row>428</xdr:row>
          <xdr:rowOff>254000</xdr:rowOff>
        </xdr:to>
        <xdr:sp macro="" textlink="">
          <xdr:nvSpPr>
            <xdr:cNvPr id="11633" name="Option Button 369" hidden="1">
              <a:extLst>
                <a:ext uri="{63B3BB69-23CF-44E3-9099-C40C66FF867C}">
                  <a14:compatExt spid="_x0000_s11633"/>
                </a:ext>
                <a:ext uri="{FF2B5EF4-FFF2-40B4-BE49-F238E27FC236}">
                  <a16:creationId xmlns:a16="http://schemas.microsoft.com/office/drawing/2014/main" id="{00000000-0008-0000-0200-00007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428</xdr:row>
          <xdr:rowOff>190500</xdr:rowOff>
        </xdr:from>
        <xdr:to>
          <xdr:col>53</xdr:col>
          <xdr:colOff>215900</xdr:colOff>
          <xdr:row>429</xdr:row>
          <xdr:rowOff>6350</xdr:rowOff>
        </xdr:to>
        <xdr:sp macro="" textlink="">
          <xdr:nvSpPr>
            <xdr:cNvPr id="11634" name="Option Button 370" hidden="1">
              <a:extLst>
                <a:ext uri="{63B3BB69-23CF-44E3-9099-C40C66FF867C}">
                  <a14:compatExt spid="_x0000_s11634"/>
                </a:ext>
                <a:ext uri="{FF2B5EF4-FFF2-40B4-BE49-F238E27FC236}">
                  <a16:creationId xmlns:a16="http://schemas.microsoft.com/office/drawing/2014/main" id="{00000000-0008-0000-0200-00007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426</xdr:row>
          <xdr:rowOff>419100</xdr:rowOff>
        </xdr:from>
        <xdr:to>
          <xdr:col>58</xdr:col>
          <xdr:colOff>69850</xdr:colOff>
          <xdr:row>430</xdr:row>
          <xdr:rowOff>31750</xdr:rowOff>
        </xdr:to>
        <xdr:sp macro="" textlink="">
          <xdr:nvSpPr>
            <xdr:cNvPr id="11635" name="Group Box 371" hidden="1">
              <a:extLst>
                <a:ext uri="{63B3BB69-23CF-44E3-9099-C40C66FF867C}">
                  <a14:compatExt spid="_x0000_s11635"/>
                </a:ext>
                <a:ext uri="{FF2B5EF4-FFF2-40B4-BE49-F238E27FC236}">
                  <a16:creationId xmlns:a16="http://schemas.microsoft.com/office/drawing/2014/main" id="{00000000-0008-0000-0200-00007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448</xdr:row>
          <xdr:rowOff>31750</xdr:rowOff>
        </xdr:from>
        <xdr:to>
          <xdr:col>53</xdr:col>
          <xdr:colOff>228600</xdr:colOff>
          <xdr:row>449</xdr:row>
          <xdr:rowOff>247650</xdr:rowOff>
        </xdr:to>
        <xdr:sp macro="" textlink="">
          <xdr:nvSpPr>
            <xdr:cNvPr id="11636" name="Option Button 372" hidden="1">
              <a:extLst>
                <a:ext uri="{63B3BB69-23CF-44E3-9099-C40C66FF867C}">
                  <a14:compatExt spid="_x0000_s11636"/>
                </a:ext>
                <a:ext uri="{FF2B5EF4-FFF2-40B4-BE49-F238E27FC236}">
                  <a16:creationId xmlns:a16="http://schemas.microsoft.com/office/drawing/2014/main" id="{00000000-0008-0000-0200-00007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133350</xdr:colOff>
          <xdr:row>448</xdr:row>
          <xdr:rowOff>31750</xdr:rowOff>
        </xdr:from>
        <xdr:to>
          <xdr:col>57</xdr:col>
          <xdr:colOff>50800</xdr:colOff>
          <xdr:row>449</xdr:row>
          <xdr:rowOff>247650</xdr:rowOff>
        </xdr:to>
        <xdr:sp macro="" textlink="">
          <xdr:nvSpPr>
            <xdr:cNvPr id="11637" name="Option Button 373" hidden="1">
              <a:extLst>
                <a:ext uri="{63B3BB69-23CF-44E3-9099-C40C66FF867C}">
                  <a14:compatExt spid="_x0000_s11637"/>
                </a:ext>
                <a:ext uri="{FF2B5EF4-FFF2-40B4-BE49-F238E27FC236}">
                  <a16:creationId xmlns:a16="http://schemas.microsoft.com/office/drawing/2014/main" id="{00000000-0008-0000-0200-00007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449</xdr:row>
          <xdr:rowOff>184150</xdr:rowOff>
        </xdr:from>
        <xdr:to>
          <xdr:col>53</xdr:col>
          <xdr:colOff>222250</xdr:colOff>
          <xdr:row>450</xdr:row>
          <xdr:rowOff>0</xdr:rowOff>
        </xdr:to>
        <xdr:sp macro="" textlink="">
          <xdr:nvSpPr>
            <xdr:cNvPr id="11638" name="Option Button 374" hidden="1">
              <a:extLst>
                <a:ext uri="{63B3BB69-23CF-44E3-9099-C40C66FF867C}">
                  <a14:compatExt spid="_x0000_s11638"/>
                </a:ext>
                <a:ext uri="{FF2B5EF4-FFF2-40B4-BE49-F238E27FC236}">
                  <a16:creationId xmlns:a16="http://schemas.microsoft.com/office/drawing/2014/main" id="{00000000-0008-0000-0200-00007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447</xdr:row>
          <xdr:rowOff>412750</xdr:rowOff>
        </xdr:from>
        <xdr:to>
          <xdr:col>58</xdr:col>
          <xdr:colOff>76200</xdr:colOff>
          <xdr:row>451</xdr:row>
          <xdr:rowOff>25400</xdr:rowOff>
        </xdr:to>
        <xdr:sp macro="" textlink="">
          <xdr:nvSpPr>
            <xdr:cNvPr id="11639" name="Group Box 375" hidden="1">
              <a:extLst>
                <a:ext uri="{63B3BB69-23CF-44E3-9099-C40C66FF867C}">
                  <a14:compatExt spid="_x0000_s11639"/>
                </a:ext>
                <a:ext uri="{FF2B5EF4-FFF2-40B4-BE49-F238E27FC236}">
                  <a16:creationId xmlns:a16="http://schemas.microsoft.com/office/drawing/2014/main" id="{00000000-0008-0000-0200-00007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469</xdr:row>
          <xdr:rowOff>50800</xdr:rowOff>
        </xdr:from>
        <xdr:to>
          <xdr:col>53</xdr:col>
          <xdr:colOff>228600</xdr:colOff>
          <xdr:row>470</xdr:row>
          <xdr:rowOff>260350</xdr:rowOff>
        </xdr:to>
        <xdr:sp macro="" textlink="">
          <xdr:nvSpPr>
            <xdr:cNvPr id="11640" name="Option Button 376" hidden="1">
              <a:extLst>
                <a:ext uri="{63B3BB69-23CF-44E3-9099-C40C66FF867C}">
                  <a14:compatExt spid="_x0000_s11640"/>
                </a:ext>
                <a:ext uri="{FF2B5EF4-FFF2-40B4-BE49-F238E27FC236}">
                  <a16:creationId xmlns:a16="http://schemas.microsoft.com/office/drawing/2014/main" id="{00000000-0008-0000-0200-00007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469</xdr:row>
          <xdr:rowOff>50800</xdr:rowOff>
        </xdr:from>
        <xdr:to>
          <xdr:col>57</xdr:col>
          <xdr:colOff>50800</xdr:colOff>
          <xdr:row>470</xdr:row>
          <xdr:rowOff>260350</xdr:rowOff>
        </xdr:to>
        <xdr:sp macro="" textlink="">
          <xdr:nvSpPr>
            <xdr:cNvPr id="11641" name="Option Button 377" hidden="1">
              <a:extLst>
                <a:ext uri="{63B3BB69-23CF-44E3-9099-C40C66FF867C}">
                  <a14:compatExt spid="_x0000_s11641"/>
                </a:ext>
                <a:ext uri="{FF2B5EF4-FFF2-40B4-BE49-F238E27FC236}">
                  <a16:creationId xmlns:a16="http://schemas.microsoft.com/office/drawing/2014/main" id="{00000000-0008-0000-0200-00007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470</xdr:row>
          <xdr:rowOff>196850</xdr:rowOff>
        </xdr:from>
        <xdr:to>
          <xdr:col>53</xdr:col>
          <xdr:colOff>222250</xdr:colOff>
          <xdr:row>471</xdr:row>
          <xdr:rowOff>19050</xdr:rowOff>
        </xdr:to>
        <xdr:sp macro="" textlink="">
          <xdr:nvSpPr>
            <xdr:cNvPr id="11642" name="Option Button 378" hidden="1">
              <a:extLst>
                <a:ext uri="{63B3BB69-23CF-44E3-9099-C40C66FF867C}">
                  <a14:compatExt spid="_x0000_s11642"/>
                </a:ext>
                <a:ext uri="{FF2B5EF4-FFF2-40B4-BE49-F238E27FC236}">
                  <a16:creationId xmlns:a16="http://schemas.microsoft.com/office/drawing/2014/main" id="{00000000-0008-0000-0200-00007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468</xdr:row>
          <xdr:rowOff>425450</xdr:rowOff>
        </xdr:from>
        <xdr:to>
          <xdr:col>58</xdr:col>
          <xdr:colOff>82550</xdr:colOff>
          <xdr:row>472</xdr:row>
          <xdr:rowOff>38100</xdr:rowOff>
        </xdr:to>
        <xdr:sp macro="" textlink="">
          <xdr:nvSpPr>
            <xdr:cNvPr id="11643" name="Group Box 379" hidden="1">
              <a:extLst>
                <a:ext uri="{63B3BB69-23CF-44E3-9099-C40C66FF867C}">
                  <a14:compatExt spid="_x0000_s11643"/>
                </a:ext>
                <a:ext uri="{FF2B5EF4-FFF2-40B4-BE49-F238E27FC236}">
                  <a16:creationId xmlns:a16="http://schemas.microsoft.com/office/drawing/2014/main" id="{00000000-0008-0000-0200-00007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490</xdr:row>
          <xdr:rowOff>63500</xdr:rowOff>
        </xdr:from>
        <xdr:to>
          <xdr:col>53</xdr:col>
          <xdr:colOff>222250</xdr:colOff>
          <xdr:row>491</xdr:row>
          <xdr:rowOff>273050</xdr:rowOff>
        </xdr:to>
        <xdr:sp macro="" textlink="">
          <xdr:nvSpPr>
            <xdr:cNvPr id="11644" name="Option Button 380" hidden="1">
              <a:extLst>
                <a:ext uri="{63B3BB69-23CF-44E3-9099-C40C66FF867C}">
                  <a14:compatExt spid="_x0000_s11644"/>
                </a:ext>
                <a:ext uri="{FF2B5EF4-FFF2-40B4-BE49-F238E27FC236}">
                  <a16:creationId xmlns:a16="http://schemas.microsoft.com/office/drawing/2014/main" id="{00000000-0008-0000-0200-00007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133350</xdr:colOff>
          <xdr:row>490</xdr:row>
          <xdr:rowOff>63500</xdr:rowOff>
        </xdr:from>
        <xdr:to>
          <xdr:col>57</xdr:col>
          <xdr:colOff>44450</xdr:colOff>
          <xdr:row>491</xdr:row>
          <xdr:rowOff>273050</xdr:rowOff>
        </xdr:to>
        <xdr:sp macro="" textlink="">
          <xdr:nvSpPr>
            <xdr:cNvPr id="11645" name="Option Button 381" hidden="1">
              <a:extLst>
                <a:ext uri="{63B3BB69-23CF-44E3-9099-C40C66FF867C}">
                  <a14:compatExt spid="_x0000_s11645"/>
                </a:ext>
                <a:ext uri="{FF2B5EF4-FFF2-40B4-BE49-F238E27FC236}">
                  <a16:creationId xmlns:a16="http://schemas.microsoft.com/office/drawing/2014/main" id="{00000000-0008-0000-0200-00007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491</xdr:row>
          <xdr:rowOff>209550</xdr:rowOff>
        </xdr:from>
        <xdr:to>
          <xdr:col>53</xdr:col>
          <xdr:colOff>215900</xdr:colOff>
          <xdr:row>492</xdr:row>
          <xdr:rowOff>31750</xdr:rowOff>
        </xdr:to>
        <xdr:sp macro="" textlink="">
          <xdr:nvSpPr>
            <xdr:cNvPr id="11646" name="Option Button 382" hidden="1">
              <a:extLst>
                <a:ext uri="{63B3BB69-23CF-44E3-9099-C40C66FF867C}">
                  <a14:compatExt spid="_x0000_s11646"/>
                </a:ext>
                <a:ext uri="{FF2B5EF4-FFF2-40B4-BE49-F238E27FC236}">
                  <a16:creationId xmlns:a16="http://schemas.microsoft.com/office/drawing/2014/main" id="{00000000-0008-0000-0200-00007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489</xdr:row>
          <xdr:rowOff>438150</xdr:rowOff>
        </xdr:from>
        <xdr:to>
          <xdr:col>58</xdr:col>
          <xdr:colOff>76200</xdr:colOff>
          <xdr:row>493</xdr:row>
          <xdr:rowOff>50800</xdr:rowOff>
        </xdr:to>
        <xdr:sp macro="" textlink="">
          <xdr:nvSpPr>
            <xdr:cNvPr id="11647" name="Group Box 383" hidden="1">
              <a:extLst>
                <a:ext uri="{63B3BB69-23CF-44E3-9099-C40C66FF867C}">
                  <a14:compatExt spid="_x0000_s11647"/>
                </a:ext>
                <a:ext uri="{FF2B5EF4-FFF2-40B4-BE49-F238E27FC236}">
                  <a16:creationId xmlns:a16="http://schemas.microsoft.com/office/drawing/2014/main" id="{00000000-0008-0000-0200-00007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511</xdr:row>
          <xdr:rowOff>57150</xdr:rowOff>
        </xdr:from>
        <xdr:to>
          <xdr:col>53</xdr:col>
          <xdr:colOff>209550</xdr:colOff>
          <xdr:row>512</xdr:row>
          <xdr:rowOff>266700</xdr:rowOff>
        </xdr:to>
        <xdr:sp macro="" textlink="">
          <xdr:nvSpPr>
            <xdr:cNvPr id="11648" name="Option Button 384" hidden="1">
              <a:extLst>
                <a:ext uri="{63B3BB69-23CF-44E3-9099-C40C66FF867C}">
                  <a14:compatExt spid="_x0000_s11648"/>
                </a:ext>
                <a:ext uri="{FF2B5EF4-FFF2-40B4-BE49-F238E27FC236}">
                  <a16:creationId xmlns:a16="http://schemas.microsoft.com/office/drawing/2014/main" id="{00000000-0008-0000-0200-00008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511</xdr:row>
          <xdr:rowOff>57150</xdr:rowOff>
        </xdr:from>
        <xdr:to>
          <xdr:col>57</xdr:col>
          <xdr:colOff>31750</xdr:colOff>
          <xdr:row>512</xdr:row>
          <xdr:rowOff>266700</xdr:rowOff>
        </xdr:to>
        <xdr:sp macro="" textlink="">
          <xdr:nvSpPr>
            <xdr:cNvPr id="11649" name="Option Button 385" hidden="1">
              <a:extLst>
                <a:ext uri="{63B3BB69-23CF-44E3-9099-C40C66FF867C}">
                  <a14:compatExt spid="_x0000_s11649"/>
                </a:ext>
                <a:ext uri="{FF2B5EF4-FFF2-40B4-BE49-F238E27FC236}">
                  <a16:creationId xmlns:a16="http://schemas.microsoft.com/office/drawing/2014/main" id="{00000000-0008-0000-0200-00008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512</xdr:row>
          <xdr:rowOff>203200</xdr:rowOff>
        </xdr:from>
        <xdr:to>
          <xdr:col>53</xdr:col>
          <xdr:colOff>203200</xdr:colOff>
          <xdr:row>513</xdr:row>
          <xdr:rowOff>25400</xdr:rowOff>
        </xdr:to>
        <xdr:sp macro="" textlink="">
          <xdr:nvSpPr>
            <xdr:cNvPr id="11650" name="Option Button 386" hidden="1">
              <a:extLst>
                <a:ext uri="{63B3BB69-23CF-44E3-9099-C40C66FF867C}">
                  <a14:compatExt spid="_x0000_s11650"/>
                </a:ext>
                <a:ext uri="{FF2B5EF4-FFF2-40B4-BE49-F238E27FC236}">
                  <a16:creationId xmlns:a16="http://schemas.microsoft.com/office/drawing/2014/main" id="{00000000-0008-0000-0200-00008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510</xdr:row>
          <xdr:rowOff>431800</xdr:rowOff>
        </xdr:from>
        <xdr:to>
          <xdr:col>58</xdr:col>
          <xdr:colOff>63500</xdr:colOff>
          <xdr:row>514</xdr:row>
          <xdr:rowOff>44450</xdr:rowOff>
        </xdr:to>
        <xdr:sp macro="" textlink="">
          <xdr:nvSpPr>
            <xdr:cNvPr id="11651" name="Group Box 387" hidden="1">
              <a:extLst>
                <a:ext uri="{63B3BB69-23CF-44E3-9099-C40C66FF867C}">
                  <a14:compatExt spid="_x0000_s11651"/>
                </a:ext>
                <a:ext uri="{FF2B5EF4-FFF2-40B4-BE49-F238E27FC236}">
                  <a16:creationId xmlns:a16="http://schemas.microsoft.com/office/drawing/2014/main" id="{00000000-0008-0000-0200-00008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532</xdr:row>
          <xdr:rowOff>50800</xdr:rowOff>
        </xdr:from>
        <xdr:to>
          <xdr:col>53</xdr:col>
          <xdr:colOff>190500</xdr:colOff>
          <xdr:row>533</xdr:row>
          <xdr:rowOff>260350</xdr:rowOff>
        </xdr:to>
        <xdr:sp macro="" textlink="">
          <xdr:nvSpPr>
            <xdr:cNvPr id="11652" name="Option Button 388" hidden="1">
              <a:extLst>
                <a:ext uri="{63B3BB69-23CF-44E3-9099-C40C66FF867C}">
                  <a14:compatExt spid="_x0000_s11652"/>
                </a:ext>
                <a:ext uri="{FF2B5EF4-FFF2-40B4-BE49-F238E27FC236}">
                  <a16:creationId xmlns:a16="http://schemas.microsoft.com/office/drawing/2014/main" id="{00000000-0008-0000-0200-00008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95250</xdr:colOff>
          <xdr:row>532</xdr:row>
          <xdr:rowOff>50800</xdr:rowOff>
        </xdr:from>
        <xdr:to>
          <xdr:col>57</xdr:col>
          <xdr:colOff>12700</xdr:colOff>
          <xdr:row>533</xdr:row>
          <xdr:rowOff>260350</xdr:rowOff>
        </xdr:to>
        <xdr:sp macro="" textlink="">
          <xdr:nvSpPr>
            <xdr:cNvPr id="11653" name="Option Button 389" hidden="1">
              <a:extLst>
                <a:ext uri="{63B3BB69-23CF-44E3-9099-C40C66FF867C}">
                  <a14:compatExt spid="_x0000_s11653"/>
                </a:ext>
                <a:ext uri="{FF2B5EF4-FFF2-40B4-BE49-F238E27FC236}">
                  <a16:creationId xmlns:a16="http://schemas.microsoft.com/office/drawing/2014/main" id="{00000000-0008-0000-0200-00008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533</xdr:row>
          <xdr:rowOff>196850</xdr:rowOff>
        </xdr:from>
        <xdr:to>
          <xdr:col>53</xdr:col>
          <xdr:colOff>184150</xdr:colOff>
          <xdr:row>534</xdr:row>
          <xdr:rowOff>19050</xdr:rowOff>
        </xdr:to>
        <xdr:sp macro="" textlink="">
          <xdr:nvSpPr>
            <xdr:cNvPr id="11654" name="Option Button 390" hidden="1">
              <a:extLst>
                <a:ext uri="{63B3BB69-23CF-44E3-9099-C40C66FF867C}">
                  <a14:compatExt spid="_x0000_s11654"/>
                </a:ext>
                <a:ext uri="{FF2B5EF4-FFF2-40B4-BE49-F238E27FC236}">
                  <a16:creationId xmlns:a16="http://schemas.microsoft.com/office/drawing/2014/main" id="{00000000-0008-0000-0200-00008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254000</xdr:colOff>
          <xdr:row>531</xdr:row>
          <xdr:rowOff>425450</xdr:rowOff>
        </xdr:from>
        <xdr:to>
          <xdr:col>58</xdr:col>
          <xdr:colOff>44450</xdr:colOff>
          <xdr:row>535</xdr:row>
          <xdr:rowOff>38100</xdr:rowOff>
        </xdr:to>
        <xdr:sp macro="" textlink="">
          <xdr:nvSpPr>
            <xdr:cNvPr id="11655" name="Group Box 391" hidden="1">
              <a:extLst>
                <a:ext uri="{63B3BB69-23CF-44E3-9099-C40C66FF867C}">
                  <a14:compatExt spid="_x0000_s11655"/>
                </a:ext>
                <a:ext uri="{FF2B5EF4-FFF2-40B4-BE49-F238E27FC236}">
                  <a16:creationId xmlns:a16="http://schemas.microsoft.com/office/drawing/2014/main" id="{00000000-0008-0000-0200-00008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266700</xdr:colOff>
          <xdr:row>553</xdr:row>
          <xdr:rowOff>44450</xdr:rowOff>
        </xdr:from>
        <xdr:to>
          <xdr:col>53</xdr:col>
          <xdr:colOff>171450</xdr:colOff>
          <xdr:row>554</xdr:row>
          <xdr:rowOff>254000</xdr:rowOff>
        </xdr:to>
        <xdr:sp macro="" textlink="">
          <xdr:nvSpPr>
            <xdr:cNvPr id="11656" name="Option Button 392" hidden="1">
              <a:extLst>
                <a:ext uri="{63B3BB69-23CF-44E3-9099-C40C66FF867C}">
                  <a14:compatExt spid="_x0000_s11656"/>
                </a:ext>
                <a:ext uri="{FF2B5EF4-FFF2-40B4-BE49-F238E27FC236}">
                  <a16:creationId xmlns:a16="http://schemas.microsoft.com/office/drawing/2014/main" id="{00000000-0008-0000-0200-00008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82550</xdr:colOff>
          <xdr:row>553</xdr:row>
          <xdr:rowOff>44450</xdr:rowOff>
        </xdr:from>
        <xdr:to>
          <xdr:col>56</xdr:col>
          <xdr:colOff>292100</xdr:colOff>
          <xdr:row>554</xdr:row>
          <xdr:rowOff>254000</xdr:rowOff>
        </xdr:to>
        <xdr:sp macro="" textlink="">
          <xdr:nvSpPr>
            <xdr:cNvPr id="11657" name="Option Button 393" hidden="1">
              <a:extLst>
                <a:ext uri="{63B3BB69-23CF-44E3-9099-C40C66FF867C}">
                  <a14:compatExt spid="_x0000_s11657"/>
                </a:ext>
                <a:ext uri="{FF2B5EF4-FFF2-40B4-BE49-F238E27FC236}">
                  <a16:creationId xmlns:a16="http://schemas.microsoft.com/office/drawing/2014/main" id="{00000000-0008-0000-0200-00008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266700</xdr:colOff>
          <xdr:row>554</xdr:row>
          <xdr:rowOff>190500</xdr:rowOff>
        </xdr:from>
        <xdr:to>
          <xdr:col>53</xdr:col>
          <xdr:colOff>165100</xdr:colOff>
          <xdr:row>555</xdr:row>
          <xdr:rowOff>12700</xdr:rowOff>
        </xdr:to>
        <xdr:sp macro="" textlink="">
          <xdr:nvSpPr>
            <xdr:cNvPr id="11658" name="Option Button 394" hidden="1">
              <a:extLst>
                <a:ext uri="{63B3BB69-23CF-44E3-9099-C40C66FF867C}">
                  <a14:compatExt spid="_x0000_s11658"/>
                </a:ext>
                <a:ext uri="{FF2B5EF4-FFF2-40B4-BE49-F238E27FC236}">
                  <a16:creationId xmlns:a16="http://schemas.microsoft.com/office/drawing/2014/main" id="{00000000-0008-0000-0200-00008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234950</xdr:colOff>
          <xdr:row>552</xdr:row>
          <xdr:rowOff>419100</xdr:rowOff>
        </xdr:from>
        <xdr:to>
          <xdr:col>58</xdr:col>
          <xdr:colOff>25400</xdr:colOff>
          <xdr:row>556</xdr:row>
          <xdr:rowOff>31750</xdr:rowOff>
        </xdr:to>
        <xdr:sp macro="" textlink="">
          <xdr:nvSpPr>
            <xdr:cNvPr id="11659" name="Group Box 395" hidden="1">
              <a:extLst>
                <a:ext uri="{63B3BB69-23CF-44E3-9099-C40C66FF867C}">
                  <a14:compatExt spid="_x0000_s11659"/>
                </a:ext>
                <a:ext uri="{FF2B5EF4-FFF2-40B4-BE49-F238E27FC236}">
                  <a16:creationId xmlns:a16="http://schemas.microsoft.com/office/drawing/2014/main" id="{00000000-0008-0000-0200-00008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574</xdr:row>
          <xdr:rowOff>50800</xdr:rowOff>
        </xdr:from>
        <xdr:to>
          <xdr:col>53</xdr:col>
          <xdr:colOff>209550</xdr:colOff>
          <xdr:row>575</xdr:row>
          <xdr:rowOff>260350</xdr:rowOff>
        </xdr:to>
        <xdr:sp macro="" textlink="">
          <xdr:nvSpPr>
            <xdr:cNvPr id="11660" name="Option Button 396" hidden="1">
              <a:extLst>
                <a:ext uri="{63B3BB69-23CF-44E3-9099-C40C66FF867C}">
                  <a14:compatExt spid="_x0000_s11660"/>
                </a:ext>
                <a:ext uri="{FF2B5EF4-FFF2-40B4-BE49-F238E27FC236}">
                  <a16:creationId xmlns:a16="http://schemas.microsoft.com/office/drawing/2014/main" id="{00000000-0008-0000-0200-00008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574</xdr:row>
          <xdr:rowOff>50800</xdr:rowOff>
        </xdr:from>
        <xdr:to>
          <xdr:col>57</xdr:col>
          <xdr:colOff>31750</xdr:colOff>
          <xdr:row>575</xdr:row>
          <xdr:rowOff>260350</xdr:rowOff>
        </xdr:to>
        <xdr:sp macro="" textlink="">
          <xdr:nvSpPr>
            <xdr:cNvPr id="11661" name="Option Button 397" hidden="1">
              <a:extLst>
                <a:ext uri="{63B3BB69-23CF-44E3-9099-C40C66FF867C}">
                  <a14:compatExt spid="_x0000_s11661"/>
                </a:ext>
                <a:ext uri="{FF2B5EF4-FFF2-40B4-BE49-F238E27FC236}">
                  <a16:creationId xmlns:a16="http://schemas.microsoft.com/office/drawing/2014/main" id="{00000000-0008-0000-0200-00008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575</xdr:row>
          <xdr:rowOff>196850</xdr:rowOff>
        </xdr:from>
        <xdr:to>
          <xdr:col>53</xdr:col>
          <xdr:colOff>203200</xdr:colOff>
          <xdr:row>576</xdr:row>
          <xdr:rowOff>19050</xdr:rowOff>
        </xdr:to>
        <xdr:sp macro="" textlink="">
          <xdr:nvSpPr>
            <xdr:cNvPr id="11662" name="Option Button 398" hidden="1">
              <a:extLst>
                <a:ext uri="{63B3BB69-23CF-44E3-9099-C40C66FF867C}">
                  <a14:compatExt spid="_x0000_s11662"/>
                </a:ext>
                <a:ext uri="{FF2B5EF4-FFF2-40B4-BE49-F238E27FC236}">
                  <a16:creationId xmlns:a16="http://schemas.microsoft.com/office/drawing/2014/main" id="{00000000-0008-0000-0200-00008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573</xdr:row>
          <xdr:rowOff>425450</xdr:rowOff>
        </xdr:from>
        <xdr:to>
          <xdr:col>58</xdr:col>
          <xdr:colOff>63500</xdr:colOff>
          <xdr:row>577</xdr:row>
          <xdr:rowOff>38100</xdr:rowOff>
        </xdr:to>
        <xdr:sp macro="" textlink="">
          <xdr:nvSpPr>
            <xdr:cNvPr id="11663" name="Group Box 399" hidden="1">
              <a:extLst>
                <a:ext uri="{63B3BB69-23CF-44E3-9099-C40C66FF867C}">
                  <a14:compatExt spid="_x0000_s11663"/>
                </a:ext>
                <a:ext uri="{FF2B5EF4-FFF2-40B4-BE49-F238E27FC236}">
                  <a16:creationId xmlns:a16="http://schemas.microsoft.com/office/drawing/2014/main" id="{00000000-0008-0000-0200-00008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595</xdr:row>
          <xdr:rowOff>44450</xdr:rowOff>
        </xdr:from>
        <xdr:to>
          <xdr:col>53</xdr:col>
          <xdr:colOff>215900</xdr:colOff>
          <xdr:row>596</xdr:row>
          <xdr:rowOff>260350</xdr:rowOff>
        </xdr:to>
        <xdr:sp macro="" textlink="">
          <xdr:nvSpPr>
            <xdr:cNvPr id="11664" name="Option Button 400" hidden="1">
              <a:extLst>
                <a:ext uri="{63B3BB69-23CF-44E3-9099-C40C66FF867C}">
                  <a14:compatExt spid="_x0000_s11664"/>
                </a:ext>
                <a:ext uri="{FF2B5EF4-FFF2-40B4-BE49-F238E27FC236}">
                  <a16:creationId xmlns:a16="http://schemas.microsoft.com/office/drawing/2014/main" id="{00000000-0008-0000-0200-00009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120650</xdr:colOff>
          <xdr:row>595</xdr:row>
          <xdr:rowOff>44450</xdr:rowOff>
        </xdr:from>
        <xdr:to>
          <xdr:col>57</xdr:col>
          <xdr:colOff>38100</xdr:colOff>
          <xdr:row>596</xdr:row>
          <xdr:rowOff>260350</xdr:rowOff>
        </xdr:to>
        <xdr:sp macro="" textlink="">
          <xdr:nvSpPr>
            <xdr:cNvPr id="11665" name="Option Button 401" hidden="1">
              <a:extLst>
                <a:ext uri="{63B3BB69-23CF-44E3-9099-C40C66FF867C}">
                  <a14:compatExt spid="_x0000_s11665"/>
                </a:ext>
                <a:ext uri="{FF2B5EF4-FFF2-40B4-BE49-F238E27FC236}">
                  <a16:creationId xmlns:a16="http://schemas.microsoft.com/office/drawing/2014/main" id="{00000000-0008-0000-0200-00009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596</xdr:row>
          <xdr:rowOff>196850</xdr:rowOff>
        </xdr:from>
        <xdr:to>
          <xdr:col>53</xdr:col>
          <xdr:colOff>209550</xdr:colOff>
          <xdr:row>597</xdr:row>
          <xdr:rowOff>12700</xdr:rowOff>
        </xdr:to>
        <xdr:sp macro="" textlink="">
          <xdr:nvSpPr>
            <xdr:cNvPr id="11666" name="Option Button 402" hidden="1">
              <a:extLst>
                <a:ext uri="{63B3BB69-23CF-44E3-9099-C40C66FF867C}">
                  <a14:compatExt spid="_x0000_s11666"/>
                </a:ext>
                <a:ext uri="{FF2B5EF4-FFF2-40B4-BE49-F238E27FC236}">
                  <a16:creationId xmlns:a16="http://schemas.microsoft.com/office/drawing/2014/main" id="{00000000-0008-0000-0200-00009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279400</xdr:colOff>
          <xdr:row>594</xdr:row>
          <xdr:rowOff>431800</xdr:rowOff>
        </xdr:from>
        <xdr:to>
          <xdr:col>58</xdr:col>
          <xdr:colOff>69850</xdr:colOff>
          <xdr:row>598</xdr:row>
          <xdr:rowOff>38100</xdr:rowOff>
        </xdr:to>
        <xdr:sp macro="" textlink="">
          <xdr:nvSpPr>
            <xdr:cNvPr id="11667" name="Group Box 403" hidden="1">
              <a:extLst>
                <a:ext uri="{63B3BB69-23CF-44E3-9099-C40C66FF867C}">
                  <a14:compatExt spid="_x0000_s11667"/>
                </a:ext>
                <a:ext uri="{FF2B5EF4-FFF2-40B4-BE49-F238E27FC236}">
                  <a16:creationId xmlns:a16="http://schemas.microsoft.com/office/drawing/2014/main" id="{00000000-0008-0000-0200-00009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616</xdr:row>
          <xdr:rowOff>57150</xdr:rowOff>
        </xdr:from>
        <xdr:to>
          <xdr:col>53</xdr:col>
          <xdr:colOff>215900</xdr:colOff>
          <xdr:row>617</xdr:row>
          <xdr:rowOff>266700</xdr:rowOff>
        </xdr:to>
        <xdr:sp macro="" textlink="">
          <xdr:nvSpPr>
            <xdr:cNvPr id="11668" name="Option Button 404" hidden="1">
              <a:extLst>
                <a:ext uri="{63B3BB69-23CF-44E3-9099-C40C66FF867C}">
                  <a14:compatExt spid="_x0000_s11668"/>
                </a:ext>
                <a:ext uri="{FF2B5EF4-FFF2-40B4-BE49-F238E27FC236}">
                  <a16:creationId xmlns:a16="http://schemas.microsoft.com/office/drawing/2014/main" id="{00000000-0008-0000-0200-00009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616</xdr:row>
          <xdr:rowOff>57150</xdr:rowOff>
        </xdr:from>
        <xdr:to>
          <xdr:col>57</xdr:col>
          <xdr:colOff>38100</xdr:colOff>
          <xdr:row>617</xdr:row>
          <xdr:rowOff>266700</xdr:rowOff>
        </xdr:to>
        <xdr:sp macro="" textlink="">
          <xdr:nvSpPr>
            <xdr:cNvPr id="11669" name="Option Button 405" hidden="1">
              <a:extLst>
                <a:ext uri="{63B3BB69-23CF-44E3-9099-C40C66FF867C}">
                  <a14:compatExt spid="_x0000_s11669"/>
                </a:ext>
                <a:ext uri="{FF2B5EF4-FFF2-40B4-BE49-F238E27FC236}">
                  <a16:creationId xmlns:a16="http://schemas.microsoft.com/office/drawing/2014/main" id="{00000000-0008-0000-0200-00009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617</xdr:row>
          <xdr:rowOff>203200</xdr:rowOff>
        </xdr:from>
        <xdr:to>
          <xdr:col>53</xdr:col>
          <xdr:colOff>209550</xdr:colOff>
          <xdr:row>618</xdr:row>
          <xdr:rowOff>25400</xdr:rowOff>
        </xdr:to>
        <xdr:sp macro="" textlink="">
          <xdr:nvSpPr>
            <xdr:cNvPr id="11670" name="Option Button 406" hidden="1">
              <a:extLst>
                <a:ext uri="{63B3BB69-23CF-44E3-9099-C40C66FF867C}">
                  <a14:compatExt spid="_x0000_s11670"/>
                </a:ext>
                <a:ext uri="{FF2B5EF4-FFF2-40B4-BE49-F238E27FC236}">
                  <a16:creationId xmlns:a16="http://schemas.microsoft.com/office/drawing/2014/main" id="{00000000-0008-0000-0200-00009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279400</xdr:colOff>
          <xdr:row>615</xdr:row>
          <xdr:rowOff>438150</xdr:rowOff>
        </xdr:from>
        <xdr:to>
          <xdr:col>58</xdr:col>
          <xdr:colOff>69850</xdr:colOff>
          <xdr:row>619</xdr:row>
          <xdr:rowOff>44450</xdr:rowOff>
        </xdr:to>
        <xdr:sp macro="" textlink="">
          <xdr:nvSpPr>
            <xdr:cNvPr id="11671" name="Group Box 407" hidden="1">
              <a:extLst>
                <a:ext uri="{63B3BB69-23CF-44E3-9099-C40C66FF867C}">
                  <a14:compatExt spid="_x0000_s11671"/>
                </a:ext>
                <a:ext uri="{FF2B5EF4-FFF2-40B4-BE49-F238E27FC236}">
                  <a16:creationId xmlns:a16="http://schemas.microsoft.com/office/drawing/2014/main" id="{00000000-0008-0000-0200-00009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637</xdr:row>
          <xdr:rowOff>63500</xdr:rowOff>
        </xdr:from>
        <xdr:to>
          <xdr:col>53</xdr:col>
          <xdr:colOff>222250</xdr:colOff>
          <xdr:row>638</xdr:row>
          <xdr:rowOff>273050</xdr:rowOff>
        </xdr:to>
        <xdr:sp macro="" textlink="">
          <xdr:nvSpPr>
            <xdr:cNvPr id="11672" name="Option Button 408" hidden="1">
              <a:extLst>
                <a:ext uri="{63B3BB69-23CF-44E3-9099-C40C66FF867C}">
                  <a14:compatExt spid="_x0000_s11672"/>
                </a:ext>
                <a:ext uri="{FF2B5EF4-FFF2-40B4-BE49-F238E27FC236}">
                  <a16:creationId xmlns:a16="http://schemas.microsoft.com/office/drawing/2014/main" id="{00000000-0008-0000-0200-00009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637</xdr:row>
          <xdr:rowOff>63500</xdr:rowOff>
        </xdr:from>
        <xdr:to>
          <xdr:col>57</xdr:col>
          <xdr:colOff>44450</xdr:colOff>
          <xdr:row>638</xdr:row>
          <xdr:rowOff>273050</xdr:rowOff>
        </xdr:to>
        <xdr:sp macro="" textlink="">
          <xdr:nvSpPr>
            <xdr:cNvPr id="11673" name="Option Button 409" hidden="1">
              <a:extLst>
                <a:ext uri="{63B3BB69-23CF-44E3-9099-C40C66FF867C}">
                  <a14:compatExt spid="_x0000_s11673"/>
                </a:ext>
                <a:ext uri="{FF2B5EF4-FFF2-40B4-BE49-F238E27FC236}">
                  <a16:creationId xmlns:a16="http://schemas.microsoft.com/office/drawing/2014/main" id="{00000000-0008-0000-0200-00009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638</xdr:row>
          <xdr:rowOff>209550</xdr:rowOff>
        </xdr:from>
        <xdr:to>
          <xdr:col>53</xdr:col>
          <xdr:colOff>215900</xdr:colOff>
          <xdr:row>639</xdr:row>
          <xdr:rowOff>31750</xdr:rowOff>
        </xdr:to>
        <xdr:sp macro="" textlink="">
          <xdr:nvSpPr>
            <xdr:cNvPr id="11674" name="Option Button 410" hidden="1">
              <a:extLst>
                <a:ext uri="{63B3BB69-23CF-44E3-9099-C40C66FF867C}">
                  <a14:compatExt spid="_x0000_s11674"/>
                </a:ext>
                <a:ext uri="{FF2B5EF4-FFF2-40B4-BE49-F238E27FC236}">
                  <a16:creationId xmlns:a16="http://schemas.microsoft.com/office/drawing/2014/main" id="{00000000-0008-0000-0200-00009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636</xdr:row>
          <xdr:rowOff>444500</xdr:rowOff>
        </xdr:from>
        <xdr:to>
          <xdr:col>58</xdr:col>
          <xdr:colOff>69850</xdr:colOff>
          <xdr:row>640</xdr:row>
          <xdr:rowOff>50800</xdr:rowOff>
        </xdr:to>
        <xdr:sp macro="" textlink="">
          <xdr:nvSpPr>
            <xdr:cNvPr id="11675" name="Group Box 411" hidden="1">
              <a:extLst>
                <a:ext uri="{63B3BB69-23CF-44E3-9099-C40C66FF867C}">
                  <a14:compatExt spid="_x0000_s11675"/>
                </a:ext>
                <a:ext uri="{FF2B5EF4-FFF2-40B4-BE49-F238E27FC236}">
                  <a16:creationId xmlns:a16="http://schemas.microsoft.com/office/drawing/2014/main" id="{00000000-0008-0000-0200-00009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660</xdr:row>
          <xdr:rowOff>50800</xdr:rowOff>
        </xdr:from>
        <xdr:to>
          <xdr:col>53</xdr:col>
          <xdr:colOff>228600</xdr:colOff>
          <xdr:row>661</xdr:row>
          <xdr:rowOff>260350</xdr:rowOff>
        </xdr:to>
        <xdr:sp macro="" textlink="">
          <xdr:nvSpPr>
            <xdr:cNvPr id="11676" name="Option Button 412" hidden="1">
              <a:extLst>
                <a:ext uri="{63B3BB69-23CF-44E3-9099-C40C66FF867C}">
                  <a14:compatExt spid="_x0000_s11676"/>
                </a:ext>
                <a:ext uri="{FF2B5EF4-FFF2-40B4-BE49-F238E27FC236}">
                  <a16:creationId xmlns:a16="http://schemas.microsoft.com/office/drawing/2014/main" id="{00000000-0008-0000-0200-00009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133350</xdr:colOff>
          <xdr:row>660</xdr:row>
          <xdr:rowOff>50800</xdr:rowOff>
        </xdr:from>
        <xdr:to>
          <xdr:col>57</xdr:col>
          <xdr:colOff>50800</xdr:colOff>
          <xdr:row>661</xdr:row>
          <xdr:rowOff>260350</xdr:rowOff>
        </xdr:to>
        <xdr:sp macro="" textlink="">
          <xdr:nvSpPr>
            <xdr:cNvPr id="11677" name="Option Button 413" hidden="1">
              <a:extLst>
                <a:ext uri="{63B3BB69-23CF-44E3-9099-C40C66FF867C}">
                  <a14:compatExt spid="_x0000_s11677"/>
                </a:ext>
                <a:ext uri="{FF2B5EF4-FFF2-40B4-BE49-F238E27FC236}">
                  <a16:creationId xmlns:a16="http://schemas.microsoft.com/office/drawing/2014/main" id="{00000000-0008-0000-0200-00009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661</xdr:row>
          <xdr:rowOff>196850</xdr:rowOff>
        </xdr:from>
        <xdr:to>
          <xdr:col>53</xdr:col>
          <xdr:colOff>222250</xdr:colOff>
          <xdr:row>662</xdr:row>
          <xdr:rowOff>19050</xdr:rowOff>
        </xdr:to>
        <xdr:sp macro="" textlink="">
          <xdr:nvSpPr>
            <xdr:cNvPr id="11678" name="Option Button 414" hidden="1">
              <a:extLst>
                <a:ext uri="{63B3BB69-23CF-44E3-9099-C40C66FF867C}">
                  <a14:compatExt spid="_x0000_s11678"/>
                </a:ext>
                <a:ext uri="{FF2B5EF4-FFF2-40B4-BE49-F238E27FC236}">
                  <a16:creationId xmlns:a16="http://schemas.microsoft.com/office/drawing/2014/main" id="{00000000-0008-0000-0200-00009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659</xdr:row>
          <xdr:rowOff>425450</xdr:rowOff>
        </xdr:from>
        <xdr:to>
          <xdr:col>58</xdr:col>
          <xdr:colOff>76200</xdr:colOff>
          <xdr:row>663</xdr:row>
          <xdr:rowOff>38100</xdr:rowOff>
        </xdr:to>
        <xdr:sp macro="" textlink="">
          <xdr:nvSpPr>
            <xdr:cNvPr id="11679" name="Group Box 415" hidden="1">
              <a:extLst>
                <a:ext uri="{63B3BB69-23CF-44E3-9099-C40C66FF867C}">
                  <a14:compatExt spid="_x0000_s11679"/>
                </a:ext>
                <a:ext uri="{FF2B5EF4-FFF2-40B4-BE49-F238E27FC236}">
                  <a16:creationId xmlns:a16="http://schemas.microsoft.com/office/drawing/2014/main" id="{00000000-0008-0000-0200-00009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761</xdr:row>
          <xdr:rowOff>50800</xdr:rowOff>
        </xdr:from>
        <xdr:to>
          <xdr:col>53</xdr:col>
          <xdr:colOff>222250</xdr:colOff>
          <xdr:row>762</xdr:row>
          <xdr:rowOff>260350</xdr:rowOff>
        </xdr:to>
        <xdr:sp macro="" textlink="">
          <xdr:nvSpPr>
            <xdr:cNvPr id="11680" name="Option Button 416" hidden="1">
              <a:extLst>
                <a:ext uri="{63B3BB69-23CF-44E3-9099-C40C66FF867C}">
                  <a14:compatExt spid="_x0000_s11680"/>
                </a:ext>
                <a:ext uri="{FF2B5EF4-FFF2-40B4-BE49-F238E27FC236}">
                  <a16:creationId xmlns:a16="http://schemas.microsoft.com/office/drawing/2014/main" id="{00000000-0008-0000-0200-0000A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761</xdr:row>
          <xdr:rowOff>50800</xdr:rowOff>
        </xdr:from>
        <xdr:to>
          <xdr:col>57</xdr:col>
          <xdr:colOff>44450</xdr:colOff>
          <xdr:row>762</xdr:row>
          <xdr:rowOff>260350</xdr:rowOff>
        </xdr:to>
        <xdr:sp macro="" textlink="">
          <xdr:nvSpPr>
            <xdr:cNvPr id="11681" name="Option Button 417" hidden="1">
              <a:extLst>
                <a:ext uri="{63B3BB69-23CF-44E3-9099-C40C66FF867C}">
                  <a14:compatExt spid="_x0000_s11681"/>
                </a:ext>
                <a:ext uri="{FF2B5EF4-FFF2-40B4-BE49-F238E27FC236}">
                  <a16:creationId xmlns:a16="http://schemas.microsoft.com/office/drawing/2014/main" id="{00000000-0008-0000-0200-0000A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762</xdr:row>
          <xdr:rowOff>196850</xdr:rowOff>
        </xdr:from>
        <xdr:to>
          <xdr:col>53</xdr:col>
          <xdr:colOff>215900</xdr:colOff>
          <xdr:row>763</xdr:row>
          <xdr:rowOff>19050</xdr:rowOff>
        </xdr:to>
        <xdr:sp macro="" textlink="">
          <xdr:nvSpPr>
            <xdr:cNvPr id="11682" name="Option Button 418" hidden="1">
              <a:extLst>
                <a:ext uri="{63B3BB69-23CF-44E3-9099-C40C66FF867C}">
                  <a14:compatExt spid="_x0000_s11682"/>
                </a:ext>
                <a:ext uri="{FF2B5EF4-FFF2-40B4-BE49-F238E27FC236}">
                  <a16:creationId xmlns:a16="http://schemas.microsoft.com/office/drawing/2014/main" id="{00000000-0008-0000-0200-0000A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760</xdr:row>
          <xdr:rowOff>425450</xdr:rowOff>
        </xdr:from>
        <xdr:to>
          <xdr:col>58</xdr:col>
          <xdr:colOff>69850</xdr:colOff>
          <xdr:row>764</xdr:row>
          <xdr:rowOff>38100</xdr:rowOff>
        </xdr:to>
        <xdr:sp macro="" textlink="">
          <xdr:nvSpPr>
            <xdr:cNvPr id="11683" name="Group Box 419" hidden="1">
              <a:extLst>
                <a:ext uri="{63B3BB69-23CF-44E3-9099-C40C66FF867C}">
                  <a14:compatExt spid="_x0000_s11683"/>
                </a:ext>
                <a:ext uri="{FF2B5EF4-FFF2-40B4-BE49-F238E27FC236}">
                  <a16:creationId xmlns:a16="http://schemas.microsoft.com/office/drawing/2014/main" id="{00000000-0008-0000-0200-0000A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870</xdr:row>
          <xdr:rowOff>57150</xdr:rowOff>
        </xdr:from>
        <xdr:to>
          <xdr:col>53</xdr:col>
          <xdr:colOff>215900</xdr:colOff>
          <xdr:row>871</xdr:row>
          <xdr:rowOff>266700</xdr:rowOff>
        </xdr:to>
        <xdr:sp macro="" textlink="">
          <xdr:nvSpPr>
            <xdr:cNvPr id="11684" name="Option Button 420" hidden="1">
              <a:extLst>
                <a:ext uri="{63B3BB69-23CF-44E3-9099-C40C66FF867C}">
                  <a14:compatExt spid="_x0000_s11684"/>
                </a:ext>
                <a:ext uri="{FF2B5EF4-FFF2-40B4-BE49-F238E27FC236}">
                  <a16:creationId xmlns:a16="http://schemas.microsoft.com/office/drawing/2014/main" id="{00000000-0008-0000-0200-0000A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120650</xdr:colOff>
          <xdr:row>870</xdr:row>
          <xdr:rowOff>57150</xdr:rowOff>
        </xdr:from>
        <xdr:to>
          <xdr:col>57</xdr:col>
          <xdr:colOff>38100</xdr:colOff>
          <xdr:row>871</xdr:row>
          <xdr:rowOff>266700</xdr:rowOff>
        </xdr:to>
        <xdr:sp macro="" textlink="">
          <xdr:nvSpPr>
            <xdr:cNvPr id="11685" name="Option Button 421" hidden="1">
              <a:extLst>
                <a:ext uri="{63B3BB69-23CF-44E3-9099-C40C66FF867C}">
                  <a14:compatExt spid="_x0000_s11685"/>
                </a:ext>
                <a:ext uri="{FF2B5EF4-FFF2-40B4-BE49-F238E27FC236}">
                  <a16:creationId xmlns:a16="http://schemas.microsoft.com/office/drawing/2014/main" id="{00000000-0008-0000-0200-0000A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871</xdr:row>
          <xdr:rowOff>203200</xdr:rowOff>
        </xdr:from>
        <xdr:to>
          <xdr:col>53</xdr:col>
          <xdr:colOff>209550</xdr:colOff>
          <xdr:row>872</xdr:row>
          <xdr:rowOff>25400</xdr:rowOff>
        </xdr:to>
        <xdr:sp macro="" textlink="">
          <xdr:nvSpPr>
            <xdr:cNvPr id="11686" name="Option Button 422" hidden="1">
              <a:extLst>
                <a:ext uri="{63B3BB69-23CF-44E3-9099-C40C66FF867C}">
                  <a14:compatExt spid="_x0000_s11686"/>
                </a:ext>
                <a:ext uri="{FF2B5EF4-FFF2-40B4-BE49-F238E27FC236}">
                  <a16:creationId xmlns:a16="http://schemas.microsoft.com/office/drawing/2014/main" id="{00000000-0008-0000-0200-0000A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279400</xdr:colOff>
          <xdr:row>869</xdr:row>
          <xdr:rowOff>425450</xdr:rowOff>
        </xdr:from>
        <xdr:to>
          <xdr:col>58</xdr:col>
          <xdr:colOff>69850</xdr:colOff>
          <xdr:row>873</xdr:row>
          <xdr:rowOff>44450</xdr:rowOff>
        </xdr:to>
        <xdr:sp macro="" textlink="">
          <xdr:nvSpPr>
            <xdr:cNvPr id="11687" name="Group Box 423" hidden="1">
              <a:extLst>
                <a:ext uri="{63B3BB69-23CF-44E3-9099-C40C66FF867C}">
                  <a14:compatExt spid="_x0000_s11687"/>
                </a:ext>
                <a:ext uri="{FF2B5EF4-FFF2-40B4-BE49-F238E27FC236}">
                  <a16:creationId xmlns:a16="http://schemas.microsoft.com/office/drawing/2014/main" id="{00000000-0008-0000-0200-0000A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786</xdr:row>
          <xdr:rowOff>57150</xdr:rowOff>
        </xdr:from>
        <xdr:to>
          <xdr:col>53</xdr:col>
          <xdr:colOff>222250</xdr:colOff>
          <xdr:row>787</xdr:row>
          <xdr:rowOff>266700</xdr:rowOff>
        </xdr:to>
        <xdr:sp macro="" textlink="">
          <xdr:nvSpPr>
            <xdr:cNvPr id="11688" name="Option Button 424" hidden="1">
              <a:extLst>
                <a:ext uri="{63B3BB69-23CF-44E3-9099-C40C66FF867C}">
                  <a14:compatExt spid="_x0000_s11688"/>
                </a:ext>
                <a:ext uri="{FF2B5EF4-FFF2-40B4-BE49-F238E27FC236}">
                  <a16:creationId xmlns:a16="http://schemas.microsoft.com/office/drawing/2014/main" id="{00000000-0008-0000-0200-0000A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133350</xdr:colOff>
          <xdr:row>786</xdr:row>
          <xdr:rowOff>57150</xdr:rowOff>
        </xdr:from>
        <xdr:to>
          <xdr:col>57</xdr:col>
          <xdr:colOff>44450</xdr:colOff>
          <xdr:row>787</xdr:row>
          <xdr:rowOff>266700</xdr:rowOff>
        </xdr:to>
        <xdr:sp macro="" textlink="">
          <xdr:nvSpPr>
            <xdr:cNvPr id="11689" name="Option Button 425" hidden="1">
              <a:extLst>
                <a:ext uri="{63B3BB69-23CF-44E3-9099-C40C66FF867C}">
                  <a14:compatExt spid="_x0000_s11689"/>
                </a:ext>
                <a:ext uri="{FF2B5EF4-FFF2-40B4-BE49-F238E27FC236}">
                  <a16:creationId xmlns:a16="http://schemas.microsoft.com/office/drawing/2014/main" id="{00000000-0008-0000-0200-0000A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787</xdr:row>
          <xdr:rowOff>209550</xdr:rowOff>
        </xdr:from>
        <xdr:to>
          <xdr:col>53</xdr:col>
          <xdr:colOff>215900</xdr:colOff>
          <xdr:row>788</xdr:row>
          <xdr:rowOff>25400</xdr:rowOff>
        </xdr:to>
        <xdr:sp macro="" textlink="">
          <xdr:nvSpPr>
            <xdr:cNvPr id="11690" name="Option Button 426" hidden="1">
              <a:extLst>
                <a:ext uri="{63B3BB69-23CF-44E3-9099-C40C66FF867C}">
                  <a14:compatExt spid="_x0000_s11690"/>
                </a:ext>
                <a:ext uri="{FF2B5EF4-FFF2-40B4-BE49-F238E27FC236}">
                  <a16:creationId xmlns:a16="http://schemas.microsoft.com/office/drawing/2014/main" id="{00000000-0008-0000-0200-0000A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785</xdr:row>
          <xdr:rowOff>438150</xdr:rowOff>
        </xdr:from>
        <xdr:to>
          <xdr:col>58</xdr:col>
          <xdr:colOff>76200</xdr:colOff>
          <xdr:row>789</xdr:row>
          <xdr:rowOff>44450</xdr:rowOff>
        </xdr:to>
        <xdr:sp macro="" textlink="">
          <xdr:nvSpPr>
            <xdr:cNvPr id="11691" name="Group Box 427" hidden="1">
              <a:extLst>
                <a:ext uri="{63B3BB69-23CF-44E3-9099-C40C66FF867C}">
                  <a14:compatExt spid="_x0000_s11691"/>
                </a:ext>
                <a:ext uri="{FF2B5EF4-FFF2-40B4-BE49-F238E27FC236}">
                  <a16:creationId xmlns:a16="http://schemas.microsoft.com/office/drawing/2014/main" id="{00000000-0008-0000-0200-0000A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807</xdr:row>
          <xdr:rowOff>44450</xdr:rowOff>
        </xdr:from>
        <xdr:to>
          <xdr:col>53</xdr:col>
          <xdr:colOff>228600</xdr:colOff>
          <xdr:row>808</xdr:row>
          <xdr:rowOff>254000</xdr:rowOff>
        </xdr:to>
        <xdr:sp macro="" textlink="">
          <xdr:nvSpPr>
            <xdr:cNvPr id="11692" name="Option Button 428" hidden="1">
              <a:extLst>
                <a:ext uri="{63B3BB69-23CF-44E3-9099-C40C66FF867C}">
                  <a14:compatExt spid="_x0000_s11692"/>
                </a:ext>
                <a:ext uri="{FF2B5EF4-FFF2-40B4-BE49-F238E27FC236}">
                  <a16:creationId xmlns:a16="http://schemas.microsoft.com/office/drawing/2014/main" id="{00000000-0008-0000-0200-0000A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133350</xdr:colOff>
          <xdr:row>807</xdr:row>
          <xdr:rowOff>44450</xdr:rowOff>
        </xdr:from>
        <xdr:to>
          <xdr:col>57</xdr:col>
          <xdr:colOff>50800</xdr:colOff>
          <xdr:row>808</xdr:row>
          <xdr:rowOff>254000</xdr:rowOff>
        </xdr:to>
        <xdr:sp macro="" textlink="">
          <xdr:nvSpPr>
            <xdr:cNvPr id="11693" name="Option Button 429" hidden="1">
              <a:extLst>
                <a:ext uri="{63B3BB69-23CF-44E3-9099-C40C66FF867C}">
                  <a14:compatExt spid="_x0000_s11693"/>
                </a:ext>
                <a:ext uri="{FF2B5EF4-FFF2-40B4-BE49-F238E27FC236}">
                  <a16:creationId xmlns:a16="http://schemas.microsoft.com/office/drawing/2014/main" id="{00000000-0008-0000-0200-0000A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808</xdr:row>
          <xdr:rowOff>196850</xdr:rowOff>
        </xdr:from>
        <xdr:to>
          <xdr:col>53</xdr:col>
          <xdr:colOff>222250</xdr:colOff>
          <xdr:row>809</xdr:row>
          <xdr:rowOff>12700</xdr:rowOff>
        </xdr:to>
        <xdr:sp macro="" textlink="">
          <xdr:nvSpPr>
            <xdr:cNvPr id="11694" name="Option Button 430" hidden="1">
              <a:extLst>
                <a:ext uri="{63B3BB69-23CF-44E3-9099-C40C66FF867C}">
                  <a14:compatExt spid="_x0000_s11694"/>
                </a:ext>
                <a:ext uri="{FF2B5EF4-FFF2-40B4-BE49-F238E27FC236}">
                  <a16:creationId xmlns:a16="http://schemas.microsoft.com/office/drawing/2014/main" id="{00000000-0008-0000-0200-0000A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806</xdr:row>
          <xdr:rowOff>425450</xdr:rowOff>
        </xdr:from>
        <xdr:to>
          <xdr:col>58</xdr:col>
          <xdr:colOff>76200</xdr:colOff>
          <xdr:row>810</xdr:row>
          <xdr:rowOff>31750</xdr:rowOff>
        </xdr:to>
        <xdr:sp macro="" textlink="">
          <xdr:nvSpPr>
            <xdr:cNvPr id="11695" name="Group Box 431" hidden="1">
              <a:extLst>
                <a:ext uri="{63B3BB69-23CF-44E3-9099-C40C66FF867C}">
                  <a14:compatExt spid="_x0000_s11695"/>
                </a:ext>
                <a:ext uri="{FF2B5EF4-FFF2-40B4-BE49-F238E27FC236}">
                  <a16:creationId xmlns:a16="http://schemas.microsoft.com/office/drawing/2014/main" id="{00000000-0008-0000-0200-0000A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828</xdr:row>
          <xdr:rowOff>63500</xdr:rowOff>
        </xdr:from>
        <xdr:to>
          <xdr:col>53</xdr:col>
          <xdr:colOff>234950</xdr:colOff>
          <xdr:row>829</xdr:row>
          <xdr:rowOff>273050</xdr:rowOff>
        </xdr:to>
        <xdr:sp macro="" textlink="">
          <xdr:nvSpPr>
            <xdr:cNvPr id="11696" name="Option Button 432" hidden="1">
              <a:extLst>
                <a:ext uri="{63B3BB69-23CF-44E3-9099-C40C66FF867C}">
                  <a14:compatExt spid="_x0000_s11696"/>
                </a:ext>
                <a:ext uri="{FF2B5EF4-FFF2-40B4-BE49-F238E27FC236}">
                  <a16:creationId xmlns:a16="http://schemas.microsoft.com/office/drawing/2014/main" id="{00000000-0008-0000-0200-0000B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828</xdr:row>
          <xdr:rowOff>63500</xdr:rowOff>
        </xdr:from>
        <xdr:to>
          <xdr:col>57</xdr:col>
          <xdr:colOff>57150</xdr:colOff>
          <xdr:row>829</xdr:row>
          <xdr:rowOff>273050</xdr:rowOff>
        </xdr:to>
        <xdr:sp macro="" textlink="">
          <xdr:nvSpPr>
            <xdr:cNvPr id="11697" name="Option Button 433" hidden="1">
              <a:extLst>
                <a:ext uri="{63B3BB69-23CF-44E3-9099-C40C66FF867C}">
                  <a14:compatExt spid="_x0000_s11697"/>
                </a:ext>
                <a:ext uri="{FF2B5EF4-FFF2-40B4-BE49-F238E27FC236}">
                  <a16:creationId xmlns:a16="http://schemas.microsoft.com/office/drawing/2014/main" id="{00000000-0008-0000-0200-0000B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829</xdr:row>
          <xdr:rowOff>215900</xdr:rowOff>
        </xdr:from>
        <xdr:to>
          <xdr:col>53</xdr:col>
          <xdr:colOff>228600</xdr:colOff>
          <xdr:row>830</xdr:row>
          <xdr:rowOff>31750</xdr:rowOff>
        </xdr:to>
        <xdr:sp macro="" textlink="">
          <xdr:nvSpPr>
            <xdr:cNvPr id="11698" name="Option Button 434" hidden="1">
              <a:extLst>
                <a:ext uri="{63B3BB69-23CF-44E3-9099-C40C66FF867C}">
                  <a14:compatExt spid="_x0000_s11698"/>
                </a:ext>
                <a:ext uri="{FF2B5EF4-FFF2-40B4-BE49-F238E27FC236}">
                  <a16:creationId xmlns:a16="http://schemas.microsoft.com/office/drawing/2014/main" id="{00000000-0008-0000-0200-0000B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827</xdr:row>
          <xdr:rowOff>444500</xdr:rowOff>
        </xdr:from>
        <xdr:to>
          <xdr:col>58</xdr:col>
          <xdr:colOff>82550</xdr:colOff>
          <xdr:row>831</xdr:row>
          <xdr:rowOff>50800</xdr:rowOff>
        </xdr:to>
        <xdr:sp macro="" textlink="">
          <xdr:nvSpPr>
            <xdr:cNvPr id="11699" name="Group Box 435" hidden="1">
              <a:extLst>
                <a:ext uri="{63B3BB69-23CF-44E3-9099-C40C66FF867C}">
                  <a14:compatExt spid="_x0000_s11699"/>
                </a:ext>
                <a:ext uri="{FF2B5EF4-FFF2-40B4-BE49-F238E27FC236}">
                  <a16:creationId xmlns:a16="http://schemas.microsoft.com/office/drawing/2014/main" id="{00000000-0008-0000-0200-0000B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849</xdr:row>
          <xdr:rowOff>50800</xdr:rowOff>
        </xdr:from>
        <xdr:to>
          <xdr:col>53</xdr:col>
          <xdr:colOff>234950</xdr:colOff>
          <xdr:row>850</xdr:row>
          <xdr:rowOff>260350</xdr:rowOff>
        </xdr:to>
        <xdr:sp macro="" textlink="">
          <xdr:nvSpPr>
            <xdr:cNvPr id="11700" name="Option Button 436" hidden="1">
              <a:extLst>
                <a:ext uri="{63B3BB69-23CF-44E3-9099-C40C66FF867C}">
                  <a14:compatExt spid="_x0000_s11700"/>
                </a:ext>
                <a:ext uri="{FF2B5EF4-FFF2-40B4-BE49-F238E27FC236}">
                  <a16:creationId xmlns:a16="http://schemas.microsoft.com/office/drawing/2014/main" id="{00000000-0008-0000-0200-0000B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146050</xdr:colOff>
          <xdr:row>849</xdr:row>
          <xdr:rowOff>50800</xdr:rowOff>
        </xdr:from>
        <xdr:to>
          <xdr:col>57</xdr:col>
          <xdr:colOff>57150</xdr:colOff>
          <xdr:row>850</xdr:row>
          <xdr:rowOff>260350</xdr:rowOff>
        </xdr:to>
        <xdr:sp macro="" textlink="">
          <xdr:nvSpPr>
            <xdr:cNvPr id="11701" name="Option Button 437" hidden="1">
              <a:extLst>
                <a:ext uri="{63B3BB69-23CF-44E3-9099-C40C66FF867C}">
                  <a14:compatExt spid="_x0000_s11701"/>
                </a:ext>
                <a:ext uri="{FF2B5EF4-FFF2-40B4-BE49-F238E27FC236}">
                  <a16:creationId xmlns:a16="http://schemas.microsoft.com/office/drawing/2014/main" id="{00000000-0008-0000-0200-0000B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850</xdr:row>
          <xdr:rowOff>203200</xdr:rowOff>
        </xdr:from>
        <xdr:to>
          <xdr:col>53</xdr:col>
          <xdr:colOff>228600</xdr:colOff>
          <xdr:row>851</xdr:row>
          <xdr:rowOff>19050</xdr:rowOff>
        </xdr:to>
        <xdr:sp macro="" textlink="">
          <xdr:nvSpPr>
            <xdr:cNvPr id="11702" name="Option Button 438" hidden="1">
              <a:extLst>
                <a:ext uri="{63B3BB69-23CF-44E3-9099-C40C66FF867C}">
                  <a14:compatExt spid="_x0000_s11702"/>
                </a:ext>
                <a:ext uri="{FF2B5EF4-FFF2-40B4-BE49-F238E27FC236}">
                  <a16:creationId xmlns:a16="http://schemas.microsoft.com/office/drawing/2014/main" id="{00000000-0008-0000-0200-0000B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848</xdr:row>
          <xdr:rowOff>431800</xdr:rowOff>
        </xdr:from>
        <xdr:to>
          <xdr:col>58</xdr:col>
          <xdr:colOff>88900</xdr:colOff>
          <xdr:row>852</xdr:row>
          <xdr:rowOff>38100</xdr:rowOff>
        </xdr:to>
        <xdr:sp macro="" textlink="">
          <xdr:nvSpPr>
            <xdr:cNvPr id="11703" name="Group Box 439" hidden="1">
              <a:extLst>
                <a:ext uri="{63B3BB69-23CF-44E3-9099-C40C66FF867C}">
                  <a14:compatExt spid="_x0000_s11703"/>
                </a:ext>
                <a:ext uri="{FF2B5EF4-FFF2-40B4-BE49-F238E27FC236}">
                  <a16:creationId xmlns:a16="http://schemas.microsoft.com/office/drawing/2014/main" id="{00000000-0008-0000-0200-0000B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891</xdr:row>
          <xdr:rowOff>38100</xdr:rowOff>
        </xdr:from>
        <xdr:to>
          <xdr:col>53</xdr:col>
          <xdr:colOff>215900</xdr:colOff>
          <xdr:row>892</xdr:row>
          <xdr:rowOff>254000</xdr:rowOff>
        </xdr:to>
        <xdr:sp macro="" textlink="">
          <xdr:nvSpPr>
            <xdr:cNvPr id="11704" name="Option Button 440" hidden="1">
              <a:extLst>
                <a:ext uri="{63B3BB69-23CF-44E3-9099-C40C66FF867C}">
                  <a14:compatExt spid="_x0000_s11704"/>
                </a:ext>
                <a:ext uri="{FF2B5EF4-FFF2-40B4-BE49-F238E27FC236}">
                  <a16:creationId xmlns:a16="http://schemas.microsoft.com/office/drawing/2014/main" id="{00000000-0008-0000-0200-0000B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891</xdr:row>
          <xdr:rowOff>38100</xdr:rowOff>
        </xdr:from>
        <xdr:to>
          <xdr:col>57</xdr:col>
          <xdr:colOff>38100</xdr:colOff>
          <xdr:row>892</xdr:row>
          <xdr:rowOff>254000</xdr:rowOff>
        </xdr:to>
        <xdr:sp macro="" textlink="">
          <xdr:nvSpPr>
            <xdr:cNvPr id="11705" name="Option Button 441" hidden="1">
              <a:extLst>
                <a:ext uri="{63B3BB69-23CF-44E3-9099-C40C66FF867C}">
                  <a14:compatExt spid="_x0000_s11705"/>
                </a:ext>
                <a:ext uri="{FF2B5EF4-FFF2-40B4-BE49-F238E27FC236}">
                  <a16:creationId xmlns:a16="http://schemas.microsoft.com/office/drawing/2014/main" id="{00000000-0008-0000-0200-0000B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892</xdr:row>
          <xdr:rowOff>190500</xdr:rowOff>
        </xdr:from>
        <xdr:to>
          <xdr:col>53</xdr:col>
          <xdr:colOff>209550</xdr:colOff>
          <xdr:row>893</xdr:row>
          <xdr:rowOff>6350</xdr:rowOff>
        </xdr:to>
        <xdr:sp macro="" textlink="">
          <xdr:nvSpPr>
            <xdr:cNvPr id="11706" name="Option Button 442" hidden="1">
              <a:extLst>
                <a:ext uri="{63B3BB69-23CF-44E3-9099-C40C66FF867C}">
                  <a14:compatExt spid="_x0000_s11706"/>
                </a:ext>
                <a:ext uri="{FF2B5EF4-FFF2-40B4-BE49-F238E27FC236}">
                  <a16:creationId xmlns:a16="http://schemas.microsoft.com/office/drawing/2014/main" id="{00000000-0008-0000-0200-0000B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279400</xdr:colOff>
          <xdr:row>890</xdr:row>
          <xdr:rowOff>412750</xdr:rowOff>
        </xdr:from>
        <xdr:to>
          <xdr:col>58</xdr:col>
          <xdr:colOff>69850</xdr:colOff>
          <xdr:row>894</xdr:row>
          <xdr:rowOff>31750</xdr:rowOff>
        </xdr:to>
        <xdr:sp macro="" textlink="">
          <xdr:nvSpPr>
            <xdr:cNvPr id="11707" name="Group Box 443" hidden="1">
              <a:extLst>
                <a:ext uri="{63B3BB69-23CF-44E3-9099-C40C66FF867C}">
                  <a14:compatExt spid="_x0000_s11707"/>
                </a:ext>
                <a:ext uri="{FF2B5EF4-FFF2-40B4-BE49-F238E27FC236}">
                  <a16:creationId xmlns:a16="http://schemas.microsoft.com/office/drawing/2014/main" id="{00000000-0008-0000-0200-0000B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912</xdr:row>
          <xdr:rowOff>31750</xdr:rowOff>
        </xdr:from>
        <xdr:to>
          <xdr:col>53</xdr:col>
          <xdr:colOff>222250</xdr:colOff>
          <xdr:row>913</xdr:row>
          <xdr:rowOff>247650</xdr:rowOff>
        </xdr:to>
        <xdr:sp macro="" textlink="">
          <xdr:nvSpPr>
            <xdr:cNvPr id="11708" name="Option Button 444" hidden="1">
              <a:extLst>
                <a:ext uri="{63B3BB69-23CF-44E3-9099-C40C66FF867C}">
                  <a14:compatExt spid="_x0000_s11708"/>
                </a:ext>
                <a:ext uri="{FF2B5EF4-FFF2-40B4-BE49-F238E27FC236}">
                  <a16:creationId xmlns:a16="http://schemas.microsoft.com/office/drawing/2014/main" id="{00000000-0008-0000-0200-0000B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912</xdr:row>
          <xdr:rowOff>31750</xdr:rowOff>
        </xdr:from>
        <xdr:to>
          <xdr:col>57</xdr:col>
          <xdr:colOff>44450</xdr:colOff>
          <xdr:row>913</xdr:row>
          <xdr:rowOff>247650</xdr:rowOff>
        </xdr:to>
        <xdr:sp macro="" textlink="">
          <xdr:nvSpPr>
            <xdr:cNvPr id="11709" name="Option Button 445" hidden="1">
              <a:extLst>
                <a:ext uri="{63B3BB69-23CF-44E3-9099-C40C66FF867C}">
                  <a14:compatExt spid="_x0000_s11709"/>
                </a:ext>
                <a:ext uri="{FF2B5EF4-FFF2-40B4-BE49-F238E27FC236}">
                  <a16:creationId xmlns:a16="http://schemas.microsoft.com/office/drawing/2014/main" id="{00000000-0008-0000-0200-0000B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913</xdr:row>
          <xdr:rowOff>184150</xdr:rowOff>
        </xdr:from>
        <xdr:to>
          <xdr:col>53</xdr:col>
          <xdr:colOff>215900</xdr:colOff>
          <xdr:row>914</xdr:row>
          <xdr:rowOff>0</xdr:rowOff>
        </xdr:to>
        <xdr:sp macro="" textlink="">
          <xdr:nvSpPr>
            <xdr:cNvPr id="11710" name="Option Button 446" hidden="1">
              <a:extLst>
                <a:ext uri="{63B3BB69-23CF-44E3-9099-C40C66FF867C}">
                  <a14:compatExt spid="_x0000_s11710"/>
                </a:ext>
                <a:ext uri="{FF2B5EF4-FFF2-40B4-BE49-F238E27FC236}">
                  <a16:creationId xmlns:a16="http://schemas.microsoft.com/office/drawing/2014/main" id="{00000000-0008-0000-0200-0000B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285750</xdr:colOff>
          <xdr:row>911</xdr:row>
          <xdr:rowOff>406400</xdr:rowOff>
        </xdr:from>
        <xdr:to>
          <xdr:col>58</xdr:col>
          <xdr:colOff>69850</xdr:colOff>
          <xdr:row>915</xdr:row>
          <xdr:rowOff>25400</xdr:rowOff>
        </xdr:to>
        <xdr:sp macro="" textlink="">
          <xdr:nvSpPr>
            <xdr:cNvPr id="11711" name="Group Box 447" hidden="1">
              <a:extLst>
                <a:ext uri="{63B3BB69-23CF-44E3-9099-C40C66FF867C}">
                  <a14:compatExt spid="_x0000_s11711"/>
                </a:ext>
                <a:ext uri="{FF2B5EF4-FFF2-40B4-BE49-F238E27FC236}">
                  <a16:creationId xmlns:a16="http://schemas.microsoft.com/office/drawing/2014/main" id="{00000000-0008-0000-0200-0000B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933</xdr:row>
          <xdr:rowOff>38100</xdr:rowOff>
        </xdr:from>
        <xdr:to>
          <xdr:col>53</xdr:col>
          <xdr:colOff>228600</xdr:colOff>
          <xdr:row>934</xdr:row>
          <xdr:rowOff>247650</xdr:rowOff>
        </xdr:to>
        <xdr:sp macro="" textlink="">
          <xdr:nvSpPr>
            <xdr:cNvPr id="11712" name="Option Button 448" hidden="1">
              <a:extLst>
                <a:ext uri="{63B3BB69-23CF-44E3-9099-C40C66FF867C}">
                  <a14:compatExt spid="_x0000_s11712"/>
                </a:ext>
                <a:ext uri="{FF2B5EF4-FFF2-40B4-BE49-F238E27FC236}">
                  <a16:creationId xmlns:a16="http://schemas.microsoft.com/office/drawing/2014/main" id="{00000000-0008-0000-0200-0000C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133350</xdr:colOff>
          <xdr:row>933</xdr:row>
          <xdr:rowOff>38100</xdr:rowOff>
        </xdr:from>
        <xdr:to>
          <xdr:col>57</xdr:col>
          <xdr:colOff>50800</xdr:colOff>
          <xdr:row>934</xdr:row>
          <xdr:rowOff>247650</xdr:rowOff>
        </xdr:to>
        <xdr:sp macro="" textlink="">
          <xdr:nvSpPr>
            <xdr:cNvPr id="11713" name="Option Button 449" hidden="1">
              <a:extLst>
                <a:ext uri="{63B3BB69-23CF-44E3-9099-C40C66FF867C}">
                  <a14:compatExt spid="_x0000_s11713"/>
                </a:ext>
                <a:ext uri="{FF2B5EF4-FFF2-40B4-BE49-F238E27FC236}">
                  <a16:creationId xmlns:a16="http://schemas.microsoft.com/office/drawing/2014/main" id="{00000000-0008-0000-0200-0000C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934</xdr:row>
          <xdr:rowOff>184150</xdr:rowOff>
        </xdr:from>
        <xdr:to>
          <xdr:col>53</xdr:col>
          <xdr:colOff>222250</xdr:colOff>
          <xdr:row>935</xdr:row>
          <xdr:rowOff>6350</xdr:rowOff>
        </xdr:to>
        <xdr:sp macro="" textlink="">
          <xdr:nvSpPr>
            <xdr:cNvPr id="11714" name="Option Button 450" hidden="1">
              <a:extLst>
                <a:ext uri="{63B3BB69-23CF-44E3-9099-C40C66FF867C}">
                  <a14:compatExt spid="_x0000_s11714"/>
                </a:ext>
                <a:ext uri="{FF2B5EF4-FFF2-40B4-BE49-F238E27FC236}">
                  <a16:creationId xmlns:a16="http://schemas.microsoft.com/office/drawing/2014/main" id="{00000000-0008-0000-0200-0000C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932</xdr:row>
          <xdr:rowOff>406400</xdr:rowOff>
        </xdr:from>
        <xdr:to>
          <xdr:col>58</xdr:col>
          <xdr:colOff>76200</xdr:colOff>
          <xdr:row>936</xdr:row>
          <xdr:rowOff>25400</xdr:rowOff>
        </xdr:to>
        <xdr:sp macro="" textlink="">
          <xdr:nvSpPr>
            <xdr:cNvPr id="11715" name="Group Box 451" hidden="1">
              <a:extLst>
                <a:ext uri="{63B3BB69-23CF-44E3-9099-C40C66FF867C}">
                  <a14:compatExt spid="_x0000_s11715"/>
                </a:ext>
                <a:ext uri="{FF2B5EF4-FFF2-40B4-BE49-F238E27FC236}">
                  <a16:creationId xmlns:a16="http://schemas.microsoft.com/office/drawing/2014/main" id="{00000000-0008-0000-0200-0000C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954</xdr:row>
          <xdr:rowOff>44450</xdr:rowOff>
        </xdr:from>
        <xdr:to>
          <xdr:col>53</xdr:col>
          <xdr:colOff>228600</xdr:colOff>
          <xdr:row>955</xdr:row>
          <xdr:rowOff>254000</xdr:rowOff>
        </xdr:to>
        <xdr:sp macro="" textlink="">
          <xdr:nvSpPr>
            <xdr:cNvPr id="11716" name="Option Button 452" hidden="1">
              <a:extLst>
                <a:ext uri="{63B3BB69-23CF-44E3-9099-C40C66FF867C}">
                  <a14:compatExt spid="_x0000_s11716"/>
                </a:ext>
                <a:ext uri="{FF2B5EF4-FFF2-40B4-BE49-F238E27FC236}">
                  <a16:creationId xmlns:a16="http://schemas.microsoft.com/office/drawing/2014/main" id="{00000000-0008-0000-0200-0000C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954</xdr:row>
          <xdr:rowOff>44450</xdr:rowOff>
        </xdr:from>
        <xdr:to>
          <xdr:col>57</xdr:col>
          <xdr:colOff>50800</xdr:colOff>
          <xdr:row>955</xdr:row>
          <xdr:rowOff>254000</xdr:rowOff>
        </xdr:to>
        <xdr:sp macro="" textlink="">
          <xdr:nvSpPr>
            <xdr:cNvPr id="11717" name="Option Button 453" hidden="1">
              <a:extLst>
                <a:ext uri="{63B3BB69-23CF-44E3-9099-C40C66FF867C}">
                  <a14:compatExt spid="_x0000_s11717"/>
                </a:ext>
                <a:ext uri="{FF2B5EF4-FFF2-40B4-BE49-F238E27FC236}">
                  <a16:creationId xmlns:a16="http://schemas.microsoft.com/office/drawing/2014/main" id="{00000000-0008-0000-0200-0000C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955</xdr:row>
          <xdr:rowOff>190500</xdr:rowOff>
        </xdr:from>
        <xdr:to>
          <xdr:col>53</xdr:col>
          <xdr:colOff>222250</xdr:colOff>
          <xdr:row>956</xdr:row>
          <xdr:rowOff>12700</xdr:rowOff>
        </xdr:to>
        <xdr:sp macro="" textlink="">
          <xdr:nvSpPr>
            <xdr:cNvPr id="11718" name="Option Button 454" hidden="1">
              <a:extLst>
                <a:ext uri="{63B3BB69-23CF-44E3-9099-C40C66FF867C}">
                  <a14:compatExt spid="_x0000_s11718"/>
                </a:ext>
                <a:ext uri="{FF2B5EF4-FFF2-40B4-BE49-F238E27FC236}">
                  <a16:creationId xmlns:a16="http://schemas.microsoft.com/office/drawing/2014/main" id="{00000000-0008-0000-0200-0000C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292100</xdr:colOff>
          <xdr:row>953</xdr:row>
          <xdr:rowOff>412750</xdr:rowOff>
        </xdr:from>
        <xdr:to>
          <xdr:col>58</xdr:col>
          <xdr:colOff>82550</xdr:colOff>
          <xdr:row>957</xdr:row>
          <xdr:rowOff>31750</xdr:rowOff>
        </xdr:to>
        <xdr:sp macro="" textlink="">
          <xdr:nvSpPr>
            <xdr:cNvPr id="11719" name="Group Box 455" hidden="1">
              <a:extLst>
                <a:ext uri="{63B3BB69-23CF-44E3-9099-C40C66FF867C}">
                  <a14:compatExt spid="_x0000_s11719"/>
                </a:ext>
                <a:ext uri="{FF2B5EF4-FFF2-40B4-BE49-F238E27FC236}">
                  <a16:creationId xmlns:a16="http://schemas.microsoft.com/office/drawing/2014/main" id="{00000000-0008-0000-0200-0000C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975</xdr:row>
          <xdr:rowOff>44450</xdr:rowOff>
        </xdr:from>
        <xdr:to>
          <xdr:col>53</xdr:col>
          <xdr:colOff>234950</xdr:colOff>
          <xdr:row>976</xdr:row>
          <xdr:rowOff>260350</xdr:rowOff>
        </xdr:to>
        <xdr:sp macro="" textlink="">
          <xdr:nvSpPr>
            <xdr:cNvPr id="11720" name="Option Button 456" hidden="1">
              <a:extLst>
                <a:ext uri="{63B3BB69-23CF-44E3-9099-C40C66FF867C}">
                  <a14:compatExt spid="_x0000_s11720"/>
                </a:ext>
                <a:ext uri="{FF2B5EF4-FFF2-40B4-BE49-F238E27FC236}">
                  <a16:creationId xmlns:a16="http://schemas.microsoft.com/office/drawing/2014/main" id="{00000000-0008-0000-0200-0000C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139700</xdr:colOff>
          <xdr:row>975</xdr:row>
          <xdr:rowOff>44450</xdr:rowOff>
        </xdr:from>
        <xdr:to>
          <xdr:col>57</xdr:col>
          <xdr:colOff>57150</xdr:colOff>
          <xdr:row>976</xdr:row>
          <xdr:rowOff>260350</xdr:rowOff>
        </xdr:to>
        <xdr:sp macro="" textlink="">
          <xdr:nvSpPr>
            <xdr:cNvPr id="11721" name="Option Button 457" hidden="1">
              <a:extLst>
                <a:ext uri="{63B3BB69-23CF-44E3-9099-C40C66FF867C}">
                  <a14:compatExt spid="_x0000_s11721"/>
                </a:ext>
                <a:ext uri="{FF2B5EF4-FFF2-40B4-BE49-F238E27FC236}">
                  <a16:creationId xmlns:a16="http://schemas.microsoft.com/office/drawing/2014/main" id="{00000000-0008-0000-0200-0000C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31750</xdr:colOff>
          <xdr:row>976</xdr:row>
          <xdr:rowOff>196850</xdr:rowOff>
        </xdr:from>
        <xdr:to>
          <xdr:col>53</xdr:col>
          <xdr:colOff>228600</xdr:colOff>
          <xdr:row>977</xdr:row>
          <xdr:rowOff>12700</xdr:rowOff>
        </xdr:to>
        <xdr:sp macro="" textlink="">
          <xdr:nvSpPr>
            <xdr:cNvPr id="11722" name="Option Button 458" hidden="1">
              <a:extLst>
                <a:ext uri="{63B3BB69-23CF-44E3-9099-C40C66FF867C}">
                  <a14:compatExt spid="_x0000_s11722"/>
                </a:ext>
                <a:ext uri="{FF2B5EF4-FFF2-40B4-BE49-F238E27FC236}">
                  <a16:creationId xmlns:a16="http://schemas.microsoft.com/office/drawing/2014/main" id="{00000000-0008-0000-0200-0000C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974</xdr:row>
          <xdr:rowOff>419100</xdr:rowOff>
        </xdr:from>
        <xdr:to>
          <xdr:col>58</xdr:col>
          <xdr:colOff>82550</xdr:colOff>
          <xdr:row>978</xdr:row>
          <xdr:rowOff>38100</xdr:rowOff>
        </xdr:to>
        <xdr:sp macro="" textlink="">
          <xdr:nvSpPr>
            <xdr:cNvPr id="11723" name="Group Box 459" hidden="1">
              <a:extLst>
                <a:ext uri="{63B3BB69-23CF-44E3-9099-C40C66FF867C}">
                  <a14:compatExt spid="_x0000_s11723"/>
                </a:ext>
                <a:ext uri="{FF2B5EF4-FFF2-40B4-BE49-F238E27FC236}">
                  <a16:creationId xmlns:a16="http://schemas.microsoft.com/office/drawing/2014/main" id="{00000000-0008-0000-0200-0000C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996</xdr:row>
          <xdr:rowOff>50800</xdr:rowOff>
        </xdr:from>
        <xdr:to>
          <xdr:col>53</xdr:col>
          <xdr:colOff>241300</xdr:colOff>
          <xdr:row>997</xdr:row>
          <xdr:rowOff>260350</xdr:rowOff>
        </xdr:to>
        <xdr:sp macro="" textlink="">
          <xdr:nvSpPr>
            <xdr:cNvPr id="11724" name="Option Button 460" hidden="1">
              <a:extLst>
                <a:ext uri="{63B3BB69-23CF-44E3-9099-C40C66FF867C}">
                  <a14:compatExt spid="_x0000_s11724"/>
                </a:ext>
                <a:ext uri="{FF2B5EF4-FFF2-40B4-BE49-F238E27FC236}">
                  <a16:creationId xmlns:a16="http://schemas.microsoft.com/office/drawing/2014/main" id="{00000000-0008-0000-0200-0000C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146050</xdr:colOff>
          <xdr:row>996</xdr:row>
          <xdr:rowOff>50800</xdr:rowOff>
        </xdr:from>
        <xdr:to>
          <xdr:col>58</xdr:col>
          <xdr:colOff>0</xdr:colOff>
          <xdr:row>997</xdr:row>
          <xdr:rowOff>260350</xdr:rowOff>
        </xdr:to>
        <xdr:sp macro="" textlink="">
          <xdr:nvSpPr>
            <xdr:cNvPr id="11725" name="Option Button 461" hidden="1">
              <a:extLst>
                <a:ext uri="{63B3BB69-23CF-44E3-9099-C40C66FF867C}">
                  <a14:compatExt spid="_x0000_s11725"/>
                </a:ext>
                <a:ext uri="{FF2B5EF4-FFF2-40B4-BE49-F238E27FC236}">
                  <a16:creationId xmlns:a16="http://schemas.microsoft.com/office/drawing/2014/main" id="{00000000-0008-0000-0200-0000C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997</xdr:row>
          <xdr:rowOff>196850</xdr:rowOff>
        </xdr:from>
        <xdr:to>
          <xdr:col>53</xdr:col>
          <xdr:colOff>234950</xdr:colOff>
          <xdr:row>998</xdr:row>
          <xdr:rowOff>19050</xdr:rowOff>
        </xdr:to>
        <xdr:sp macro="" textlink="">
          <xdr:nvSpPr>
            <xdr:cNvPr id="11726" name="Option Button 462" hidden="1">
              <a:extLst>
                <a:ext uri="{63B3BB69-23CF-44E3-9099-C40C66FF867C}">
                  <a14:compatExt spid="_x0000_s11726"/>
                </a:ext>
                <a:ext uri="{FF2B5EF4-FFF2-40B4-BE49-F238E27FC236}">
                  <a16:creationId xmlns:a16="http://schemas.microsoft.com/office/drawing/2014/main" id="{00000000-0008-0000-0200-0000C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6350</xdr:colOff>
          <xdr:row>995</xdr:row>
          <xdr:rowOff>419100</xdr:rowOff>
        </xdr:from>
        <xdr:to>
          <xdr:col>58</xdr:col>
          <xdr:colOff>88900</xdr:colOff>
          <xdr:row>999</xdr:row>
          <xdr:rowOff>38100</xdr:rowOff>
        </xdr:to>
        <xdr:sp macro="" textlink="">
          <xdr:nvSpPr>
            <xdr:cNvPr id="11727" name="Group Box 463" hidden="1">
              <a:extLst>
                <a:ext uri="{63B3BB69-23CF-44E3-9099-C40C66FF867C}">
                  <a14:compatExt spid="_x0000_s11727"/>
                </a:ext>
                <a:ext uri="{FF2B5EF4-FFF2-40B4-BE49-F238E27FC236}">
                  <a16:creationId xmlns:a16="http://schemas.microsoft.com/office/drawing/2014/main" id="{00000000-0008-0000-0200-0000C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1017</xdr:row>
          <xdr:rowOff>57150</xdr:rowOff>
        </xdr:from>
        <xdr:to>
          <xdr:col>53</xdr:col>
          <xdr:colOff>241300</xdr:colOff>
          <xdr:row>1018</xdr:row>
          <xdr:rowOff>266700</xdr:rowOff>
        </xdr:to>
        <xdr:sp macro="" textlink="">
          <xdr:nvSpPr>
            <xdr:cNvPr id="11728" name="Option Button 464" hidden="1">
              <a:extLst>
                <a:ext uri="{63B3BB69-23CF-44E3-9099-C40C66FF867C}">
                  <a14:compatExt spid="_x0000_s11728"/>
                </a:ext>
                <a:ext uri="{FF2B5EF4-FFF2-40B4-BE49-F238E27FC236}">
                  <a16:creationId xmlns:a16="http://schemas.microsoft.com/office/drawing/2014/main" id="{00000000-0008-0000-0200-0000D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1017</xdr:row>
          <xdr:rowOff>57150</xdr:rowOff>
        </xdr:from>
        <xdr:to>
          <xdr:col>58</xdr:col>
          <xdr:colOff>0</xdr:colOff>
          <xdr:row>1018</xdr:row>
          <xdr:rowOff>266700</xdr:rowOff>
        </xdr:to>
        <xdr:sp macro="" textlink="">
          <xdr:nvSpPr>
            <xdr:cNvPr id="11729" name="Option Button 465" hidden="1">
              <a:extLst>
                <a:ext uri="{63B3BB69-23CF-44E3-9099-C40C66FF867C}">
                  <a14:compatExt spid="_x0000_s11729"/>
                </a:ext>
                <a:ext uri="{FF2B5EF4-FFF2-40B4-BE49-F238E27FC236}">
                  <a16:creationId xmlns:a16="http://schemas.microsoft.com/office/drawing/2014/main" id="{00000000-0008-0000-0200-0000D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1018</xdr:row>
          <xdr:rowOff>203200</xdr:rowOff>
        </xdr:from>
        <xdr:to>
          <xdr:col>53</xdr:col>
          <xdr:colOff>234950</xdr:colOff>
          <xdr:row>1019</xdr:row>
          <xdr:rowOff>25400</xdr:rowOff>
        </xdr:to>
        <xdr:sp macro="" textlink="">
          <xdr:nvSpPr>
            <xdr:cNvPr id="11730" name="Option Button 466" hidden="1">
              <a:extLst>
                <a:ext uri="{63B3BB69-23CF-44E3-9099-C40C66FF867C}">
                  <a14:compatExt spid="_x0000_s11730"/>
                </a:ext>
                <a:ext uri="{FF2B5EF4-FFF2-40B4-BE49-F238E27FC236}">
                  <a16:creationId xmlns:a16="http://schemas.microsoft.com/office/drawing/2014/main" id="{00000000-0008-0000-0200-0000D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1016</xdr:row>
          <xdr:rowOff>425450</xdr:rowOff>
        </xdr:from>
        <xdr:to>
          <xdr:col>58</xdr:col>
          <xdr:colOff>95250</xdr:colOff>
          <xdr:row>1020</xdr:row>
          <xdr:rowOff>44450</xdr:rowOff>
        </xdr:to>
        <xdr:sp macro="" textlink="">
          <xdr:nvSpPr>
            <xdr:cNvPr id="11731" name="Group Box 467" hidden="1">
              <a:extLst>
                <a:ext uri="{63B3BB69-23CF-44E3-9099-C40C66FF867C}">
                  <a14:compatExt spid="_x0000_s11731"/>
                </a:ext>
                <a:ext uri="{FF2B5EF4-FFF2-40B4-BE49-F238E27FC236}">
                  <a16:creationId xmlns:a16="http://schemas.microsoft.com/office/drawing/2014/main" id="{00000000-0008-0000-0200-0000D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1038</xdr:row>
          <xdr:rowOff>57150</xdr:rowOff>
        </xdr:from>
        <xdr:to>
          <xdr:col>53</xdr:col>
          <xdr:colOff>247650</xdr:colOff>
          <xdr:row>1039</xdr:row>
          <xdr:rowOff>273050</xdr:rowOff>
        </xdr:to>
        <xdr:sp macro="" textlink="">
          <xdr:nvSpPr>
            <xdr:cNvPr id="11732" name="Option Button 468" hidden="1">
              <a:extLst>
                <a:ext uri="{63B3BB69-23CF-44E3-9099-C40C66FF867C}">
                  <a14:compatExt spid="_x0000_s11732"/>
                </a:ext>
                <a:ext uri="{FF2B5EF4-FFF2-40B4-BE49-F238E27FC236}">
                  <a16:creationId xmlns:a16="http://schemas.microsoft.com/office/drawing/2014/main" id="{00000000-0008-0000-0200-0000D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1038</xdr:row>
          <xdr:rowOff>57150</xdr:rowOff>
        </xdr:from>
        <xdr:to>
          <xdr:col>58</xdr:col>
          <xdr:colOff>6350</xdr:colOff>
          <xdr:row>1039</xdr:row>
          <xdr:rowOff>273050</xdr:rowOff>
        </xdr:to>
        <xdr:sp macro="" textlink="">
          <xdr:nvSpPr>
            <xdr:cNvPr id="11733" name="Option Button 469" hidden="1">
              <a:extLst>
                <a:ext uri="{63B3BB69-23CF-44E3-9099-C40C66FF867C}">
                  <a14:compatExt spid="_x0000_s11733"/>
                </a:ext>
                <a:ext uri="{FF2B5EF4-FFF2-40B4-BE49-F238E27FC236}">
                  <a16:creationId xmlns:a16="http://schemas.microsoft.com/office/drawing/2014/main" id="{00000000-0008-0000-0200-0000D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44450</xdr:colOff>
          <xdr:row>1039</xdr:row>
          <xdr:rowOff>209550</xdr:rowOff>
        </xdr:from>
        <xdr:to>
          <xdr:col>53</xdr:col>
          <xdr:colOff>241300</xdr:colOff>
          <xdr:row>1040</xdr:row>
          <xdr:rowOff>25400</xdr:rowOff>
        </xdr:to>
        <xdr:sp macro="" textlink="">
          <xdr:nvSpPr>
            <xdr:cNvPr id="11734" name="Option Button 470" hidden="1">
              <a:extLst>
                <a:ext uri="{63B3BB69-23CF-44E3-9099-C40C66FF867C}">
                  <a14:compatExt spid="_x0000_s11734"/>
                </a:ext>
                <a:ext uri="{FF2B5EF4-FFF2-40B4-BE49-F238E27FC236}">
                  <a16:creationId xmlns:a16="http://schemas.microsoft.com/office/drawing/2014/main" id="{00000000-0008-0000-0200-0000D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12700</xdr:colOff>
          <xdr:row>1037</xdr:row>
          <xdr:rowOff>431800</xdr:rowOff>
        </xdr:from>
        <xdr:to>
          <xdr:col>58</xdr:col>
          <xdr:colOff>95250</xdr:colOff>
          <xdr:row>1041</xdr:row>
          <xdr:rowOff>50800</xdr:rowOff>
        </xdr:to>
        <xdr:sp macro="" textlink="">
          <xdr:nvSpPr>
            <xdr:cNvPr id="11735" name="Group Box 471" hidden="1">
              <a:extLst>
                <a:ext uri="{63B3BB69-23CF-44E3-9099-C40C66FF867C}">
                  <a14:compatExt spid="_x0000_s11735"/>
                </a:ext>
                <a:ext uri="{FF2B5EF4-FFF2-40B4-BE49-F238E27FC236}">
                  <a16:creationId xmlns:a16="http://schemas.microsoft.com/office/drawing/2014/main" id="{00000000-0008-0000-0200-0000D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50800</xdr:colOff>
          <xdr:row>1059</xdr:row>
          <xdr:rowOff>63500</xdr:rowOff>
        </xdr:from>
        <xdr:to>
          <xdr:col>53</xdr:col>
          <xdr:colOff>254000</xdr:colOff>
          <xdr:row>1060</xdr:row>
          <xdr:rowOff>273050</xdr:rowOff>
        </xdr:to>
        <xdr:sp macro="" textlink="">
          <xdr:nvSpPr>
            <xdr:cNvPr id="11736" name="Option Button 472" hidden="1">
              <a:extLst>
                <a:ext uri="{63B3BB69-23CF-44E3-9099-C40C66FF867C}">
                  <a14:compatExt spid="_x0000_s11736"/>
                </a:ext>
                <a:ext uri="{FF2B5EF4-FFF2-40B4-BE49-F238E27FC236}">
                  <a16:creationId xmlns:a16="http://schemas.microsoft.com/office/drawing/2014/main" id="{00000000-0008-0000-0200-0000D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158750</xdr:colOff>
          <xdr:row>1059</xdr:row>
          <xdr:rowOff>63500</xdr:rowOff>
        </xdr:from>
        <xdr:to>
          <xdr:col>58</xdr:col>
          <xdr:colOff>12700</xdr:colOff>
          <xdr:row>1060</xdr:row>
          <xdr:rowOff>273050</xdr:rowOff>
        </xdr:to>
        <xdr:sp macro="" textlink="">
          <xdr:nvSpPr>
            <xdr:cNvPr id="11737" name="Option Button 473" hidden="1">
              <a:extLst>
                <a:ext uri="{63B3BB69-23CF-44E3-9099-C40C66FF867C}">
                  <a14:compatExt spid="_x0000_s11737"/>
                </a:ext>
                <a:ext uri="{FF2B5EF4-FFF2-40B4-BE49-F238E27FC236}">
                  <a16:creationId xmlns:a16="http://schemas.microsoft.com/office/drawing/2014/main" id="{00000000-0008-0000-0200-0000D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50800</xdr:colOff>
          <xdr:row>1060</xdr:row>
          <xdr:rowOff>209550</xdr:rowOff>
        </xdr:from>
        <xdr:to>
          <xdr:col>53</xdr:col>
          <xdr:colOff>247650</xdr:colOff>
          <xdr:row>1061</xdr:row>
          <xdr:rowOff>31750</xdr:rowOff>
        </xdr:to>
        <xdr:sp macro="" textlink="">
          <xdr:nvSpPr>
            <xdr:cNvPr id="11738" name="Option Button 474" hidden="1">
              <a:extLst>
                <a:ext uri="{63B3BB69-23CF-44E3-9099-C40C66FF867C}">
                  <a14:compatExt spid="_x0000_s11738"/>
                </a:ext>
                <a:ext uri="{FF2B5EF4-FFF2-40B4-BE49-F238E27FC236}">
                  <a16:creationId xmlns:a16="http://schemas.microsoft.com/office/drawing/2014/main" id="{00000000-0008-0000-0200-0000D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1058</xdr:row>
          <xdr:rowOff>431800</xdr:rowOff>
        </xdr:from>
        <xdr:to>
          <xdr:col>58</xdr:col>
          <xdr:colOff>101600</xdr:colOff>
          <xdr:row>1062</xdr:row>
          <xdr:rowOff>50800</xdr:rowOff>
        </xdr:to>
        <xdr:sp macro="" textlink="">
          <xdr:nvSpPr>
            <xdr:cNvPr id="11739" name="Group Box 475" hidden="1">
              <a:extLst>
                <a:ext uri="{63B3BB69-23CF-44E3-9099-C40C66FF867C}">
                  <a14:compatExt spid="_x0000_s11739"/>
                </a:ext>
                <a:ext uri="{FF2B5EF4-FFF2-40B4-BE49-F238E27FC236}">
                  <a16:creationId xmlns:a16="http://schemas.microsoft.com/office/drawing/2014/main" id="{00000000-0008-0000-0200-0000DB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1080</xdr:row>
          <xdr:rowOff>69850</xdr:rowOff>
        </xdr:from>
        <xdr:to>
          <xdr:col>53</xdr:col>
          <xdr:colOff>254000</xdr:colOff>
          <xdr:row>1081</xdr:row>
          <xdr:rowOff>279400</xdr:rowOff>
        </xdr:to>
        <xdr:sp macro="" textlink="">
          <xdr:nvSpPr>
            <xdr:cNvPr id="11740" name="Option Button 476" hidden="1">
              <a:extLst>
                <a:ext uri="{63B3BB69-23CF-44E3-9099-C40C66FF867C}">
                  <a14:compatExt spid="_x0000_s11740"/>
                </a:ext>
                <a:ext uri="{FF2B5EF4-FFF2-40B4-BE49-F238E27FC236}">
                  <a16:creationId xmlns:a16="http://schemas.microsoft.com/office/drawing/2014/main" id="{00000000-0008-0000-0200-0000DC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165100</xdr:colOff>
          <xdr:row>1080</xdr:row>
          <xdr:rowOff>69850</xdr:rowOff>
        </xdr:from>
        <xdr:to>
          <xdr:col>58</xdr:col>
          <xdr:colOff>12700</xdr:colOff>
          <xdr:row>1081</xdr:row>
          <xdr:rowOff>279400</xdr:rowOff>
        </xdr:to>
        <xdr:sp macro="" textlink="">
          <xdr:nvSpPr>
            <xdr:cNvPr id="11741" name="Option Button 477" hidden="1">
              <a:extLst>
                <a:ext uri="{63B3BB69-23CF-44E3-9099-C40C66FF867C}">
                  <a14:compatExt spid="_x0000_s11741"/>
                </a:ext>
                <a:ext uri="{FF2B5EF4-FFF2-40B4-BE49-F238E27FC236}">
                  <a16:creationId xmlns:a16="http://schemas.microsoft.com/office/drawing/2014/main" id="{00000000-0008-0000-0200-0000DD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1081</xdr:row>
          <xdr:rowOff>215900</xdr:rowOff>
        </xdr:from>
        <xdr:to>
          <xdr:col>53</xdr:col>
          <xdr:colOff>247650</xdr:colOff>
          <xdr:row>1082</xdr:row>
          <xdr:rowOff>38100</xdr:rowOff>
        </xdr:to>
        <xdr:sp macro="" textlink="">
          <xdr:nvSpPr>
            <xdr:cNvPr id="11742" name="Option Button 478" hidden="1">
              <a:extLst>
                <a:ext uri="{63B3BB69-23CF-44E3-9099-C40C66FF867C}">
                  <a14:compatExt spid="_x0000_s11742"/>
                </a:ext>
                <a:ext uri="{FF2B5EF4-FFF2-40B4-BE49-F238E27FC236}">
                  <a16:creationId xmlns:a16="http://schemas.microsoft.com/office/drawing/2014/main" id="{00000000-0008-0000-0200-0000DE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25400</xdr:colOff>
          <xdr:row>1079</xdr:row>
          <xdr:rowOff>438150</xdr:rowOff>
        </xdr:from>
        <xdr:to>
          <xdr:col>58</xdr:col>
          <xdr:colOff>107950</xdr:colOff>
          <xdr:row>1083</xdr:row>
          <xdr:rowOff>57150</xdr:rowOff>
        </xdr:to>
        <xdr:sp macro="" textlink="">
          <xdr:nvSpPr>
            <xdr:cNvPr id="11743" name="Group Box 479" hidden="1">
              <a:extLst>
                <a:ext uri="{63B3BB69-23CF-44E3-9099-C40C66FF867C}">
                  <a14:compatExt spid="_x0000_s11743"/>
                </a:ext>
                <a:ext uri="{FF2B5EF4-FFF2-40B4-BE49-F238E27FC236}">
                  <a16:creationId xmlns:a16="http://schemas.microsoft.com/office/drawing/2014/main" id="{00000000-0008-0000-0200-0000DF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1113</xdr:row>
          <xdr:rowOff>50800</xdr:rowOff>
        </xdr:from>
        <xdr:to>
          <xdr:col>53</xdr:col>
          <xdr:colOff>215900</xdr:colOff>
          <xdr:row>1114</xdr:row>
          <xdr:rowOff>260350</xdr:rowOff>
        </xdr:to>
        <xdr:sp macro="" textlink="">
          <xdr:nvSpPr>
            <xdr:cNvPr id="11744" name="Option Button 480" hidden="1">
              <a:extLst>
                <a:ext uri="{63B3BB69-23CF-44E3-9099-C40C66FF867C}">
                  <a14:compatExt spid="_x0000_s11744"/>
                </a:ext>
                <a:ext uri="{FF2B5EF4-FFF2-40B4-BE49-F238E27FC236}">
                  <a16:creationId xmlns:a16="http://schemas.microsoft.com/office/drawing/2014/main" id="{00000000-0008-0000-0200-0000E0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127000</xdr:colOff>
          <xdr:row>1113</xdr:row>
          <xdr:rowOff>50800</xdr:rowOff>
        </xdr:from>
        <xdr:to>
          <xdr:col>57</xdr:col>
          <xdr:colOff>38100</xdr:colOff>
          <xdr:row>1114</xdr:row>
          <xdr:rowOff>260350</xdr:rowOff>
        </xdr:to>
        <xdr:sp macro="" textlink="">
          <xdr:nvSpPr>
            <xdr:cNvPr id="11745" name="Option Button 481" hidden="1">
              <a:extLst>
                <a:ext uri="{63B3BB69-23CF-44E3-9099-C40C66FF867C}">
                  <a14:compatExt spid="_x0000_s11745"/>
                </a:ext>
                <a:ext uri="{FF2B5EF4-FFF2-40B4-BE49-F238E27FC236}">
                  <a16:creationId xmlns:a16="http://schemas.microsoft.com/office/drawing/2014/main" id="{00000000-0008-0000-0200-0000E1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1114</xdr:row>
          <xdr:rowOff>196850</xdr:rowOff>
        </xdr:from>
        <xdr:to>
          <xdr:col>53</xdr:col>
          <xdr:colOff>209550</xdr:colOff>
          <xdr:row>1115</xdr:row>
          <xdr:rowOff>19050</xdr:rowOff>
        </xdr:to>
        <xdr:sp macro="" textlink="">
          <xdr:nvSpPr>
            <xdr:cNvPr id="11746" name="Option Button 482" hidden="1">
              <a:extLst>
                <a:ext uri="{63B3BB69-23CF-44E3-9099-C40C66FF867C}">
                  <a14:compatExt spid="_x0000_s11746"/>
                </a:ext>
                <a:ext uri="{FF2B5EF4-FFF2-40B4-BE49-F238E27FC236}">
                  <a16:creationId xmlns:a16="http://schemas.microsoft.com/office/drawing/2014/main" id="{00000000-0008-0000-0200-0000E2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279400</xdr:colOff>
          <xdr:row>1112</xdr:row>
          <xdr:rowOff>419100</xdr:rowOff>
        </xdr:from>
        <xdr:to>
          <xdr:col>58</xdr:col>
          <xdr:colOff>69850</xdr:colOff>
          <xdr:row>1116</xdr:row>
          <xdr:rowOff>38100</xdr:rowOff>
        </xdr:to>
        <xdr:sp macro="" textlink="">
          <xdr:nvSpPr>
            <xdr:cNvPr id="11747" name="Group Box 483" hidden="1">
              <a:extLst>
                <a:ext uri="{63B3BB69-23CF-44E3-9099-C40C66FF867C}">
                  <a14:compatExt spid="_x0000_s11747"/>
                </a:ext>
                <a:ext uri="{FF2B5EF4-FFF2-40B4-BE49-F238E27FC236}">
                  <a16:creationId xmlns:a16="http://schemas.microsoft.com/office/drawing/2014/main" id="{00000000-0008-0000-0200-0000E3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1134</xdr:row>
          <xdr:rowOff>57150</xdr:rowOff>
        </xdr:from>
        <xdr:to>
          <xdr:col>53</xdr:col>
          <xdr:colOff>177800</xdr:colOff>
          <xdr:row>1135</xdr:row>
          <xdr:rowOff>266700</xdr:rowOff>
        </xdr:to>
        <xdr:sp macro="" textlink="">
          <xdr:nvSpPr>
            <xdr:cNvPr id="11748" name="Option Button 484" hidden="1">
              <a:extLst>
                <a:ext uri="{63B3BB69-23CF-44E3-9099-C40C66FF867C}">
                  <a14:compatExt spid="_x0000_s11748"/>
                </a:ext>
                <a:ext uri="{FF2B5EF4-FFF2-40B4-BE49-F238E27FC236}">
                  <a16:creationId xmlns:a16="http://schemas.microsoft.com/office/drawing/2014/main" id="{00000000-0008-0000-0200-0000E4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十分にできている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88900</xdr:colOff>
          <xdr:row>1134</xdr:row>
          <xdr:rowOff>57150</xdr:rowOff>
        </xdr:from>
        <xdr:to>
          <xdr:col>57</xdr:col>
          <xdr:colOff>0</xdr:colOff>
          <xdr:row>1135</xdr:row>
          <xdr:rowOff>266700</xdr:rowOff>
        </xdr:to>
        <xdr:sp macro="" textlink="">
          <xdr:nvSpPr>
            <xdr:cNvPr id="11749" name="Option Button 485" hidden="1">
              <a:extLst>
                <a:ext uri="{63B3BB69-23CF-44E3-9099-C40C66FF867C}">
                  <a14:compatExt spid="_x0000_s11749"/>
                </a:ext>
                <a:ext uri="{FF2B5EF4-FFF2-40B4-BE49-F238E27FC236}">
                  <a16:creationId xmlns:a16="http://schemas.microsoft.com/office/drawing/2014/main" id="{00000000-0008-0000-0200-0000E5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おおむねできている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273050</xdr:colOff>
          <xdr:row>1135</xdr:row>
          <xdr:rowOff>203200</xdr:rowOff>
        </xdr:from>
        <xdr:to>
          <xdr:col>53</xdr:col>
          <xdr:colOff>171450</xdr:colOff>
          <xdr:row>1136</xdr:row>
          <xdr:rowOff>25400</xdr:rowOff>
        </xdr:to>
        <xdr:sp macro="" textlink="">
          <xdr:nvSpPr>
            <xdr:cNvPr id="11750" name="Option Button 486" hidden="1">
              <a:extLst>
                <a:ext uri="{63B3BB69-23CF-44E3-9099-C40C66FF867C}">
                  <a14:compatExt spid="_x0000_s11750"/>
                </a:ext>
                <a:ext uri="{FF2B5EF4-FFF2-40B4-BE49-F238E27FC236}">
                  <a16:creationId xmlns:a16="http://schemas.microsoft.com/office/drawing/2014/main" id="{00000000-0008-0000-0200-0000E6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改善取組みが必要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241300</xdr:colOff>
          <xdr:row>1133</xdr:row>
          <xdr:rowOff>425450</xdr:rowOff>
        </xdr:from>
        <xdr:to>
          <xdr:col>58</xdr:col>
          <xdr:colOff>31750</xdr:colOff>
          <xdr:row>1137</xdr:row>
          <xdr:rowOff>44450</xdr:rowOff>
        </xdr:to>
        <xdr:sp macro="" textlink="">
          <xdr:nvSpPr>
            <xdr:cNvPr id="11751" name="Group Box 487" hidden="1">
              <a:extLst>
                <a:ext uri="{63B3BB69-23CF-44E3-9099-C40C66FF867C}">
                  <a14:compatExt spid="_x0000_s11751"/>
                </a:ext>
                <a:ext uri="{FF2B5EF4-FFF2-40B4-BE49-F238E27FC236}">
                  <a16:creationId xmlns:a16="http://schemas.microsoft.com/office/drawing/2014/main" id="{00000000-0008-0000-0200-0000E7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13</xdr:row>
          <xdr:rowOff>266700</xdr:rowOff>
        </xdr:from>
        <xdr:to>
          <xdr:col>27</xdr:col>
          <xdr:colOff>101600</xdr:colOff>
          <xdr:row>14</xdr:row>
          <xdr:rowOff>63500</xdr:rowOff>
        </xdr:to>
        <xdr:sp macro="" textlink="">
          <xdr:nvSpPr>
            <xdr:cNvPr id="11752" name="Option Button 488" hidden="1">
              <a:extLst>
                <a:ext uri="{63B3BB69-23CF-44E3-9099-C40C66FF867C}">
                  <a14:compatExt spid="_x0000_s11752"/>
                </a:ext>
                <a:ext uri="{FF2B5EF4-FFF2-40B4-BE49-F238E27FC236}">
                  <a16:creationId xmlns:a16="http://schemas.microsoft.com/office/drawing/2014/main" id="{00000000-0008-0000-0200-0000E8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13</xdr:row>
          <xdr:rowOff>273050</xdr:rowOff>
        </xdr:from>
        <xdr:to>
          <xdr:col>29</xdr:col>
          <xdr:colOff>171450</xdr:colOff>
          <xdr:row>14</xdr:row>
          <xdr:rowOff>63500</xdr:rowOff>
        </xdr:to>
        <xdr:sp macro="" textlink="">
          <xdr:nvSpPr>
            <xdr:cNvPr id="11753" name="Option Button 489" hidden="1">
              <a:extLst>
                <a:ext uri="{63B3BB69-23CF-44E3-9099-C40C66FF867C}">
                  <a14:compatExt spid="_x0000_s11753"/>
                </a:ext>
                <a:ext uri="{FF2B5EF4-FFF2-40B4-BE49-F238E27FC236}">
                  <a16:creationId xmlns:a16="http://schemas.microsoft.com/office/drawing/2014/main" id="{00000000-0008-0000-0200-0000E9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13</xdr:row>
          <xdr:rowOff>450850</xdr:rowOff>
        </xdr:from>
        <xdr:to>
          <xdr:col>27</xdr:col>
          <xdr:colOff>101600</xdr:colOff>
          <xdr:row>15</xdr:row>
          <xdr:rowOff>177800</xdr:rowOff>
        </xdr:to>
        <xdr:sp macro="" textlink="">
          <xdr:nvSpPr>
            <xdr:cNvPr id="11754" name="Option Button 490" hidden="1">
              <a:extLst>
                <a:ext uri="{63B3BB69-23CF-44E3-9099-C40C66FF867C}">
                  <a14:compatExt spid="_x0000_s11754"/>
                </a:ext>
                <a:ext uri="{FF2B5EF4-FFF2-40B4-BE49-F238E27FC236}">
                  <a16:creationId xmlns:a16="http://schemas.microsoft.com/office/drawing/2014/main" id="{00000000-0008-0000-0200-0000EA2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285750</xdr:colOff>
          <xdr:row>13</xdr:row>
          <xdr:rowOff>203200</xdr:rowOff>
        </xdr:from>
        <xdr:to>
          <xdr:col>30</xdr:col>
          <xdr:colOff>63500</xdr:colOff>
          <xdr:row>15</xdr:row>
          <xdr:rowOff>266700</xdr:rowOff>
        </xdr:to>
        <xdr:sp macro="" textlink="">
          <xdr:nvSpPr>
            <xdr:cNvPr id="11756" name="Group Box 492" hidden="1">
              <a:extLst>
                <a:ext uri="{63B3BB69-23CF-44E3-9099-C40C66FF867C}">
                  <a14:compatExt spid="_x0000_s11756"/>
                </a:ext>
                <a:ext uri="{FF2B5EF4-FFF2-40B4-BE49-F238E27FC236}">
                  <a16:creationId xmlns:a16="http://schemas.microsoft.com/office/drawing/2014/main" id="{00000000-0008-0000-0200-0000EC2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30</xdr:row>
          <xdr:rowOff>6350</xdr:rowOff>
        </xdr:from>
        <xdr:to>
          <xdr:col>27</xdr:col>
          <xdr:colOff>101600</xdr:colOff>
          <xdr:row>30</xdr:row>
          <xdr:rowOff>266700</xdr:rowOff>
        </xdr:to>
        <xdr:sp macro="" textlink="">
          <xdr:nvSpPr>
            <xdr:cNvPr id="11791" name="Option Button 527" hidden="1">
              <a:extLst>
                <a:ext uri="{63B3BB69-23CF-44E3-9099-C40C66FF867C}">
                  <a14:compatExt spid="_x0000_s11791"/>
                </a:ext>
                <a:ext uri="{FF2B5EF4-FFF2-40B4-BE49-F238E27FC236}">
                  <a16:creationId xmlns:a16="http://schemas.microsoft.com/office/drawing/2014/main" id="{00000000-0008-0000-0200-00000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30</xdr:row>
          <xdr:rowOff>12700</xdr:rowOff>
        </xdr:from>
        <xdr:to>
          <xdr:col>29</xdr:col>
          <xdr:colOff>171450</xdr:colOff>
          <xdr:row>30</xdr:row>
          <xdr:rowOff>273050</xdr:rowOff>
        </xdr:to>
        <xdr:sp macro="" textlink="">
          <xdr:nvSpPr>
            <xdr:cNvPr id="11792" name="Option Button 528" hidden="1">
              <a:extLst>
                <a:ext uri="{63B3BB69-23CF-44E3-9099-C40C66FF867C}">
                  <a14:compatExt spid="_x0000_s11792"/>
                </a:ext>
                <a:ext uri="{FF2B5EF4-FFF2-40B4-BE49-F238E27FC236}">
                  <a16:creationId xmlns:a16="http://schemas.microsoft.com/office/drawing/2014/main" id="{00000000-0008-0000-0200-00001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30</xdr:row>
          <xdr:rowOff>184150</xdr:rowOff>
        </xdr:from>
        <xdr:to>
          <xdr:col>27</xdr:col>
          <xdr:colOff>101600</xdr:colOff>
          <xdr:row>30</xdr:row>
          <xdr:rowOff>450850</xdr:rowOff>
        </xdr:to>
        <xdr:sp macro="" textlink="">
          <xdr:nvSpPr>
            <xdr:cNvPr id="11793" name="Option Button 529" hidden="1">
              <a:extLst>
                <a:ext uri="{63B3BB69-23CF-44E3-9099-C40C66FF867C}">
                  <a14:compatExt spid="_x0000_s11793"/>
                </a:ext>
                <a:ext uri="{FF2B5EF4-FFF2-40B4-BE49-F238E27FC236}">
                  <a16:creationId xmlns:a16="http://schemas.microsoft.com/office/drawing/2014/main" id="{00000000-0008-0000-0200-00001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29</xdr:row>
          <xdr:rowOff>19050</xdr:rowOff>
        </xdr:from>
        <xdr:to>
          <xdr:col>30</xdr:col>
          <xdr:colOff>63500</xdr:colOff>
          <xdr:row>32</xdr:row>
          <xdr:rowOff>12700</xdr:rowOff>
        </xdr:to>
        <xdr:sp macro="" textlink="">
          <xdr:nvSpPr>
            <xdr:cNvPr id="11794" name="Group Box 530" hidden="1">
              <a:extLst>
                <a:ext uri="{63B3BB69-23CF-44E3-9099-C40C66FF867C}">
                  <a14:compatExt spid="_x0000_s11794"/>
                </a:ext>
                <a:ext uri="{FF2B5EF4-FFF2-40B4-BE49-F238E27FC236}">
                  <a16:creationId xmlns:a16="http://schemas.microsoft.com/office/drawing/2014/main" id="{00000000-0008-0000-0200-00001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34</xdr:row>
          <xdr:rowOff>12700</xdr:rowOff>
        </xdr:from>
        <xdr:to>
          <xdr:col>27</xdr:col>
          <xdr:colOff>107950</xdr:colOff>
          <xdr:row>34</xdr:row>
          <xdr:rowOff>273050</xdr:rowOff>
        </xdr:to>
        <xdr:sp macro="" textlink="">
          <xdr:nvSpPr>
            <xdr:cNvPr id="11811" name="Option Button 547" hidden="1">
              <a:extLst>
                <a:ext uri="{63B3BB69-23CF-44E3-9099-C40C66FF867C}">
                  <a14:compatExt spid="_x0000_s11811"/>
                </a:ext>
                <a:ext uri="{FF2B5EF4-FFF2-40B4-BE49-F238E27FC236}">
                  <a16:creationId xmlns:a16="http://schemas.microsoft.com/office/drawing/2014/main" id="{00000000-0008-0000-0200-00002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34</xdr:row>
          <xdr:rowOff>12700</xdr:rowOff>
        </xdr:from>
        <xdr:to>
          <xdr:col>29</xdr:col>
          <xdr:colOff>177800</xdr:colOff>
          <xdr:row>34</xdr:row>
          <xdr:rowOff>273050</xdr:rowOff>
        </xdr:to>
        <xdr:sp macro="" textlink="">
          <xdr:nvSpPr>
            <xdr:cNvPr id="11812" name="Option Button 548" hidden="1">
              <a:extLst>
                <a:ext uri="{63B3BB69-23CF-44E3-9099-C40C66FF867C}">
                  <a14:compatExt spid="_x0000_s11812"/>
                </a:ext>
                <a:ext uri="{FF2B5EF4-FFF2-40B4-BE49-F238E27FC236}">
                  <a16:creationId xmlns:a16="http://schemas.microsoft.com/office/drawing/2014/main" id="{00000000-0008-0000-0200-00002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34</xdr:row>
          <xdr:rowOff>190500</xdr:rowOff>
        </xdr:from>
        <xdr:to>
          <xdr:col>27</xdr:col>
          <xdr:colOff>107950</xdr:colOff>
          <xdr:row>34</xdr:row>
          <xdr:rowOff>450850</xdr:rowOff>
        </xdr:to>
        <xdr:sp macro="" textlink="">
          <xdr:nvSpPr>
            <xdr:cNvPr id="11813" name="Option Button 549" hidden="1">
              <a:extLst>
                <a:ext uri="{63B3BB69-23CF-44E3-9099-C40C66FF867C}">
                  <a14:compatExt spid="_x0000_s11813"/>
                </a:ext>
                <a:ext uri="{FF2B5EF4-FFF2-40B4-BE49-F238E27FC236}">
                  <a16:creationId xmlns:a16="http://schemas.microsoft.com/office/drawing/2014/main" id="{00000000-0008-0000-0200-00002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33</xdr:row>
          <xdr:rowOff>31750</xdr:rowOff>
        </xdr:from>
        <xdr:to>
          <xdr:col>30</xdr:col>
          <xdr:colOff>69850</xdr:colOff>
          <xdr:row>36</xdr:row>
          <xdr:rowOff>19050</xdr:rowOff>
        </xdr:to>
        <xdr:sp macro="" textlink="">
          <xdr:nvSpPr>
            <xdr:cNvPr id="11814" name="Group Box 550" hidden="1">
              <a:extLst>
                <a:ext uri="{63B3BB69-23CF-44E3-9099-C40C66FF867C}">
                  <a14:compatExt spid="_x0000_s11814"/>
                </a:ext>
                <a:ext uri="{FF2B5EF4-FFF2-40B4-BE49-F238E27FC236}">
                  <a16:creationId xmlns:a16="http://schemas.microsoft.com/office/drawing/2014/main" id="{00000000-0008-0000-0200-00002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36</xdr:row>
          <xdr:rowOff>25400</xdr:rowOff>
        </xdr:from>
        <xdr:to>
          <xdr:col>27</xdr:col>
          <xdr:colOff>107950</xdr:colOff>
          <xdr:row>36</xdr:row>
          <xdr:rowOff>285750</xdr:rowOff>
        </xdr:to>
        <xdr:sp macro="" textlink="">
          <xdr:nvSpPr>
            <xdr:cNvPr id="11815" name="Option Button 551" hidden="1">
              <a:extLst>
                <a:ext uri="{63B3BB69-23CF-44E3-9099-C40C66FF867C}">
                  <a14:compatExt spid="_x0000_s11815"/>
                </a:ext>
                <a:ext uri="{FF2B5EF4-FFF2-40B4-BE49-F238E27FC236}">
                  <a16:creationId xmlns:a16="http://schemas.microsoft.com/office/drawing/2014/main" id="{00000000-0008-0000-0200-00002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36</xdr:row>
          <xdr:rowOff>25400</xdr:rowOff>
        </xdr:from>
        <xdr:to>
          <xdr:col>29</xdr:col>
          <xdr:colOff>177800</xdr:colOff>
          <xdr:row>36</xdr:row>
          <xdr:rowOff>285750</xdr:rowOff>
        </xdr:to>
        <xdr:sp macro="" textlink="">
          <xdr:nvSpPr>
            <xdr:cNvPr id="11816" name="Option Button 552" hidden="1">
              <a:extLst>
                <a:ext uri="{63B3BB69-23CF-44E3-9099-C40C66FF867C}">
                  <a14:compatExt spid="_x0000_s11816"/>
                </a:ext>
                <a:ext uri="{FF2B5EF4-FFF2-40B4-BE49-F238E27FC236}">
                  <a16:creationId xmlns:a16="http://schemas.microsoft.com/office/drawing/2014/main" id="{00000000-0008-0000-0200-00002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36</xdr:row>
          <xdr:rowOff>203200</xdr:rowOff>
        </xdr:from>
        <xdr:to>
          <xdr:col>27</xdr:col>
          <xdr:colOff>107950</xdr:colOff>
          <xdr:row>36</xdr:row>
          <xdr:rowOff>463550</xdr:rowOff>
        </xdr:to>
        <xdr:sp macro="" textlink="">
          <xdr:nvSpPr>
            <xdr:cNvPr id="11817" name="Option Button 553" hidden="1">
              <a:extLst>
                <a:ext uri="{63B3BB69-23CF-44E3-9099-C40C66FF867C}">
                  <a14:compatExt spid="_x0000_s11817"/>
                </a:ext>
                <a:ext uri="{FF2B5EF4-FFF2-40B4-BE49-F238E27FC236}">
                  <a16:creationId xmlns:a16="http://schemas.microsoft.com/office/drawing/2014/main" id="{00000000-0008-0000-0200-00002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35</xdr:row>
          <xdr:rowOff>44450</xdr:rowOff>
        </xdr:from>
        <xdr:to>
          <xdr:col>30</xdr:col>
          <xdr:colOff>69850</xdr:colOff>
          <xdr:row>38</xdr:row>
          <xdr:rowOff>31750</xdr:rowOff>
        </xdr:to>
        <xdr:sp macro="" textlink="">
          <xdr:nvSpPr>
            <xdr:cNvPr id="11818" name="Group Box 554" hidden="1">
              <a:extLst>
                <a:ext uri="{63B3BB69-23CF-44E3-9099-C40C66FF867C}">
                  <a14:compatExt spid="_x0000_s11818"/>
                </a:ext>
                <a:ext uri="{FF2B5EF4-FFF2-40B4-BE49-F238E27FC236}">
                  <a16:creationId xmlns:a16="http://schemas.microsoft.com/office/drawing/2014/main" id="{00000000-0008-0000-0200-00002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38</xdr:row>
          <xdr:rowOff>38100</xdr:rowOff>
        </xdr:from>
        <xdr:to>
          <xdr:col>27</xdr:col>
          <xdr:colOff>107950</xdr:colOff>
          <xdr:row>38</xdr:row>
          <xdr:rowOff>298450</xdr:rowOff>
        </xdr:to>
        <xdr:sp macro="" textlink="">
          <xdr:nvSpPr>
            <xdr:cNvPr id="11819" name="Option Button 555" hidden="1">
              <a:extLst>
                <a:ext uri="{63B3BB69-23CF-44E3-9099-C40C66FF867C}">
                  <a14:compatExt spid="_x0000_s11819"/>
                </a:ext>
                <a:ext uri="{FF2B5EF4-FFF2-40B4-BE49-F238E27FC236}">
                  <a16:creationId xmlns:a16="http://schemas.microsoft.com/office/drawing/2014/main" id="{00000000-0008-0000-0200-00002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38</xdr:row>
          <xdr:rowOff>44450</xdr:rowOff>
        </xdr:from>
        <xdr:to>
          <xdr:col>29</xdr:col>
          <xdr:colOff>177800</xdr:colOff>
          <xdr:row>38</xdr:row>
          <xdr:rowOff>304800</xdr:rowOff>
        </xdr:to>
        <xdr:sp macro="" textlink="">
          <xdr:nvSpPr>
            <xdr:cNvPr id="11820" name="Option Button 556" hidden="1">
              <a:extLst>
                <a:ext uri="{63B3BB69-23CF-44E3-9099-C40C66FF867C}">
                  <a14:compatExt spid="_x0000_s11820"/>
                </a:ext>
                <a:ext uri="{FF2B5EF4-FFF2-40B4-BE49-F238E27FC236}">
                  <a16:creationId xmlns:a16="http://schemas.microsoft.com/office/drawing/2014/main" id="{00000000-0008-0000-0200-00002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38</xdr:row>
          <xdr:rowOff>215900</xdr:rowOff>
        </xdr:from>
        <xdr:to>
          <xdr:col>27</xdr:col>
          <xdr:colOff>107950</xdr:colOff>
          <xdr:row>39</xdr:row>
          <xdr:rowOff>6350</xdr:rowOff>
        </xdr:to>
        <xdr:sp macro="" textlink="">
          <xdr:nvSpPr>
            <xdr:cNvPr id="11821" name="Option Button 557" hidden="1">
              <a:extLst>
                <a:ext uri="{63B3BB69-23CF-44E3-9099-C40C66FF867C}">
                  <a14:compatExt spid="_x0000_s11821"/>
                </a:ext>
                <a:ext uri="{FF2B5EF4-FFF2-40B4-BE49-F238E27FC236}">
                  <a16:creationId xmlns:a16="http://schemas.microsoft.com/office/drawing/2014/main" id="{00000000-0008-0000-0200-00002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38</xdr:row>
          <xdr:rowOff>0</xdr:rowOff>
        </xdr:from>
        <xdr:to>
          <xdr:col>30</xdr:col>
          <xdr:colOff>69850</xdr:colOff>
          <xdr:row>40</xdr:row>
          <xdr:rowOff>57150</xdr:rowOff>
        </xdr:to>
        <xdr:sp macro="" textlink="">
          <xdr:nvSpPr>
            <xdr:cNvPr id="11822" name="Group Box 558" hidden="1">
              <a:extLst>
                <a:ext uri="{63B3BB69-23CF-44E3-9099-C40C66FF867C}">
                  <a14:compatExt spid="_x0000_s11822"/>
                </a:ext>
                <a:ext uri="{FF2B5EF4-FFF2-40B4-BE49-F238E27FC236}">
                  <a16:creationId xmlns:a16="http://schemas.microsoft.com/office/drawing/2014/main" id="{00000000-0008-0000-0200-00002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40</xdr:row>
          <xdr:rowOff>38100</xdr:rowOff>
        </xdr:from>
        <xdr:to>
          <xdr:col>27</xdr:col>
          <xdr:colOff>107950</xdr:colOff>
          <xdr:row>40</xdr:row>
          <xdr:rowOff>298450</xdr:rowOff>
        </xdr:to>
        <xdr:sp macro="" textlink="">
          <xdr:nvSpPr>
            <xdr:cNvPr id="11823" name="Option Button 559" hidden="1">
              <a:extLst>
                <a:ext uri="{63B3BB69-23CF-44E3-9099-C40C66FF867C}">
                  <a14:compatExt spid="_x0000_s11823"/>
                </a:ext>
                <a:ext uri="{FF2B5EF4-FFF2-40B4-BE49-F238E27FC236}">
                  <a16:creationId xmlns:a16="http://schemas.microsoft.com/office/drawing/2014/main" id="{00000000-0008-0000-0200-00002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40</xdr:row>
          <xdr:rowOff>44450</xdr:rowOff>
        </xdr:from>
        <xdr:to>
          <xdr:col>29</xdr:col>
          <xdr:colOff>177800</xdr:colOff>
          <xdr:row>40</xdr:row>
          <xdr:rowOff>304800</xdr:rowOff>
        </xdr:to>
        <xdr:sp macro="" textlink="">
          <xdr:nvSpPr>
            <xdr:cNvPr id="11824" name="Option Button 560" hidden="1">
              <a:extLst>
                <a:ext uri="{63B3BB69-23CF-44E3-9099-C40C66FF867C}">
                  <a14:compatExt spid="_x0000_s11824"/>
                </a:ext>
                <a:ext uri="{FF2B5EF4-FFF2-40B4-BE49-F238E27FC236}">
                  <a16:creationId xmlns:a16="http://schemas.microsoft.com/office/drawing/2014/main" id="{00000000-0008-0000-0200-00003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40</xdr:row>
          <xdr:rowOff>215900</xdr:rowOff>
        </xdr:from>
        <xdr:to>
          <xdr:col>27</xdr:col>
          <xdr:colOff>107950</xdr:colOff>
          <xdr:row>41</xdr:row>
          <xdr:rowOff>6350</xdr:rowOff>
        </xdr:to>
        <xdr:sp macro="" textlink="">
          <xdr:nvSpPr>
            <xdr:cNvPr id="11825" name="Option Button 561" hidden="1">
              <a:extLst>
                <a:ext uri="{63B3BB69-23CF-44E3-9099-C40C66FF867C}">
                  <a14:compatExt spid="_x0000_s11825"/>
                </a:ext>
                <a:ext uri="{FF2B5EF4-FFF2-40B4-BE49-F238E27FC236}">
                  <a16:creationId xmlns:a16="http://schemas.microsoft.com/office/drawing/2014/main" id="{00000000-0008-0000-0200-00003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40</xdr:row>
          <xdr:rowOff>12700</xdr:rowOff>
        </xdr:from>
        <xdr:to>
          <xdr:col>30</xdr:col>
          <xdr:colOff>69850</xdr:colOff>
          <xdr:row>43</xdr:row>
          <xdr:rowOff>0</xdr:rowOff>
        </xdr:to>
        <xdr:sp macro="" textlink="">
          <xdr:nvSpPr>
            <xdr:cNvPr id="11826" name="Group Box 562" hidden="1">
              <a:extLst>
                <a:ext uri="{63B3BB69-23CF-44E3-9099-C40C66FF867C}">
                  <a14:compatExt spid="_x0000_s11826"/>
                </a:ext>
                <a:ext uri="{FF2B5EF4-FFF2-40B4-BE49-F238E27FC236}">
                  <a16:creationId xmlns:a16="http://schemas.microsoft.com/office/drawing/2014/main" id="{00000000-0008-0000-0200-00003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72</xdr:row>
          <xdr:rowOff>241300</xdr:rowOff>
        </xdr:from>
        <xdr:to>
          <xdr:col>27</xdr:col>
          <xdr:colOff>107950</xdr:colOff>
          <xdr:row>73</xdr:row>
          <xdr:rowOff>31750</xdr:rowOff>
        </xdr:to>
        <xdr:sp macro="" textlink="">
          <xdr:nvSpPr>
            <xdr:cNvPr id="11827" name="Option Button 563" hidden="1">
              <a:extLst>
                <a:ext uri="{63B3BB69-23CF-44E3-9099-C40C66FF867C}">
                  <a14:compatExt spid="_x0000_s11827"/>
                </a:ext>
                <a:ext uri="{FF2B5EF4-FFF2-40B4-BE49-F238E27FC236}">
                  <a16:creationId xmlns:a16="http://schemas.microsoft.com/office/drawing/2014/main" id="{00000000-0008-0000-0200-00003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72</xdr:row>
          <xdr:rowOff>247650</xdr:rowOff>
        </xdr:from>
        <xdr:to>
          <xdr:col>29</xdr:col>
          <xdr:colOff>177800</xdr:colOff>
          <xdr:row>73</xdr:row>
          <xdr:rowOff>31750</xdr:rowOff>
        </xdr:to>
        <xdr:sp macro="" textlink="">
          <xdr:nvSpPr>
            <xdr:cNvPr id="11828" name="Option Button 564" hidden="1">
              <a:extLst>
                <a:ext uri="{63B3BB69-23CF-44E3-9099-C40C66FF867C}">
                  <a14:compatExt spid="_x0000_s11828"/>
                </a:ext>
                <a:ext uri="{FF2B5EF4-FFF2-40B4-BE49-F238E27FC236}">
                  <a16:creationId xmlns:a16="http://schemas.microsoft.com/office/drawing/2014/main" id="{00000000-0008-0000-0200-00003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72</xdr:row>
          <xdr:rowOff>419100</xdr:rowOff>
        </xdr:from>
        <xdr:to>
          <xdr:col>27</xdr:col>
          <xdr:colOff>107950</xdr:colOff>
          <xdr:row>74</xdr:row>
          <xdr:rowOff>146050</xdr:rowOff>
        </xdr:to>
        <xdr:sp macro="" textlink="">
          <xdr:nvSpPr>
            <xdr:cNvPr id="11829" name="Option Button 565" hidden="1">
              <a:extLst>
                <a:ext uri="{63B3BB69-23CF-44E3-9099-C40C66FF867C}">
                  <a14:compatExt spid="_x0000_s11829"/>
                </a:ext>
                <a:ext uri="{FF2B5EF4-FFF2-40B4-BE49-F238E27FC236}">
                  <a16:creationId xmlns:a16="http://schemas.microsoft.com/office/drawing/2014/main" id="{00000000-0008-0000-0200-00003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72</xdr:row>
          <xdr:rowOff>184150</xdr:rowOff>
        </xdr:from>
        <xdr:to>
          <xdr:col>30</xdr:col>
          <xdr:colOff>69850</xdr:colOff>
          <xdr:row>74</xdr:row>
          <xdr:rowOff>241300</xdr:rowOff>
        </xdr:to>
        <xdr:sp macro="" textlink="">
          <xdr:nvSpPr>
            <xdr:cNvPr id="11830" name="Group Box 566" hidden="1">
              <a:extLst>
                <a:ext uri="{63B3BB69-23CF-44E3-9099-C40C66FF867C}">
                  <a14:compatExt spid="_x0000_s11830"/>
                </a:ext>
                <a:ext uri="{FF2B5EF4-FFF2-40B4-BE49-F238E27FC236}">
                  <a16:creationId xmlns:a16="http://schemas.microsoft.com/office/drawing/2014/main" id="{00000000-0008-0000-0200-00003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53</xdr:row>
          <xdr:rowOff>266700</xdr:rowOff>
        </xdr:from>
        <xdr:to>
          <xdr:col>27</xdr:col>
          <xdr:colOff>107950</xdr:colOff>
          <xdr:row>54</xdr:row>
          <xdr:rowOff>50800</xdr:rowOff>
        </xdr:to>
        <xdr:sp macro="" textlink="">
          <xdr:nvSpPr>
            <xdr:cNvPr id="11831" name="Option Button 567" hidden="1">
              <a:extLst>
                <a:ext uri="{63B3BB69-23CF-44E3-9099-C40C66FF867C}">
                  <a14:compatExt spid="_x0000_s11831"/>
                </a:ext>
                <a:ext uri="{FF2B5EF4-FFF2-40B4-BE49-F238E27FC236}">
                  <a16:creationId xmlns:a16="http://schemas.microsoft.com/office/drawing/2014/main" id="{00000000-0008-0000-0200-00003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53</xdr:row>
          <xdr:rowOff>273050</xdr:rowOff>
        </xdr:from>
        <xdr:to>
          <xdr:col>29</xdr:col>
          <xdr:colOff>177800</xdr:colOff>
          <xdr:row>54</xdr:row>
          <xdr:rowOff>57150</xdr:rowOff>
        </xdr:to>
        <xdr:sp macro="" textlink="">
          <xdr:nvSpPr>
            <xdr:cNvPr id="11832" name="Option Button 568" hidden="1">
              <a:extLst>
                <a:ext uri="{63B3BB69-23CF-44E3-9099-C40C66FF867C}">
                  <a14:compatExt spid="_x0000_s11832"/>
                </a:ext>
                <a:ext uri="{FF2B5EF4-FFF2-40B4-BE49-F238E27FC236}">
                  <a16:creationId xmlns:a16="http://schemas.microsoft.com/office/drawing/2014/main" id="{00000000-0008-0000-0200-00003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53</xdr:row>
          <xdr:rowOff>444500</xdr:rowOff>
        </xdr:from>
        <xdr:to>
          <xdr:col>27</xdr:col>
          <xdr:colOff>107950</xdr:colOff>
          <xdr:row>55</xdr:row>
          <xdr:rowOff>165100</xdr:rowOff>
        </xdr:to>
        <xdr:sp macro="" textlink="">
          <xdr:nvSpPr>
            <xdr:cNvPr id="11833" name="Option Button 569" hidden="1">
              <a:extLst>
                <a:ext uri="{63B3BB69-23CF-44E3-9099-C40C66FF867C}">
                  <a14:compatExt spid="_x0000_s11833"/>
                </a:ext>
                <a:ext uri="{FF2B5EF4-FFF2-40B4-BE49-F238E27FC236}">
                  <a16:creationId xmlns:a16="http://schemas.microsoft.com/office/drawing/2014/main" id="{00000000-0008-0000-0200-00003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53</xdr:row>
          <xdr:rowOff>209550</xdr:rowOff>
        </xdr:from>
        <xdr:to>
          <xdr:col>30</xdr:col>
          <xdr:colOff>69850</xdr:colOff>
          <xdr:row>55</xdr:row>
          <xdr:rowOff>266700</xdr:rowOff>
        </xdr:to>
        <xdr:sp macro="" textlink="">
          <xdr:nvSpPr>
            <xdr:cNvPr id="11834" name="Group Box 570" hidden="1">
              <a:extLst>
                <a:ext uri="{63B3BB69-23CF-44E3-9099-C40C66FF867C}">
                  <a14:compatExt spid="_x0000_s11834"/>
                </a:ext>
                <a:ext uri="{FF2B5EF4-FFF2-40B4-BE49-F238E27FC236}">
                  <a16:creationId xmlns:a16="http://schemas.microsoft.com/office/drawing/2014/main" id="{00000000-0008-0000-0200-00003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57</xdr:row>
          <xdr:rowOff>0</xdr:rowOff>
        </xdr:from>
        <xdr:to>
          <xdr:col>27</xdr:col>
          <xdr:colOff>107950</xdr:colOff>
          <xdr:row>57</xdr:row>
          <xdr:rowOff>260350</xdr:rowOff>
        </xdr:to>
        <xdr:sp macro="" textlink="">
          <xdr:nvSpPr>
            <xdr:cNvPr id="11835" name="Option Button 571" hidden="1">
              <a:extLst>
                <a:ext uri="{63B3BB69-23CF-44E3-9099-C40C66FF867C}">
                  <a14:compatExt spid="_x0000_s11835"/>
                </a:ext>
                <a:ext uri="{FF2B5EF4-FFF2-40B4-BE49-F238E27FC236}">
                  <a16:creationId xmlns:a16="http://schemas.microsoft.com/office/drawing/2014/main" id="{00000000-0008-0000-0200-00003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57</xdr:row>
          <xdr:rowOff>6350</xdr:rowOff>
        </xdr:from>
        <xdr:to>
          <xdr:col>29</xdr:col>
          <xdr:colOff>177800</xdr:colOff>
          <xdr:row>57</xdr:row>
          <xdr:rowOff>266700</xdr:rowOff>
        </xdr:to>
        <xdr:sp macro="" textlink="">
          <xdr:nvSpPr>
            <xdr:cNvPr id="11836" name="Option Button 572" hidden="1">
              <a:extLst>
                <a:ext uri="{63B3BB69-23CF-44E3-9099-C40C66FF867C}">
                  <a14:compatExt spid="_x0000_s11836"/>
                </a:ext>
                <a:ext uri="{FF2B5EF4-FFF2-40B4-BE49-F238E27FC236}">
                  <a16:creationId xmlns:a16="http://schemas.microsoft.com/office/drawing/2014/main" id="{00000000-0008-0000-0200-00003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57</xdr:row>
          <xdr:rowOff>177800</xdr:rowOff>
        </xdr:from>
        <xdr:to>
          <xdr:col>27</xdr:col>
          <xdr:colOff>107950</xdr:colOff>
          <xdr:row>57</xdr:row>
          <xdr:rowOff>444500</xdr:rowOff>
        </xdr:to>
        <xdr:sp macro="" textlink="">
          <xdr:nvSpPr>
            <xdr:cNvPr id="11837" name="Option Button 573" hidden="1">
              <a:extLst>
                <a:ext uri="{63B3BB69-23CF-44E3-9099-C40C66FF867C}">
                  <a14:compatExt spid="_x0000_s11837"/>
                </a:ext>
                <a:ext uri="{FF2B5EF4-FFF2-40B4-BE49-F238E27FC236}">
                  <a16:creationId xmlns:a16="http://schemas.microsoft.com/office/drawing/2014/main" id="{00000000-0008-0000-0200-00003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56</xdr:row>
          <xdr:rowOff>12700</xdr:rowOff>
        </xdr:from>
        <xdr:to>
          <xdr:col>30</xdr:col>
          <xdr:colOff>69850</xdr:colOff>
          <xdr:row>59</xdr:row>
          <xdr:rowOff>0</xdr:rowOff>
        </xdr:to>
        <xdr:sp macro="" textlink="">
          <xdr:nvSpPr>
            <xdr:cNvPr id="11838" name="Group Box 574" hidden="1">
              <a:extLst>
                <a:ext uri="{63B3BB69-23CF-44E3-9099-C40C66FF867C}">
                  <a14:compatExt spid="_x0000_s11838"/>
                </a:ext>
                <a:ext uri="{FF2B5EF4-FFF2-40B4-BE49-F238E27FC236}">
                  <a16:creationId xmlns:a16="http://schemas.microsoft.com/office/drawing/2014/main" id="{00000000-0008-0000-0200-00003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59</xdr:row>
          <xdr:rowOff>0</xdr:rowOff>
        </xdr:from>
        <xdr:to>
          <xdr:col>27</xdr:col>
          <xdr:colOff>107950</xdr:colOff>
          <xdr:row>59</xdr:row>
          <xdr:rowOff>260350</xdr:rowOff>
        </xdr:to>
        <xdr:sp macro="" textlink="">
          <xdr:nvSpPr>
            <xdr:cNvPr id="11839" name="Option Button 575" hidden="1">
              <a:extLst>
                <a:ext uri="{63B3BB69-23CF-44E3-9099-C40C66FF867C}">
                  <a14:compatExt spid="_x0000_s11839"/>
                </a:ext>
                <a:ext uri="{FF2B5EF4-FFF2-40B4-BE49-F238E27FC236}">
                  <a16:creationId xmlns:a16="http://schemas.microsoft.com/office/drawing/2014/main" id="{00000000-0008-0000-0200-00003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59</xdr:row>
          <xdr:rowOff>6350</xdr:rowOff>
        </xdr:from>
        <xdr:to>
          <xdr:col>29</xdr:col>
          <xdr:colOff>177800</xdr:colOff>
          <xdr:row>59</xdr:row>
          <xdr:rowOff>266700</xdr:rowOff>
        </xdr:to>
        <xdr:sp macro="" textlink="">
          <xdr:nvSpPr>
            <xdr:cNvPr id="11840" name="Option Button 576" hidden="1">
              <a:extLst>
                <a:ext uri="{63B3BB69-23CF-44E3-9099-C40C66FF867C}">
                  <a14:compatExt spid="_x0000_s11840"/>
                </a:ext>
                <a:ext uri="{FF2B5EF4-FFF2-40B4-BE49-F238E27FC236}">
                  <a16:creationId xmlns:a16="http://schemas.microsoft.com/office/drawing/2014/main" id="{00000000-0008-0000-0200-00004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59</xdr:row>
          <xdr:rowOff>177800</xdr:rowOff>
        </xdr:from>
        <xdr:to>
          <xdr:col>27</xdr:col>
          <xdr:colOff>107950</xdr:colOff>
          <xdr:row>59</xdr:row>
          <xdr:rowOff>444500</xdr:rowOff>
        </xdr:to>
        <xdr:sp macro="" textlink="">
          <xdr:nvSpPr>
            <xdr:cNvPr id="11841" name="Option Button 577" hidden="1">
              <a:extLst>
                <a:ext uri="{63B3BB69-23CF-44E3-9099-C40C66FF867C}">
                  <a14:compatExt spid="_x0000_s11841"/>
                </a:ext>
                <a:ext uri="{FF2B5EF4-FFF2-40B4-BE49-F238E27FC236}">
                  <a16:creationId xmlns:a16="http://schemas.microsoft.com/office/drawing/2014/main" id="{00000000-0008-0000-0200-00004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58</xdr:row>
          <xdr:rowOff>12700</xdr:rowOff>
        </xdr:from>
        <xdr:to>
          <xdr:col>30</xdr:col>
          <xdr:colOff>69850</xdr:colOff>
          <xdr:row>61</xdr:row>
          <xdr:rowOff>0</xdr:rowOff>
        </xdr:to>
        <xdr:sp macro="" textlink="">
          <xdr:nvSpPr>
            <xdr:cNvPr id="11842" name="Group Box 578" hidden="1">
              <a:extLst>
                <a:ext uri="{63B3BB69-23CF-44E3-9099-C40C66FF867C}">
                  <a14:compatExt spid="_x0000_s11842"/>
                </a:ext>
                <a:ext uri="{FF2B5EF4-FFF2-40B4-BE49-F238E27FC236}">
                  <a16:creationId xmlns:a16="http://schemas.microsoft.com/office/drawing/2014/main" id="{00000000-0008-0000-0200-00004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61</xdr:row>
          <xdr:rowOff>38100</xdr:rowOff>
        </xdr:from>
        <xdr:to>
          <xdr:col>27</xdr:col>
          <xdr:colOff>107950</xdr:colOff>
          <xdr:row>61</xdr:row>
          <xdr:rowOff>298450</xdr:rowOff>
        </xdr:to>
        <xdr:sp macro="" textlink="">
          <xdr:nvSpPr>
            <xdr:cNvPr id="11843" name="Option Button 579" hidden="1">
              <a:extLst>
                <a:ext uri="{63B3BB69-23CF-44E3-9099-C40C66FF867C}">
                  <a14:compatExt spid="_x0000_s11843"/>
                </a:ext>
                <a:ext uri="{FF2B5EF4-FFF2-40B4-BE49-F238E27FC236}">
                  <a16:creationId xmlns:a16="http://schemas.microsoft.com/office/drawing/2014/main" id="{00000000-0008-0000-0200-00004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61</xdr:row>
          <xdr:rowOff>38100</xdr:rowOff>
        </xdr:from>
        <xdr:to>
          <xdr:col>29</xdr:col>
          <xdr:colOff>177800</xdr:colOff>
          <xdr:row>61</xdr:row>
          <xdr:rowOff>298450</xdr:rowOff>
        </xdr:to>
        <xdr:sp macro="" textlink="">
          <xdr:nvSpPr>
            <xdr:cNvPr id="11844" name="Option Button 580" hidden="1">
              <a:extLst>
                <a:ext uri="{63B3BB69-23CF-44E3-9099-C40C66FF867C}">
                  <a14:compatExt spid="_x0000_s11844"/>
                </a:ext>
                <a:ext uri="{FF2B5EF4-FFF2-40B4-BE49-F238E27FC236}">
                  <a16:creationId xmlns:a16="http://schemas.microsoft.com/office/drawing/2014/main" id="{00000000-0008-0000-0200-00004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61</xdr:row>
          <xdr:rowOff>215900</xdr:rowOff>
        </xdr:from>
        <xdr:to>
          <xdr:col>27</xdr:col>
          <xdr:colOff>107950</xdr:colOff>
          <xdr:row>62</xdr:row>
          <xdr:rowOff>6350</xdr:rowOff>
        </xdr:to>
        <xdr:sp macro="" textlink="">
          <xdr:nvSpPr>
            <xdr:cNvPr id="11845" name="Option Button 581" hidden="1">
              <a:extLst>
                <a:ext uri="{63B3BB69-23CF-44E3-9099-C40C66FF867C}">
                  <a14:compatExt spid="_x0000_s11845"/>
                </a:ext>
                <a:ext uri="{FF2B5EF4-FFF2-40B4-BE49-F238E27FC236}">
                  <a16:creationId xmlns:a16="http://schemas.microsoft.com/office/drawing/2014/main" id="{00000000-0008-0000-0200-00004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60</xdr:row>
          <xdr:rowOff>44450</xdr:rowOff>
        </xdr:from>
        <xdr:to>
          <xdr:col>30</xdr:col>
          <xdr:colOff>69850</xdr:colOff>
          <xdr:row>63</xdr:row>
          <xdr:rowOff>31750</xdr:rowOff>
        </xdr:to>
        <xdr:sp macro="" textlink="">
          <xdr:nvSpPr>
            <xdr:cNvPr id="11846" name="Group Box 582" hidden="1">
              <a:extLst>
                <a:ext uri="{63B3BB69-23CF-44E3-9099-C40C66FF867C}">
                  <a14:compatExt spid="_x0000_s11846"/>
                </a:ext>
                <a:ext uri="{FF2B5EF4-FFF2-40B4-BE49-F238E27FC236}">
                  <a16:creationId xmlns:a16="http://schemas.microsoft.com/office/drawing/2014/main" id="{00000000-0008-0000-0200-00004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78</xdr:row>
          <xdr:rowOff>12700</xdr:rowOff>
        </xdr:from>
        <xdr:to>
          <xdr:col>27</xdr:col>
          <xdr:colOff>120650</xdr:colOff>
          <xdr:row>78</xdr:row>
          <xdr:rowOff>273050</xdr:rowOff>
        </xdr:to>
        <xdr:sp macro="" textlink="">
          <xdr:nvSpPr>
            <xdr:cNvPr id="11847" name="Option Button 583" hidden="1">
              <a:extLst>
                <a:ext uri="{63B3BB69-23CF-44E3-9099-C40C66FF867C}">
                  <a14:compatExt spid="_x0000_s11847"/>
                </a:ext>
                <a:ext uri="{FF2B5EF4-FFF2-40B4-BE49-F238E27FC236}">
                  <a16:creationId xmlns:a16="http://schemas.microsoft.com/office/drawing/2014/main" id="{00000000-0008-0000-0200-00004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78</xdr:row>
          <xdr:rowOff>19050</xdr:rowOff>
        </xdr:from>
        <xdr:to>
          <xdr:col>29</xdr:col>
          <xdr:colOff>190500</xdr:colOff>
          <xdr:row>78</xdr:row>
          <xdr:rowOff>279400</xdr:rowOff>
        </xdr:to>
        <xdr:sp macro="" textlink="">
          <xdr:nvSpPr>
            <xdr:cNvPr id="11848" name="Option Button 584" hidden="1">
              <a:extLst>
                <a:ext uri="{63B3BB69-23CF-44E3-9099-C40C66FF867C}">
                  <a14:compatExt spid="_x0000_s11848"/>
                </a:ext>
                <a:ext uri="{FF2B5EF4-FFF2-40B4-BE49-F238E27FC236}">
                  <a16:creationId xmlns:a16="http://schemas.microsoft.com/office/drawing/2014/main" id="{00000000-0008-0000-0200-00004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77</xdr:row>
          <xdr:rowOff>25400</xdr:rowOff>
        </xdr:from>
        <xdr:to>
          <xdr:col>30</xdr:col>
          <xdr:colOff>82550</xdr:colOff>
          <xdr:row>80</xdr:row>
          <xdr:rowOff>12700</xdr:rowOff>
        </xdr:to>
        <xdr:sp macro="" textlink="">
          <xdr:nvSpPr>
            <xdr:cNvPr id="11850" name="Group Box 586" hidden="1">
              <a:extLst>
                <a:ext uri="{63B3BB69-23CF-44E3-9099-C40C66FF867C}">
                  <a14:compatExt spid="_x0000_s11850"/>
                </a:ext>
                <a:ext uri="{FF2B5EF4-FFF2-40B4-BE49-F238E27FC236}">
                  <a16:creationId xmlns:a16="http://schemas.microsoft.com/office/drawing/2014/main" id="{00000000-0008-0000-0200-00004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78</xdr:row>
          <xdr:rowOff>190500</xdr:rowOff>
        </xdr:from>
        <xdr:to>
          <xdr:col>27</xdr:col>
          <xdr:colOff>120650</xdr:colOff>
          <xdr:row>78</xdr:row>
          <xdr:rowOff>457200</xdr:rowOff>
        </xdr:to>
        <xdr:sp macro="" textlink="">
          <xdr:nvSpPr>
            <xdr:cNvPr id="11849" name="Option Button 585" hidden="1">
              <a:extLst>
                <a:ext uri="{63B3BB69-23CF-44E3-9099-C40C66FF867C}">
                  <a14:compatExt spid="_x0000_s11849"/>
                </a:ext>
                <a:ext uri="{FF2B5EF4-FFF2-40B4-BE49-F238E27FC236}">
                  <a16:creationId xmlns:a16="http://schemas.microsoft.com/office/drawing/2014/main" id="{00000000-0008-0000-0200-00004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80</xdr:row>
          <xdr:rowOff>12700</xdr:rowOff>
        </xdr:from>
        <xdr:to>
          <xdr:col>27</xdr:col>
          <xdr:colOff>107950</xdr:colOff>
          <xdr:row>80</xdr:row>
          <xdr:rowOff>273050</xdr:rowOff>
        </xdr:to>
        <xdr:sp macro="" textlink="">
          <xdr:nvSpPr>
            <xdr:cNvPr id="11851" name="Option Button 587" hidden="1">
              <a:extLst>
                <a:ext uri="{63B3BB69-23CF-44E3-9099-C40C66FF867C}">
                  <a14:compatExt spid="_x0000_s11851"/>
                </a:ext>
                <a:ext uri="{FF2B5EF4-FFF2-40B4-BE49-F238E27FC236}">
                  <a16:creationId xmlns:a16="http://schemas.microsoft.com/office/drawing/2014/main" id="{00000000-0008-0000-0200-00004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80</xdr:row>
          <xdr:rowOff>19050</xdr:rowOff>
        </xdr:from>
        <xdr:to>
          <xdr:col>29</xdr:col>
          <xdr:colOff>177800</xdr:colOff>
          <xdr:row>80</xdr:row>
          <xdr:rowOff>279400</xdr:rowOff>
        </xdr:to>
        <xdr:sp macro="" textlink="">
          <xdr:nvSpPr>
            <xdr:cNvPr id="11852" name="Option Button 588" hidden="1">
              <a:extLst>
                <a:ext uri="{63B3BB69-23CF-44E3-9099-C40C66FF867C}">
                  <a14:compatExt spid="_x0000_s11852"/>
                </a:ext>
                <a:ext uri="{FF2B5EF4-FFF2-40B4-BE49-F238E27FC236}">
                  <a16:creationId xmlns:a16="http://schemas.microsoft.com/office/drawing/2014/main" id="{00000000-0008-0000-0200-00004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80</xdr:row>
          <xdr:rowOff>190500</xdr:rowOff>
        </xdr:from>
        <xdr:to>
          <xdr:col>27</xdr:col>
          <xdr:colOff>107950</xdr:colOff>
          <xdr:row>80</xdr:row>
          <xdr:rowOff>457200</xdr:rowOff>
        </xdr:to>
        <xdr:sp macro="" textlink="">
          <xdr:nvSpPr>
            <xdr:cNvPr id="11853" name="Option Button 589" hidden="1">
              <a:extLst>
                <a:ext uri="{63B3BB69-23CF-44E3-9099-C40C66FF867C}">
                  <a14:compatExt spid="_x0000_s11853"/>
                </a:ext>
                <a:ext uri="{FF2B5EF4-FFF2-40B4-BE49-F238E27FC236}">
                  <a16:creationId xmlns:a16="http://schemas.microsoft.com/office/drawing/2014/main" id="{00000000-0008-0000-0200-00004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78</xdr:row>
          <xdr:rowOff>419100</xdr:rowOff>
        </xdr:from>
        <xdr:to>
          <xdr:col>30</xdr:col>
          <xdr:colOff>69850</xdr:colOff>
          <xdr:row>81</xdr:row>
          <xdr:rowOff>0</xdr:rowOff>
        </xdr:to>
        <xdr:sp macro="" textlink="">
          <xdr:nvSpPr>
            <xdr:cNvPr id="11854" name="Group Box 590" hidden="1">
              <a:extLst>
                <a:ext uri="{63B3BB69-23CF-44E3-9099-C40C66FF867C}">
                  <a14:compatExt spid="_x0000_s11854"/>
                </a:ext>
                <a:ext uri="{FF2B5EF4-FFF2-40B4-BE49-F238E27FC236}">
                  <a16:creationId xmlns:a16="http://schemas.microsoft.com/office/drawing/2014/main" id="{00000000-0008-0000-0200-00004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93</xdr:row>
          <xdr:rowOff>38100</xdr:rowOff>
        </xdr:from>
        <xdr:to>
          <xdr:col>27</xdr:col>
          <xdr:colOff>114300</xdr:colOff>
          <xdr:row>93</xdr:row>
          <xdr:rowOff>298450</xdr:rowOff>
        </xdr:to>
        <xdr:sp macro="" textlink="">
          <xdr:nvSpPr>
            <xdr:cNvPr id="11855" name="Option Button 591" hidden="1">
              <a:extLst>
                <a:ext uri="{63B3BB69-23CF-44E3-9099-C40C66FF867C}">
                  <a14:compatExt spid="_x0000_s11855"/>
                </a:ext>
                <a:ext uri="{FF2B5EF4-FFF2-40B4-BE49-F238E27FC236}">
                  <a16:creationId xmlns:a16="http://schemas.microsoft.com/office/drawing/2014/main" id="{00000000-0008-0000-0200-00004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93</xdr:row>
          <xdr:rowOff>38100</xdr:rowOff>
        </xdr:from>
        <xdr:to>
          <xdr:col>29</xdr:col>
          <xdr:colOff>190500</xdr:colOff>
          <xdr:row>93</xdr:row>
          <xdr:rowOff>298450</xdr:rowOff>
        </xdr:to>
        <xdr:sp macro="" textlink="">
          <xdr:nvSpPr>
            <xdr:cNvPr id="11856" name="Option Button 592" hidden="1">
              <a:extLst>
                <a:ext uri="{63B3BB69-23CF-44E3-9099-C40C66FF867C}">
                  <a14:compatExt spid="_x0000_s11856"/>
                </a:ext>
                <a:ext uri="{FF2B5EF4-FFF2-40B4-BE49-F238E27FC236}">
                  <a16:creationId xmlns:a16="http://schemas.microsoft.com/office/drawing/2014/main" id="{00000000-0008-0000-0200-00005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93</xdr:row>
          <xdr:rowOff>215900</xdr:rowOff>
        </xdr:from>
        <xdr:to>
          <xdr:col>27</xdr:col>
          <xdr:colOff>114300</xdr:colOff>
          <xdr:row>94</xdr:row>
          <xdr:rowOff>6350</xdr:rowOff>
        </xdr:to>
        <xdr:sp macro="" textlink="">
          <xdr:nvSpPr>
            <xdr:cNvPr id="11857" name="Option Button 593" hidden="1">
              <a:extLst>
                <a:ext uri="{63B3BB69-23CF-44E3-9099-C40C66FF867C}">
                  <a14:compatExt spid="_x0000_s11857"/>
                </a:ext>
                <a:ext uri="{FF2B5EF4-FFF2-40B4-BE49-F238E27FC236}">
                  <a16:creationId xmlns:a16="http://schemas.microsoft.com/office/drawing/2014/main" id="{00000000-0008-0000-0200-00005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92</xdr:row>
          <xdr:rowOff>44450</xdr:rowOff>
        </xdr:from>
        <xdr:to>
          <xdr:col>30</xdr:col>
          <xdr:colOff>82550</xdr:colOff>
          <xdr:row>95</xdr:row>
          <xdr:rowOff>31750</xdr:rowOff>
        </xdr:to>
        <xdr:sp macro="" textlink="">
          <xdr:nvSpPr>
            <xdr:cNvPr id="11858" name="Group Box 594" hidden="1">
              <a:extLst>
                <a:ext uri="{63B3BB69-23CF-44E3-9099-C40C66FF867C}">
                  <a14:compatExt spid="_x0000_s11858"/>
                </a:ext>
                <a:ext uri="{FF2B5EF4-FFF2-40B4-BE49-F238E27FC236}">
                  <a16:creationId xmlns:a16="http://schemas.microsoft.com/office/drawing/2014/main" id="{00000000-0008-0000-0200-00005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97</xdr:row>
          <xdr:rowOff>38100</xdr:rowOff>
        </xdr:from>
        <xdr:to>
          <xdr:col>27</xdr:col>
          <xdr:colOff>107950</xdr:colOff>
          <xdr:row>97</xdr:row>
          <xdr:rowOff>298450</xdr:rowOff>
        </xdr:to>
        <xdr:sp macro="" textlink="">
          <xdr:nvSpPr>
            <xdr:cNvPr id="11859" name="Option Button 595" hidden="1">
              <a:extLst>
                <a:ext uri="{63B3BB69-23CF-44E3-9099-C40C66FF867C}">
                  <a14:compatExt spid="_x0000_s11859"/>
                </a:ext>
                <a:ext uri="{FF2B5EF4-FFF2-40B4-BE49-F238E27FC236}">
                  <a16:creationId xmlns:a16="http://schemas.microsoft.com/office/drawing/2014/main" id="{00000000-0008-0000-0200-00005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97</xdr:row>
          <xdr:rowOff>38100</xdr:rowOff>
        </xdr:from>
        <xdr:to>
          <xdr:col>29</xdr:col>
          <xdr:colOff>177800</xdr:colOff>
          <xdr:row>97</xdr:row>
          <xdr:rowOff>298450</xdr:rowOff>
        </xdr:to>
        <xdr:sp macro="" textlink="">
          <xdr:nvSpPr>
            <xdr:cNvPr id="11860" name="Option Button 596" hidden="1">
              <a:extLst>
                <a:ext uri="{63B3BB69-23CF-44E3-9099-C40C66FF867C}">
                  <a14:compatExt spid="_x0000_s11860"/>
                </a:ext>
                <a:ext uri="{FF2B5EF4-FFF2-40B4-BE49-F238E27FC236}">
                  <a16:creationId xmlns:a16="http://schemas.microsoft.com/office/drawing/2014/main" id="{00000000-0008-0000-0200-00005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97</xdr:row>
          <xdr:rowOff>215900</xdr:rowOff>
        </xdr:from>
        <xdr:to>
          <xdr:col>27</xdr:col>
          <xdr:colOff>107950</xdr:colOff>
          <xdr:row>98</xdr:row>
          <xdr:rowOff>6350</xdr:rowOff>
        </xdr:to>
        <xdr:sp macro="" textlink="">
          <xdr:nvSpPr>
            <xdr:cNvPr id="11861" name="Option Button 597" hidden="1">
              <a:extLst>
                <a:ext uri="{63B3BB69-23CF-44E3-9099-C40C66FF867C}">
                  <a14:compatExt spid="_x0000_s11861"/>
                </a:ext>
                <a:ext uri="{FF2B5EF4-FFF2-40B4-BE49-F238E27FC236}">
                  <a16:creationId xmlns:a16="http://schemas.microsoft.com/office/drawing/2014/main" id="{00000000-0008-0000-0200-00005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96</xdr:row>
          <xdr:rowOff>44450</xdr:rowOff>
        </xdr:from>
        <xdr:to>
          <xdr:col>30</xdr:col>
          <xdr:colOff>69850</xdr:colOff>
          <xdr:row>99</xdr:row>
          <xdr:rowOff>31750</xdr:rowOff>
        </xdr:to>
        <xdr:sp macro="" textlink="">
          <xdr:nvSpPr>
            <xdr:cNvPr id="11862" name="Group Box 598" hidden="1">
              <a:extLst>
                <a:ext uri="{63B3BB69-23CF-44E3-9099-C40C66FF867C}">
                  <a14:compatExt spid="_x0000_s11862"/>
                </a:ext>
                <a:ext uri="{FF2B5EF4-FFF2-40B4-BE49-F238E27FC236}">
                  <a16:creationId xmlns:a16="http://schemas.microsoft.com/office/drawing/2014/main" id="{00000000-0008-0000-0200-00005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99</xdr:row>
          <xdr:rowOff>38100</xdr:rowOff>
        </xdr:from>
        <xdr:to>
          <xdr:col>27</xdr:col>
          <xdr:colOff>120650</xdr:colOff>
          <xdr:row>99</xdr:row>
          <xdr:rowOff>298450</xdr:rowOff>
        </xdr:to>
        <xdr:sp macro="" textlink="">
          <xdr:nvSpPr>
            <xdr:cNvPr id="11863" name="Option Button 599" hidden="1">
              <a:extLst>
                <a:ext uri="{63B3BB69-23CF-44E3-9099-C40C66FF867C}">
                  <a14:compatExt spid="_x0000_s11863"/>
                </a:ext>
                <a:ext uri="{FF2B5EF4-FFF2-40B4-BE49-F238E27FC236}">
                  <a16:creationId xmlns:a16="http://schemas.microsoft.com/office/drawing/2014/main" id="{00000000-0008-0000-0200-00005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99</xdr:row>
          <xdr:rowOff>38100</xdr:rowOff>
        </xdr:from>
        <xdr:to>
          <xdr:col>29</xdr:col>
          <xdr:colOff>190500</xdr:colOff>
          <xdr:row>99</xdr:row>
          <xdr:rowOff>298450</xdr:rowOff>
        </xdr:to>
        <xdr:sp macro="" textlink="">
          <xdr:nvSpPr>
            <xdr:cNvPr id="11864" name="Option Button 600" hidden="1">
              <a:extLst>
                <a:ext uri="{63B3BB69-23CF-44E3-9099-C40C66FF867C}">
                  <a14:compatExt spid="_x0000_s11864"/>
                </a:ext>
                <a:ext uri="{FF2B5EF4-FFF2-40B4-BE49-F238E27FC236}">
                  <a16:creationId xmlns:a16="http://schemas.microsoft.com/office/drawing/2014/main" id="{00000000-0008-0000-0200-00005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99</xdr:row>
          <xdr:rowOff>215900</xdr:rowOff>
        </xdr:from>
        <xdr:to>
          <xdr:col>27</xdr:col>
          <xdr:colOff>120650</xdr:colOff>
          <xdr:row>100</xdr:row>
          <xdr:rowOff>6350</xdr:rowOff>
        </xdr:to>
        <xdr:sp macro="" textlink="">
          <xdr:nvSpPr>
            <xdr:cNvPr id="11865" name="Option Button 601" hidden="1">
              <a:extLst>
                <a:ext uri="{63B3BB69-23CF-44E3-9099-C40C66FF867C}">
                  <a14:compatExt spid="_x0000_s11865"/>
                </a:ext>
                <a:ext uri="{FF2B5EF4-FFF2-40B4-BE49-F238E27FC236}">
                  <a16:creationId xmlns:a16="http://schemas.microsoft.com/office/drawing/2014/main" id="{00000000-0008-0000-0200-00005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98</xdr:row>
          <xdr:rowOff>44450</xdr:rowOff>
        </xdr:from>
        <xdr:to>
          <xdr:col>30</xdr:col>
          <xdr:colOff>82550</xdr:colOff>
          <xdr:row>101</xdr:row>
          <xdr:rowOff>31750</xdr:rowOff>
        </xdr:to>
        <xdr:sp macro="" textlink="">
          <xdr:nvSpPr>
            <xdr:cNvPr id="11866" name="Group Box 602" hidden="1">
              <a:extLst>
                <a:ext uri="{63B3BB69-23CF-44E3-9099-C40C66FF867C}">
                  <a14:compatExt spid="_x0000_s11866"/>
                </a:ext>
                <a:ext uri="{FF2B5EF4-FFF2-40B4-BE49-F238E27FC236}">
                  <a16:creationId xmlns:a16="http://schemas.microsoft.com/office/drawing/2014/main" id="{00000000-0008-0000-0200-00005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177800</xdr:colOff>
          <xdr:row>101</xdr:row>
          <xdr:rowOff>0</xdr:rowOff>
        </xdr:from>
        <xdr:to>
          <xdr:col>27</xdr:col>
          <xdr:colOff>133350</xdr:colOff>
          <xdr:row>101</xdr:row>
          <xdr:rowOff>260350</xdr:rowOff>
        </xdr:to>
        <xdr:sp macro="" textlink="">
          <xdr:nvSpPr>
            <xdr:cNvPr id="11867" name="Option Button 603" hidden="1">
              <a:extLst>
                <a:ext uri="{63B3BB69-23CF-44E3-9099-C40C66FF867C}">
                  <a14:compatExt spid="_x0000_s11867"/>
                </a:ext>
                <a:ext uri="{FF2B5EF4-FFF2-40B4-BE49-F238E27FC236}">
                  <a16:creationId xmlns:a16="http://schemas.microsoft.com/office/drawing/2014/main" id="{00000000-0008-0000-0200-00005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88900</xdr:colOff>
          <xdr:row>101</xdr:row>
          <xdr:rowOff>6350</xdr:rowOff>
        </xdr:from>
        <xdr:to>
          <xdr:col>29</xdr:col>
          <xdr:colOff>203200</xdr:colOff>
          <xdr:row>101</xdr:row>
          <xdr:rowOff>266700</xdr:rowOff>
        </xdr:to>
        <xdr:sp macro="" textlink="">
          <xdr:nvSpPr>
            <xdr:cNvPr id="11868" name="Option Button 604" hidden="1">
              <a:extLst>
                <a:ext uri="{63B3BB69-23CF-44E3-9099-C40C66FF867C}">
                  <a14:compatExt spid="_x0000_s11868"/>
                </a:ext>
                <a:ext uri="{FF2B5EF4-FFF2-40B4-BE49-F238E27FC236}">
                  <a16:creationId xmlns:a16="http://schemas.microsoft.com/office/drawing/2014/main" id="{00000000-0008-0000-0200-00005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101</xdr:row>
          <xdr:rowOff>203200</xdr:rowOff>
        </xdr:from>
        <xdr:to>
          <xdr:col>27</xdr:col>
          <xdr:colOff>120650</xdr:colOff>
          <xdr:row>101</xdr:row>
          <xdr:rowOff>463550</xdr:rowOff>
        </xdr:to>
        <xdr:sp macro="" textlink="">
          <xdr:nvSpPr>
            <xdr:cNvPr id="11869" name="Option Button 605" hidden="1">
              <a:extLst>
                <a:ext uri="{63B3BB69-23CF-44E3-9099-C40C66FF867C}">
                  <a14:compatExt spid="_x0000_s11869"/>
                </a:ext>
                <a:ext uri="{FF2B5EF4-FFF2-40B4-BE49-F238E27FC236}">
                  <a16:creationId xmlns:a16="http://schemas.microsoft.com/office/drawing/2014/main" id="{00000000-0008-0000-0200-00005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100</xdr:row>
          <xdr:rowOff>31750</xdr:rowOff>
        </xdr:from>
        <xdr:to>
          <xdr:col>30</xdr:col>
          <xdr:colOff>82550</xdr:colOff>
          <xdr:row>103</xdr:row>
          <xdr:rowOff>19050</xdr:rowOff>
        </xdr:to>
        <xdr:sp macro="" textlink="">
          <xdr:nvSpPr>
            <xdr:cNvPr id="11870" name="Group Box 606" hidden="1">
              <a:extLst>
                <a:ext uri="{63B3BB69-23CF-44E3-9099-C40C66FF867C}">
                  <a14:compatExt spid="_x0000_s11870"/>
                </a:ext>
                <a:ext uri="{FF2B5EF4-FFF2-40B4-BE49-F238E27FC236}">
                  <a16:creationId xmlns:a16="http://schemas.microsoft.com/office/drawing/2014/main" id="{00000000-0008-0000-0200-00005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112</xdr:row>
          <xdr:rowOff>279400</xdr:rowOff>
        </xdr:from>
        <xdr:to>
          <xdr:col>27</xdr:col>
          <xdr:colOff>107950</xdr:colOff>
          <xdr:row>113</xdr:row>
          <xdr:rowOff>63500</xdr:rowOff>
        </xdr:to>
        <xdr:sp macro="" textlink="">
          <xdr:nvSpPr>
            <xdr:cNvPr id="11874" name="Option Button 610" hidden="1">
              <a:extLst>
                <a:ext uri="{63B3BB69-23CF-44E3-9099-C40C66FF867C}">
                  <a14:compatExt spid="_x0000_s11874"/>
                </a:ext>
                <a:ext uri="{FF2B5EF4-FFF2-40B4-BE49-F238E27FC236}">
                  <a16:creationId xmlns:a16="http://schemas.microsoft.com/office/drawing/2014/main" id="{00000000-0008-0000-0200-000062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112</xdr:row>
          <xdr:rowOff>279400</xdr:rowOff>
        </xdr:from>
        <xdr:to>
          <xdr:col>29</xdr:col>
          <xdr:colOff>177800</xdr:colOff>
          <xdr:row>113</xdr:row>
          <xdr:rowOff>63500</xdr:rowOff>
        </xdr:to>
        <xdr:sp macro="" textlink="">
          <xdr:nvSpPr>
            <xdr:cNvPr id="11875" name="Option Button 611" hidden="1">
              <a:extLst>
                <a:ext uri="{63B3BB69-23CF-44E3-9099-C40C66FF867C}">
                  <a14:compatExt spid="_x0000_s11875"/>
                </a:ext>
                <a:ext uri="{FF2B5EF4-FFF2-40B4-BE49-F238E27FC236}">
                  <a16:creationId xmlns:a16="http://schemas.microsoft.com/office/drawing/2014/main" id="{00000000-0008-0000-0200-00006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112</xdr:row>
          <xdr:rowOff>457200</xdr:rowOff>
        </xdr:from>
        <xdr:to>
          <xdr:col>27</xdr:col>
          <xdr:colOff>107950</xdr:colOff>
          <xdr:row>114</xdr:row>
          <xdr:rowOff>177800</xdr:rowOff>
        </xdr:to>
        <xdr:sp macro="" textlink="">
          <xdr:nvSpPr>
            <xdr:cNvPr id="11876" name="Option Button 612" hidden="1">
              <a:extLst>
                <a:ext uri="{63B3BB69-23CF-44E3-9099-C40C66FF867C}">
                  <a14:compatExt spid="_x0000_s11876"/>
                </a:ext>
                <a:ext uri="{FF2B5EF4-FFF2-40B4-BE49-F238E27FC236}">
                  <a16:creationId xmlns:a16="http://schemas.microsoft.com/office/drawing/2014/main" id="{00000000-0008-0000-0200-00006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112</xdr:row>
          <xdr:rowOff>222250</xdr:rowOff>
        </xdr:from>
        <xdr:to>
          <xdr:col>30</xdr:col>
          <xdr:colOff>69850</xdr:colOff>
          <xdr:row>114</xdr:row>
          <xdr:rowOff>273050</xdr:rowOff>
        </xdr:to>
        <xdr:sp macro="" textlink="">
          <xdr:nvSpPr>
            <xdr:cNvPr id="11877" name="Group Box 613" hidden="1">
              <a:extLst>
                <a:ext uri="{63B3BB69-23CF-44E3-9099-C40C66FF867C}">
                  <a14:compatExt spid="_x0000_s11877"/>
                </a:ext>
                <a:ext uri="{FF2B5EF4-FFF2-40B4-BE49-F238E27FC236}">
                  <a16:creationId xmlns:a16="http://schemas.microsoft.com/office/drawing/2014/main" id="{00000000-0008-0000-0200-000065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118</xdr:row>
          <xdr:rowOff>57150</xdr:rowOff>
        </xdr:from>
        <xdr:to>
          <xdr:col>27</xdr:col>
          <xdr:colOff>107950</xdr:colOff>
          <xdr:row>118</xdr:row>
          <xdr:rowOff>317500</xdr:rowOff>
        </xdr:to>
        <xdr:sp macro="" textlink="">
          <xdr:nvSpPr>
            <xdr:cNvPr id="11878" name="Option Button 614" hidden="1">
              <a:extLst>
                <a:ext uri="{63B3BB69-23CF-44E3-9099-C40C66FF867C}">
                  <a14:compatExt spid="_x0000_s11878"/>
                </a:ext>
                <a:ext uri="{FF2B5EF4-FFF2-40B4-BE49-F238E27FC236}">
                  <a16:creationId xmlns:a16="http://schemas.microsoft.com/office/drawing/2014/main" id="{00000000-0008-0000-0200-000066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118</xdr:row>
          <xdr:rowOff>63500</xdr:rowOff>
        </xdr:from>
        <xdr:to>
          <xdr:col>29</xdr:col>
          <xdr:colOff>177800</xdr:colOff>
          <xdr:row>118</xdr:row>
          <xdr:rowOff>323850</xdr:rowOff>
        </xdr:to>
        <xdr:sp macro="" textlink="">
          <xdr:nvSpPr>
            <xdr:cNvPr id="11879" name="Option Button 615" hidden="1">
              <a:extLst>
                <a:ext uri="{63B3BB69-23CF-44E3-9099-C40C66FF867C}">
                  <a14:compatExt spid="_x0000_s11879"/>
                </a:ext>
                <a:ext uri="{FF2B5EF4-FFF2-40B4-BE49-F238E27FC236}">
                  <a16:creationId xmlns:a16="http://schemas.microsoft.com/office/drawing/2014/main" id="{00000000-0008-0000-0200-00006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118</xdr:row>
          <xdr:rowOff>234950</xdr:rowOff>
        </xdr:from>
        <xdr:to>
          <xdr:col>27</xdr:col>
          <xdr:colOff>107950</xdr:colOff>
          <xdr:row>119</xdr:row>
          <xdr:rowOff>25400</xdr:rowOff>
        </xdr:to>
        <xdr:sp macro="" textlink="">
          <xdr:nvSpPr>
            <xdr:cNvPr id="11880" name="Option Button 616" hidden="1">
              <a:extLst>
                <a:ext uri="{63B3BB69-23CF-44E3-9099-C40C66FF867C}">
                  <a14:compatExt spid="_x0000_s11880"/>
                </a:ext>
                <a:ext uri="{FF2B5EF4-FFF2-40B4-BE49-F238E27FC236}">
                  <a16:creationId xmlns:a16="http://schemas.microsoft.com/office/drawing/2014/main" id="{00000000-0008-0000-0200-00006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118</xdr:row>
          <xdr:rowOff>0</xdr:rowOff>
        </xdr:from>
        <xdr:to>
          <xdr:col>30</xdr:col>
          <xdr:colOff>69850</xdr:colOff>
          <xdr:row>120</xdr:row>
          <xdr:rowOff>57150</xdr:rowOff>
        </xdr:to>
        <xdr:sp macro="" textlink="">
          <xdr:nvSpPr>
            <xdr:cNvPr id="11881" name="Group Box 617" hidden="1">
              <a:extLst>
                <a:ext uri="{63B3BB69-23CF-44E3-9099-C40C66FF867C}">
                  <a14:compatExt spid="_x0000_s11881"/>
                </a:ext>
                <a:ext uri="{FF2B5EF4-FFF2-40B4-BE49-F238E27FC236}">
                  <a16:creationId xmlns:a16="http://schemas.microsoft.com/office/drawing/2014/main" id="{00000000-0008-0000-0200-000069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122</xdr:row>
          <xdr:rowOff>0</xdr:rowOff>
        </xdr:from>
        <xdr:to>
          <xdr:col>27</xdr:col>
          <xdr:colOff>107950</xdr:colOff>
          <xdr:row>122</xdr:row>
          <xdr:rowOff>260350</xdr:rowOff>
        </xdr:to>
        <xdr:sp macro="" textlink="">
          <xdr:nvSpPr>
            <xdr:cNvPr id="11882" name="Option Button 618" hidden="1">
              <a:extLst>
                <a:ext uri="{63B3BB69-23CF-44E3-9099-C40C66FF867C}">
                  <a14:compatExt spid="_x0000_s11882"/>
                </a:ext>
                <a:ext uri="{FF2B5EF4-FFF2-40B4-BE49-F238E27FC236}">
                  <a16:creationId xmlns:a16="http://schemas.microsoft.com/office/drawing/2014/main" id="{00000000-0008-0000-0200-00006A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122</xdr:row>
          <xdr:rowOff>6350</xdr:rowOff>
        </xdr:from>
        <xdr:to>
          <xdr:col>29</xdr:col>
          <xdr:colOff>177800</xdr:colOff>
          <xdr:row>122</xdr:row>
          <xdr:rowOff>266700</xdr:rowOff>
        </xdr:to>
        <xdr:sp macro="" textlink="">
          <xdr:nvSpPr>
            <xdr:cNvPr id="11883" name="Option Button 619" hidden="1">
              <a:extLst>
                <a:ext uri="{63B3BB69-23CF-44E3-9099-C40C66FF867C}">
                  <a14:compatExt spid="_x0000_s11883"/>
                </a:ext>
                <a:ext uri="{FF2B5EF4-FFF2-40B4-BE49-F238E27FC236}">
                  <a16:creationId xmlns:a16="http://schemas.microsoft.com/office/drawing/2014/main" id="{00000000-0008-0000-0200-00006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122</xdr:row>
          <xdr:rowOff>177800</xdr:rowOff>
        </xdr:from>
        <xdr:to>
          <xdr:col>27</xdr:col>
          <xdr:colOff>107950</xdr:colOff>
          <xdr:row>122</xdr:row>
          <xdr:rowOff>444500</xdr:rowOff>
        </xdr:to>
        <xdr:sp macro="" textlink="">
          <xdr:nvSpPr>
            <xdr:cNvPr id="11884" name="Option Button 620" hidden="1">
              <a:extLst>
                <a:ext uri="{63B3BB69-23CF-44E3-9099-C40C66FF867C}">
                  <a14:compatExt spid="_x0000_s11884"/>
                </a:ext>
                <a:ext uri="{FF2B5EF4-FFF2-40B4-BE49-F238E27FC236}">
                  <a16:creationId xmlns:a16="http://schemas.microsoft.com/office/drawing/2014/main" id="{00000000-0008-0000-0200-00006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121</xdr:row>
          <xdr:rowOff>12700</xdr:rowOff>
        </xdr:from>
        <xdr:to>
          <xdr:col>30</xdr:col>
          <xdr:colOff>69850</xdr:colOff>
          <xdr:row>124</xdr:row>
          <xdr:rowOff>6350</xdr:rowOff>
        </xdr:to>
        <xdr:sp macro="" textlink="">
          <xdr:nvSpPr>
            <xdr:cNvPr id="11885" name="Group Box 621" hidden="1">
              <a:extLst>
                <a:ext uri="{63B3BB69-23CF-44E3-9099-C40C66FF867C}">
                  <a14:compatExt spid="_x0000_s11885"/>
                </a:ext>
                <a:ext uri="{FF2B5EF4-FFF2-40B4-BE49-F238E27FC236}">
                  <a16:creationId xmlns:a16="http://schemas.microsoft.com/office/drawing/2014/main" id="{00000000-0008-0000-0200-00006D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124</xdr:row>
          <xdr:rowOff>298450</xdr:rowOff>
        </xdr:from>
        <xdr:to>
          <xdr:col>27</xdr:col>
          <xdr:colOff>114300</xdr:colOff>
          <xdr:row>126</xdr:row>
          <xdr:rowOff>12700</xdr:rowOff>
        </xdr:to>
        <xdr:sp macro="" textlink="">
          <xdr:nvSpPr>
            <xdr:cNvPr id="11886" name="Option Button 622" hidden="1">
              <a:extLst>
                <a:ext uri="{63B3BB69-23CF-44E3-9099-C40C66FF867C}">
                  <a14:compatExt spid="_x0000_s11886"/>
                </a:ext>
                <a:ext uri="{FF2B5EF4-FFF2-40B4-BE49-F238E27FC236}">
                  <a16:creationId xmlns:a16="http://schemas.microsoft.com/office/drawing/2014/main" id="{00000000-0008-0000-0200-00006E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124</xdr:row>
          <xdr:rowOff>298450</xdr:rowOff>
        </xdr:from>
        <xdr:to>
          <xdr:col>29</xdr:col>
          <xdr:colOff>190500</xdr:colOff>
          <xdr:row>126</xdr:row>
          <xdr:rowOff>19050</xdr:rowOff>
        </xdr:to>
        <xdr:sp macro="" textlink="">
          <xdr:nvSpPr>
            <xdr:cNvPr id="11887" name="Option Button 623" hidden="1">
              <a:extLst>
                <a:ext uri="{63B3BB69-23CF-44E3-9099-C40C66FF867C}">
                  <a14:compatExt spid="_x0000_s11887"/>
                </a:ext>
                <a:ext uri="{FF2B5EF4-FFF2-40B4-BE49-F238E27FC236}">
                  <a16:creationId xmlns:a16="http://schemas.microsoft.com/office/drawing/2014/main" id="{00000000-0008-0000-0200-00006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125</xdr:row>
          <xdr:rowOff>0</xdr:rowOff>
        </xdr:from>
        <xdr:to>
          <xdr:col>27</xdr:col>
          <xdr:colOff>114300</xdr:colOff>
          <xdr:row>126</xdr:row>
          <xdr:rowOff>196850</xdr:rowOff>
        </xdr:to>
        <xdr:sp macro="" textlink="">
          <xdr:nvSpPr>
            <xdr:cNvPr id="11888" name="Option Button 624" hidden="1">
              <a:extLst>
                <a:ext uri="{63B3BB69-23CF-44E3-9099-C40C66FF867C}">
                  <a14:compatExt spid="_x0000_s11888"/>
                </a:ext>
                <a:ext uri="{FF2B5EF4-FFF2-40B4-BE49-F238E27FC236}">
                  <a16:creationId xmlns:a16="http://schemas.microsoft.com/office/drawing/2014/main" id="{00000000-0008-0000-0200-00007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124</xdr:row>
          <xdr:rowOff>234950</xdr:rowOff>
        </xdr:from>
        <xdr:to>
          <xdr:col>30</xdr:col>
          <xdr:colOff>82550</xdr:colOff>
          <xdr:row>126</xdr:row>
          <xdr:rowOff>292100</xdr:rowOff>
        </xdr:to>
        <xdr:sp macro="" textlink="">
          <xdr:nvSpPr>
            <xdr:cNvPr id="11889" name="Group Box 625" hidden="1">
              <a:extLst>
                <a:ext uri="{63B3BB69-23CF-44E3-9099-C40C66FF867C}">
                  <a14:compatExt spid="_x0000_s11889"/>
                </a:ext>
                <a:ext uri="{FF2B5EF4-FFF2-40B4-BE49-F238E27FC236}">
                  <a16:creationId xmlns:a16="http://schemas.microsoft.com/office/drawing/2014/main" id="{00000000-0008-0000-0200-000071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128</xdr:row>
          <xdr:rowOff>31750</xdr:rowOff>
        </xdr:from>
        <xdr:to>
          <xdr:col>27</xdr:col>
          <xdr:colOff>107950</xdr:colOff>
          <xdr:row>128</xdr:row>
          <xdr:rowOff>292100</xdr:rowOff>
        </xdr:to>
        <xdr:sp macro="" textlink="">
          <xdr:nvSpPr>
            <xdr:cNvPr id="11890" name="Option Button 626" hidden="1">
              <a:extLst>
                <a:ext uri="{63B3BB69-23CF-44E3-9099-C40C66FF867C}">
                  <a14:compatExt spid="_x0000_s11890"/>
                </a:ext>
                <a:ext uri="{FF2B5EF4-FFF2-40B4-BE49-F238E27FC236}">
                  <a16:creationId xmlns:a16="http://schemas.microsoft.com/office/drawing/2014/main" id="{00000000-0008-0000-0200-000072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128</xdr:row>
          <xdr:rowOff>38100</xdr:rowOff>
        </xdr:from>
        <xdr:to>
          <xdr:col>29</xdr:col>
          <xdr:colOff>177800</xdr:colOff>
          <xdr:row>128</xdr:row>
          <xdr:rowOff>298450</xdr:rowOff>
        </xdr:to>
        <xdr:sp macro="" textlink="">
          <xdr:nvSpPr>
            <xdr:cNvPr id="11891" name="Option Button 627" hidden="1">
              <a:extLst>
                <a:ext uri="{63B3BB69-23CF-44E3-9099-C40C66FF867C}">
                  <a14:compatExt spid="_x0000_s11891"/>
                </a:ext>
                <a:ext uri="{FF2B5EF4-FFF2-40B4-BE49-F238E27FC236}">
                  <a16:creationId xmlns:a16="http://schemas.microsoft.com/office/drawing/2014/main" id="{00000000-0008-0000-0200-00007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128</xdr:row>
          <xdr:rowOff>209550</xdr:rowOff>
        </xdr:from>
        <xdr:to>
          <xdr:col>27</xdr:col>
          <xdr:colOff>107950</xdr:colOff>
          <xdr:row>129</xdr:row>
          <xdr:rowOff>0</xdr:rowOff>
        </xdr:to>
        <xdr:sp macro="" textlink="">
          <xdr:nvSpPr>
            <xdr:cNvPr id="11892" name="Option Button 628" hidden="1">
              <a:extLst>
                <a:ext uri="{63B3BB69-23CF-44E3-9099-C40C66FF867C}">
                  <a14:compatExt spid="_x0000_s11892"/>
                </a:ext>
                <a:ext uri="{FF2B5EF4-FFF2-40B4-BE49-F238E27FC236}">
                  <a16:creationId xmlns:a16="http://schemas.microsoft.com/office/drawing/2014/main" id="{00000000-0008-0000-0200-00007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127</xdr:row>
          <xdr:rowOff>44450</xdr:rowOff>
        </xdr:from>
        <xdr:to>
          <xdr:col>30</xdr:col>
          <xdr:colOff>69850</xdr:colOff>
          <xdr:row>130</xdr:row>
          <xdr:rowOff>31750</xdr:rowOff>
        </xdr:to>
        <xdr:sp macro="" textlink="">
          <xdr:nvSpPr>
            <xdr:cNvPr id="11893" name="Group Box 629" hidden="1">
              <a:extLst>
                <a:ext uri="{63B3BB69-23CF-44E3-9099-C40C66FF867C}">
                  <a14:compatExt spid="_x0000_s11893"/>
                </a:ext>
                <a:ext uri="{FF2B5EF4-FFF2-40B4-BE49-F238E27FC236}">
                  <a16:creationId xmlns:a16="http://schemas.microsoft.com/office/drawing/2014/main" id="{00000000-0008-0000-0200-000075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139</xdr:row>
          <xdr:rowOff>25400</xdr:rowOff>
        </xdr:from>
        <xdr:to>
          <xdr:col>27</xdr:col>
          <xdr:colOff>120650</xdr:colOff>
          <xdr:row>139</xdr:row>
          <xdr:rowOff>285750</xdr:rowOff>
        </xdr:to>
        <xdr:sp macro="" textlink="">
          <xdr:nvSpPr>
            <xdr:cNvPr id="11897" name="Option Button 633" hidden="1">
              <a:extLst>
                <a:ext uri="{63B3BB69-23CF-44E3-9099-C40C66FF867C}">
                  <a14:compatExt spid="_x0000_s11897"/>
                </a:ext>
                <a:ext uri="{FF2B5EF4-FFF2-40B4-BE49-F238E27FC236}">
                  <a16:creationId xmlns:a16="http://schemas.microsoft.com/office/drawing/2014/main" id="{00000000-0008-0000-0200-00007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139</xdr:row>
          <xdr:rowOff>25400</xdr:rowOff>
        </xdr:from>
        <xdr:to>
          <xdr:col>29</xdr:col>
          <xdr:colOff>190500</xdr:colOff>
          <xdr:row>139</xdr:row>
          <xdr:rowOff>285750</xdr:rowOff>
        </xdr:to>
        <xdr:sp macro="" textlink="">
          <xdr:nvSpPr>
            <xdr:cNvPr id="11898" name="Option Button 634" hidden="1">
              <a:extLst>
                <a:ext uri="{63B3BB69-23CF-44E3-9099-C40C66FF867C}">
                  <a14:compatExt spid="_x0000_s11898"/>
                </a:ext>
                <a:ext uri="{FF2B5EF4-FFF2-40B4-BE49-F238E27FC236}">
                  <a16:creationId xmlns:a16="http://schemas.microsoft.com/office/drawing/2014/main" id="{00000000-0008-0000-0200-00007A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139</xdr:row>
          <xdr:rowOff>203200</xdr:rowOff>
        </xdr:from>
        <xdr:to>
          <xdr:col>27</xdr:col>
          <xdr:colOff>120650</xdr:colOff>
          <xdr:row>139</xdr:row>
          <xdr:rowOff>463550</xdr:rowOff>
        </xdr:to>
        <xdr:sp macro="" textlink="">
          <xdr:nvSpPr>
            <xdr:cNvPr id="11899" name="Option Button 635" hidden="1">
              <a:extLst>
                <a:ext uri="{63B3BB69-23CF-44E3-9099-C40C66FF867C}">
                  <a14:compatExt spid="_x0000_s11899"/>
                </a:ext>
                <a:ext uri="{FF2B5EF4-FFF2-40B4-BE49-F238E27FC236}">
                  <a16:creationId xmlns:a16="http://schemas.microsoft.com/office/drawing/2014/main" id="{00000000-0008-0000-0200-00007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138</xdr:row>
          <xdr:rowOff>31750</xdr:rowOff>
        </xdr:from>
        <xdr:to>
          <xdr:col>30</xdr:col>
          <xdr:colOff>88900</xdr:colOff>
          <xdr:row>141</xdr:row>
          <xdr:rowOff>25400</xdr:rowOff>
        </xdr:to>
        <xdr:sp macro="" textlink="">
          <xdr:nvSpPr>
            <xdr:cNvPr id="11900" name="Group Box 636" hidden="1">
              <a:extLst>
                <a:ext uri="{63B3BB69-23CF-44E3-9099-C40C66FF867C}">
                  <a14:compatExt spid="_x0000_s11900"/>
                </a:ext>
                <a:ext uri="{FF2B5EF4-FFF2-40B4-BE49-F238E27FC236}">
                  <a16:creationId xmlns:a16="http://schemas.microsoft.com/office/drawing/2014/main" id="{00000000-0008-0000-0200-00007C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141</xdr:row>
          <xdr:rowOff>44450</xdr:rowOff>
        </xdr:from>
        <xdr:to>
          <xdr:col>27</xdr:col>
          <xdr:colOff>114300</xdr:colOff>
          <xdr:row>141</xdr:row>
          <xdr:rowOff>304800</xdr:rowOff>
        </xdr:to>
        <xdr:sp macro="" textlink="">
          <xdr:nvSpPr>
            <xdr:cNvPr id="11901" name="Option Button 637" hidden="1">
              <a:extLst>
                <a:ext uri="{63B3BB69-23CF-44E3-9099-C40C66FF867C}">
                  <a14:compatExt spid="_x0000_s11901"/>
                </a:ext>
                <a:ext uri="{FF2B5EF4-FFF2-40B4-BE49-F238E27FC236}">
                  <a16:creationId xmlns:a16="http://schemas.microsoft.com/office/drawing/2014/main" id="{00000000-0008-0000-0200-00007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141</xdr:row>
          <xdr:rowOff>50800</xdr:rowOff>
        </xdr:from>
        <xdr:to>
          <xdr:col>29</xdr:col>
          <xdr:colOff>177800</xdr:colOff>
          <xdr:row>141</xdr:row>
          <xdr:rowOff>317500</xdr:rowOff>
        </xdr:to>
        <xdr:sp macro="" textlink="">
          <xdr:nvSpPr>
            <xdr:cNvPr id="11902" name="Option Button 638" hidden="1">
              <a:extLst>
                <a:ext uri="{63B3BB69-23CF-44E3-9099-C40C66FF867C}">
                  <a14:compatExt spid="_x0000_s11902"/>
                </a:ext>
                <a:ext uri="{FF2B5EF4-FFF2-40B4-BE49-F238E27FC236}">
                  <a16:creationId xmlns:a16="http://schemas.microsoft.com/office/drawing/2014/main" id="{00000000-0008-0000-0200-00007E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141</xdr:row>
          <xdr:rowOff>222250</xdr:rowOff>
        </xdr:from>
        <xdr:to>
          <xdr:col>27</xdr:col>
          <xdr:colOff>114300</xdr:colOff>
          <xdr:row>142</xdr:row>
          <xdr:rowOff>25400</xdr:rowOff>
        </xdr:to>
        <xdr:sp macro="" textlink="">
          <xdr:nvSpPr>
            <xdr:cNvPr id="11903" name="Option Button 639" hidden="1">
              <a:extLst>
                <a:ext uri="{63B3BB69-23CF-44E3-9099-C40C66FF867C}">
                  <a14:compatExt spid="_x0000_s11903"/>
                </a:ext>
                <a:ext uri="{FF2B5EF4-FFF2-40B4-BE49-F238E27FC236}">
                  <a16:creationId xmlns:a16="http://schemas.microsoft.com/office/drawing/2014/main" id="{00000000-0008-0000-0200-00007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140</xdr:row>
          <xdr:rowOff>57150</xdr:rowOff>
        </xdr:from>
        <xdr:to>
          <xdr:col>30</xdr:col>
          <xdr:colOff>76200</xdr:colOff>
          <xdr:row>143</xdr:row>
          <xdr:rowOff>50800</xdr:rowOff>
        </xdr:to>
        <xdr:sp macro="" textlink="">
          <xdr:nvSpPr>
            <xdr:cNvPr id="11904" name="Group Box 640" hidden="1">
              <a:extLst>
                <a:ext uri="{63B3BB69-23CF-44E3-9099-C40C66FF867C}">
                  <a14:compatExt spid="_x0000_s11904"/>
                </a:ext>
                <a:ext uri="{FF2B5EF4-FFF2-40B4-BE49-F238E27FC236}">
                  <a16:creationId xmlns:a16="http://schemas.microsoft.com/office/drawing/2014/main" id="{00000000-0008-0000-0200-000080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143</xdr:row>
          <xdr:rowOff>317500</xdr:rowOff>
        </xdr:from>
        <xdr:to>
          <xdr:col>27</xdr:col>
          <xdr:colOff>101600</xdr:colOff>
          <xdr:row>145</xdr:row>
          <xdr:rowOff>38100</xdr:rowOff>
        </xdr:to>
        <xdr:sp macro="" textlink="">
          <xdr:nvSpPr>
            <xdr:cNvPr id="11905" name="Option Button 641" hidden="1">
              <a:extLst>
                <a:ext uri="{63B3BB69-23CF-44E3-9099-C40C66FF867C}">
                  <a14:compatExt spid="_x0000_s11905"/>
                </a:ext>
                <a:ext uri="{FF2B5EF4-FFF2-40B4-BE49-F238E27FC236}">
                  <a16:creationId xmlns:a16="http://schemas.microsoft.com/office/drawing/2014/main" id="{00000000-0008-0000-0200-00008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143</xdr:row>
          <xdr:rowOff>323850</xdr:rowOff>
        </xdr:from>
        <xdr:to>
          <xdr:col>29</xdr:col>
          <xdr:colOff>177800</xdr:colOff>
          <xdr:row>145</xdr:row>
          <xdr:rowOff>38100</xdr:rowOff>
        </xdr:to>
        <xdr:sp macro="" textlink="">
          <xdr:nvSpPr>
            <xdr:cNvPr id="11906" name="Option Button 642" hidden="1">
              <a:extLst>
                <a:ext uri="{63B3BB69-23CF-44E3-9099-C40C66FF867C}">
                  <a14:compatExt spid="_x0000_s11906"/>
                </a:ext>
                <a:ext uri="{FF2B5EF4-FFF2-40B4-BE49-F238E27FC236}">
                  <a16:creationId xmlns:a16="http://schemas.microsoft.com/office/drawing/2014/main" id="{00000000-0008-0000-0200-000082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144</xdr:row>
          <xdr:rowOff>25400</xdr:rowOff>
        </xdr:from>
        <xdr:to>
          <xdr:col>27</xdr:col>
          <xdr:colOff>101600</xdr:colOff>
          <xdr:row>145</xdr:row>
          <xdr:rowOff>215900</xdr:rowOff>
        </xdr:to>
        <xdr:sp macro="" textlink="">
          <xdr:nvSpPr>
            <xdr:cNvPr id="11907" name="Option Button 643" hidden="1">
              <a:extLst>
                <a:ext uri="{63B3BB69-23CF-44E3-9099-C40C66FF867C}">
                  <a14:compatExt spid="_x0000_s11907"/>
                </a:ext>
                <a:ext uri="{FF2B5EF4-FFF2-40B4-BE49-F238E27FC236}">
                  <a16:creationId xmlns:a16="http://schemas.microsoft.com/office/drawing/2014/main" id="{00000000-0008-0000-0200-00008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143</xdr:row>
          <xdr:rowOff>260350</xdr:rowOff>
        </xdr:from>
        <xdr:to>
          <xdr:col>30</xdr:col>
          <xdr:colOff>69850</xdr:colOff>
          <xdr:row>145</xdr:row>
          <xdr:rowOff>317500</xdr:rowOff>
        </xdr:to>
        <xdr:sp macro="" textlink="">
          <xdr:nvSpPr>
            <xdr:cNvPr id="11908" name="Group Box 644" hidden="1">
              <a:extLst>
                <a:ext uri="{63B3BB69-23CF-44E3-9099-C40C66FF867C}">
                  <a14:compatExt spid="_x0000_s11908"/>
                </a:ext>
                <a:ext uri="{FF2B5EF4-FFF2-40B4-BE49-F238E27FC236}">
                  <a16:creationId xmlns:a16="http://schemas.microsoft.com/office/drawing/2014/main" id="{00000000-0008-0000-0200-000084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147</xdr:row>
          <xdr:rowOff>292100</xdr:rowOff>
        </xdr:from>
        <xdr:to>
          <xdr:col>27</xdr:col>
          <xdr:colOff>107950</xdr:colOff>
          <xdr:row>149</xdr:row>
          <xdr:rowOff>6350</xdr:rowOff>
        </xdr:to>
        <xdr:sp macro="" textlink="">
          <xdr:nvSpPr>
            <xdr:cNvPr id="11909" name="Option Button 645" hidden="1">
              <a:extLst>
                <a:ext uri="{63B3BB69-23CF-44E3-9099-C40C66FF867C}">
                  <a14:compatExt spid="_x0000_s11909"/>
                </a:ext>
                <a:ext uri="{FF2B5EF4-FFF2-40B4-BE49-F238E27FC236}">
                  <a16:creationId xmlns:a16="http://schemas.microsoft.com/office/drawing/2014/main" id="{00000000-0008-0000-0200-00008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147</xdr:row>
          <xdr:rowOff>292100</xdr:rowOff>
        </xdr:from>
        <xdr:to>
          <xdr:col>29</xdr:col>
          <xdr:colOff>177800</xdr:colOff>
          <xdr:row>149</xdr:row>
          <xdr:rowOff>12700</xdr:rowOff>
        </xdr:to>
        <xdr:sp macro="" textlink="">
          <xdr:nvSpPr>
            <xdr:cNvPr id="11910" name="Option Button 646" hidden="1">
              <a:extLst>
                <a:ext uri="{63B3BB69-23CF-44E3-9099-C40C66FF867C}">
                  <a14:compatExt spid="_x0000_s11910"/>
                </a:ext>
                <a:ext uri="{FF2B5EF4-FFF2-40B4-BE49-F238E27FC236}">
                  <a16:creationId xmlns:a16="http://schemas.microsoft.com/office/drawing/2014/main" id="{00000000-0008-0000-0200-000086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147</xdr:row>
          <xdr:rowOff>469900</xdr:rowOff>
        </xdr:from>
        <xdr:to>
          <xdr:col>27</xdr:col>
          <xdr:colOff>107950</xdr:colOff>
          <xdr:row>149</xdr:row>
          <xdr:rowOff>190500</xdr:rowOff>
        </xdr:to>
        <xdr:sp macro="" textlink="">
          <xdr:nvSpPr>
            <xdr:cNvPr id="11911" name="Option Button 647" hidden="1">
              <a:extLst>
                <a:ext uri="{63B3BB69-23CF-44E3-9099-C40C66FF867C}">
                  <a14:compatExt spid="_x0000_s11911"/>
                </a:ext>
                <a:ext uri="{FF2B5EF4-FFF2-40B4-BE49-F238E27FC236}">
                  <a16:creationId xmlns:a16="http://schemas.microsoft.com/office/drawing/2014/main" id="{00000000-0008-0000-0200-00008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147</xdr:row>
          <xdr:rowOff>228600</xdr:rowOff>
        </xdr:from>
        <xdr:to>
          <xdr:col>30</xdr:col>
          <xdr:colOff>69850</xdr:colOff>
          <xdr:row>149</xdr:row>
          <xdr:rowOff>285750</xdr:rowOff>
        </xdr:to>
        <xdr:sp macro="" textlink="">
          <xdr:nvSpPr>
            <xdr:cNvPr id="11912" name="Group Box 648" hidden="1">
              <a:extLst>
                <a:ext uri="{63B3BB69-23CF-44E3-9099-C40C66FF867C}">
                  <a14:compatExt spid="_x0000_s11912"/>
                </a:ext>
                <a:ext uri="{FF2B5EF4-FFF2-40B4-BE49-F238E27FC236}">
                  <a16:creationId xmlns:a16="http://schemas.microsoft.com/office/drawing/2014/main" id="{00000000-0008-0000-0200-000088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150</xdr:row>
          <xdr:rowOff>57150</xdr:rowOff>
        </xdr:from>
        <xdr:to>
          <xdr:col>27</xdr:col>
          <xdr:colOff>114300</xdr:colOff>
          <xdr:row>151</xdr:row>
          <xdr:rowOff>254000</xdr:rowOff>
        </xdr:to>
        <xdr:sp macro="" textlink="">
          <xdr:nvSpPr>
            <xdr:cNvPr id="11913" name="Option Button 649" hidden="1">
              <a:extLst>
                <a:ext uri="{63B3BB69-23CF-44E3-9099-C40C66FF867C}">
                  <a14:compatExt spid="_x0000_s11913"/>
                </a:ext>
                <a:ext uri="{FF2B5EF4-FFF2-40B4-BE49-F238E27FC236}">
                  <a16:creationId xmlns:a16="http://schemas.microsoft.com/office/drawing/2014/main" id="{00000000-0008-0000-0200-00008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150</xdr:row>
          <xdr:rowOff>63500</xdr:rowOff>
        </xdr:from>
        <xdr:to>
          <xdr:col>29</xdr:col>
          <xdr:colOff>190500</xdr:colOff>
          <xdr:row>151</xdr:row>
          <xdr:rowOff>254000</xdr:rowOff>
        </xdr:to>
        <xdr:sp macro="" textlink="">
          <xdr:nvSpPr>
            <xdr:cNvPr id="11914" name="Option Button 650" hidden="1">
              <a:extLst>
                <a:ext uri="{63B3BB69-23CF-44E3-9099-C40C66FF867C}">
                  <a14:compatExt spid="_x0000_s11914"/>
                </a:ext>
                <a:ext uri="{FF2B5EF4-FFF2-40B4-BE49-F238E27FC236}">
                  <a16:creationId xmlns:a16="http://schemas.microsoft.com/office/drawing/2014/main" id="{00000000-0008-0000-0200-00008A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151</xdr:row>
          <xdr:rowOff>171450</xdr:rowOff>
        </xdr:from>
        <xdr:to>
          <xdr:col>27</xdr:col>
          <xdr:colOff>114300</xdr:colOff>
          <xdr:row>151</xdr:row>
          <xdr:rowOff>431800</xdr:rowOff>
        </xdr:to>
        <xdr:sp macro="" textlink="">
          <xdr:nvSpPr>
            <xdr:cNvPr id="11915" name="Option Button 651" hidden="1">
              <a:extLst>
                <a:ext uri="{63B3BB69-23CF-44E3-9099-C40C66FF867C}">
                  <a14:compatExt spid="_x0000_s11915"/>
                </a:ext>
                <a:ext uri="{FF2B5EF4-FFF2-40B4-BE49-F238E27FC236}">
                  <a16:creationId xmlns:a16="http://schemas.microsoft.com/office/drawing/2014/main" id="{00000000-0008-0000-0200-00008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150</xdr:row>
          <xdr:rowOff>0</xdr:rowOff>
        </xdr:from>
        <xdr:to>
          <xdr:col>30</xdr:col>
          <xdr:colOff>82550</xdr:colOff>
          <xdr:row>152</xdr:row>
          <xdr:rowOff>57150</xdr:rowOff>
        </xdr:to>
        <xdr:sp macro="" textlink="">
          <xdr:nvSpPr>
            <xdr:cNvPr id="11916" name="Group Box 652" hidden="1">
              <a:extLst>
                <a:ext uri="{63B3BB69-23CF-44E3-9099-C40C66FF867C}">
                  <a14:compatExt spid="_x0000_s11916"/>
                </a:ext>
                <a:ext uri="{FF2B5EF4-FFF2-40B4-BE49-F238E27FC236}">
                  <a16:creationId xmlns:a16="http://schemas.microsoft.com/office/drawing/2014/main" id="{00000000-0008-0000-0200-00008C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157</xdr:row>
          <xdr:rowOff>12700</xdr:rowOff>
        </xdr:from>
        <xdr:to>
          <xdr:col>27</xdr:col>
          <xdr:colOff>101600</xdr:colOff>
          <xdr:row>157</xdr:row>
          <xdr:rowOff>273050</xdr:rowOff>
        </xdr:to>
        <xdr:sp macro="" textlink="">
          <xdr:nvSpPr>
            <xdr:cNvPr id="11921" name="Option Button 657" hidden="1">
              <a:extLst>
                <a:ext uri="{63B3BB69-23CF-44E3-9099-C40C66FF867C}">
                  <a14:compatExt spid="_x0000_s11921"/>
                </a:ext>
                <a:ext uri="{FF2B5EF4-FFF2-40B4-BE49-F238E27FC236}">
                  <a16:creationId xmlns:a16="http://schemas.microsoft.com/office/drawing/2014/main" id="{00000000-0008-0000-0200-00009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157</xdr:row>
          <xdr:rowOff>19050</xdr:rowOff>
        </xdr:from>
        <xdr:to>
          <xdr:col>29</xdr:col>
          <xdr:colOff>171450</xdr:colOff>
          <xdr:row>157</xdr:row>
          <xdr:rowOff>279400</xdr:rowOff>
        </xdr:to>
        <xdr:sp macro="" textlink="">
          <xdr:nvSpPr>
            <xdr:cNvPr id="11922" name="Option Button 658" hidden="1">
              <a:extLst>
                <a:ext uri="{63B3BB69-23CF-44E3-9099-C40C66FF867C}">
                  <a14:compatExt spid="_x0000_s11922"/>
                </a:ext>
                <a:ext uri="{FF2B5EF4-FFF2-40B4-BE49-F238E27FC236}">
                  <a16:creationId xmlns:a16="http://schemas.microsoft.com/office/drawing/2014/main" id="{00000000-0008-0000-0200-000092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157</xdr:row>
          <xdr:rowOff>190500</xdr:rowOff>
        </xdr:from>
        <xdr:to>
          <xdr:col>27</xdr:col>
          <xdr:colOff>101600</xdr:colOff>
          <xdr:row>157</xdr:row>
          <xdr:rowOff>457200</xdr:rowOff>
        </xdr:to>
        <xdr:sp macro="" textlink="">
          <xdr:nvSpPr>
            <xdr:cNvPr id="11923" name="Option Button 659" hidden="1">
              <a:extLst>
                <a:ext uri="{63B3BB69-23CF-44E3-9099-C40C66FF867C}">
                  <a14:compatExt spid="_x0000_s11923"/>
                </a:ext>
                <a:ext uri="{FF2B5EF4-FFF2-40B4-BE49-F238E27FC236}">
                  <a16:creationId xmlns:a16="http://schemas.microsoft.com/office/drawing/2014/main" id="{00000000-0008-0000-0200-00009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156</xdr:row>
          <xdr:rowOff>25400</xdr:rowOff>
        </xdr:from>
        <xdr:to>
          <xdr:col>30</xdr:col>
          <xdr:colOff>63500</xdr:colOff>
          <xdr:row>159</xdr:row>
          <xdr:rowOff>12700</xdr:rowOff>
        </xdr:to>
        <xdr:sp macro="" textlink="">
          <xdr:nvSpPr>
            <xdr:cNvPr id="11924" name="Group Box 660" hidden="1">
              <a:extLst>
                <a:ext uri="{63B3BB69-23CF-44E3-9099-C40C66FF867C}">
                  <a14:compatExt spid="_x0000_s11924"/>
                </a:ext>
                <a:ext uri="{FF2B5EF4-FFF2-40B4-BE49-F238E27FC236}">
                  <a16:creationId xmlns:a16="http://schemas.microsoft.com/office/drawing/2014/main" id="{00000000-0008-0000-0200-000094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174</xdr:row>
          <xdr:rowOff>266700</xdr:rowOff>
        </xdr:from>
        <xdr:to>
          <xdr:col>27</xdr:col>
          <xdr:colOff>107950</xdr:colOff>
          <xdr:row>175</xdr:row>
          <xdr:rowOff>57150</xdr:rowOff>
        </xdr:to>
        <xdr:sp macro="" textlink="">
          <xdr:nvSpPr>
            <xdr:cNvPr id="11931" name="Option Button 667" hidden="1">
              <a:extLst>
                <a:ext uri="{63B3BB69-23CF-44E3-9099-C40C66FF867C}">
                  <a14:compatExt spid="_x0000_s11931"/>
                </a:ext>
                <a:ext uri="{FF2B5EF4-FFF2-40B4-BE49-F238E27FC236}">
                  <a16:creationId xmlns:a16="http://schemas.microsoft.com/office/drawing/2014/main" id="{00000000-0008-0000-0200-00009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174</xdr:row>
          <xdr:rowOff>273050</xdr:rowOff>
        </xdr:from>
        <xdr:to>
          <xdr:col>29</xdr:col>
          <xdr:colOff>177800</xdr:colOff>
          <xdr:row>175</xdr:row>
          <xdr:rowOff>57150</xdr:rowOff>
        </xdr:to>
        <xdr:sp macro="" textlink="">
          <xdr:nvSpPr>
            <xdr:cNvPr id="11932" name="Option Button 668" hidden="1">
              <a:extLst>
                <a:ext uri="{63B3BB69-23CF-44E3-9099-C40C66FF867C}">
                  <a14:compatExt spid="_x0000_s11932"/>
                </a:ext>
                <a:ext uri="{FF2B5EF4-FFF2-40B4-BE49-F238E27FC236}">
                  <a16:creationId xmlns:a16="http://schemas.microsoft.com/office/drawing/2014/main" id="{00000000-0008-0000-0200-00009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174</xdr:row>
          <xdr:rowOff>444500</xdr:rowOff>
        </xdr:from>
        <xdr:to>
          <xdr:col>27</xdr:col>
          <xdr:colOff>114300</xdr:colOff>
          <xdr:row>176</xdr:row>
          <xdr:rowOff>165100</xdr:rowOff>
        </xdr:to>
        <xdr:sp macro="" textlink="">
          <xdr:nvSpPr>
            <xdr:cNvPr id="11933" name="Option Button 669" hidden="1">
              <a:extLst>
                <a:ext uri="{63B3BB69-23CF-44E3-9099-C40C66FF867C}">
                  <a14:compatExt spid="_x0000_s11933"/>
                </a:ext>
                <a:ext uri="{FF2B5EF4-FFF2-40B4-BE49-F238E27FC236}">
                  <a16:creationId xmlns:a16="http://schemas.microsoft.com/office/drawing/2014/main" id="{00000000-0008-0000-0200-00009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174</xdr:row>
          <xdr:rowOff>209550</xdr:rowOff>
        </xdr:from>
        <xdr:to>
          <xdr:col>30</xdr:col>
          <xdr:colOff>76200</xdr:colOff>
          <xdr:row>176</xdr:row>
          <xdr:rowOff>266700</xdr:rowOff>
        </xdr:to>
        <xdr:sp macro="" textlink="">
          <xdr:nvSpPr>
            <xdr:cNvPr id="11934" name="Group Box 670" hidden="1">
              <a:extLst>
                <a:ext uri="{63B3BB69-23CF-44E3-9099-C40C66FF867C}">
                  <a14:compatExt spid="_x0000_s11934"/>
                </a:ext>
                <a:ext uri="{FF2B5EF4-FFF2-40B4-BE49-F238E27FC236}">
                  <a16:creationId xmlns:a16="http://schemas.microsoft.com/office/drawing/2014/main" id="{00000000-0008-0000-0200-00009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184</xdr:row>
          <xdr:rowOff>25400</xdr:rowOff>
        </xdr:from>
        <xdr:to>
          <xdr:col>27</xdr:col>
          <xdr:colOff>114300</xdr:colOff>
          <xdr:row>184</xdr:row>
          <xdr:rowOff>285750</xdr:rowOff>
        </xdr:to>
        <xdr:sp macro="" textlink="">
          <xdr:nvSpPr>
            <xdr:cNvPr id="11935" name="Option Button 671" hidden="1">
              <a:extLst>
                <a:ext uri="{63B3BB69-23CF-44E3-9099-C40C66FF867C}">
                  <a14:compatExt spid="_x0000_s11935"/>
                </a:ext>
                <a:ext uri="{FF2B5EF4-FFF2-40B4-BE49-F238E27FC236}">
                  <a16:creationId xmlns:a16="http://schemas.microsoft.com/office/drawing/2014/main" id="{00000000-0008-0000-0200-00009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184</xdr:row>
          <xdr:rowOff>31750</xdr:rowOff>
        </xdr:from>
        <xdr:to>
          <xdr:col>29</xdr:col>
          <xdr:colOff>190500</xdr:colOff>
          <xdr:row>184</xdr:row>
          <xdr:rowOff>292100</xdr:rowOff>
        </xdr:to>
        <xdr:sp macro="" textlink="">
          <xdr:nvSpPr>
            <xdr:cNvPr id="11936" name="Option Button 672" hidden="1">
              <a:extLst>
                <a:ext uri="{63B3BB69-23CF-44E3-9099-C40C66FF867C}">
                  <a14:compatExt spid="_x0000_s11936"/>
                </a:ext>
                <a:ext uri="{FF2B5EF4-FFF2-40B4-BE49-F238E27FC236}">
                  <a16:creationId xmlns:a16="http://schemas.microsoft.com/office/drawing/2014/main" id="{00000000-0008-0000-0200-0000A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184</xdr:row>
          <xdr:rowOff>203200</xdr:rowOff>
        </xdr:from>
        <xdr:to>
          <xdr:col>27</xdr:col>
          <xdr:colOff>114300</xdr:colOff>
          <xdr:row>185</xdr:row>
          <xdr:rowOff>0</xdr:rowOff>
        </xdr:to>
        <xdr:sp macro="" textlink="">
          <xdr:nvSpPr>
            <xdr:cNvPr id="11937" name="Option Button 673" hidden="1">
              <a:extLst>
                <a:ext uri="{63B3BB69-23CF-44E3-9099-C40C66FF867C}">
                  <a14:compatExt spid="_x0000_s11937"/>
                </a:ext>
                <a:ext uri="{FF2B5EF4-FFF2-40B4-BE49-F238E27FC236}">
                  <a16:creationId xmlns:a16="http://schemas.microsoft.com/office/drawing/2014/main" id="{00000000-0008-0000-0200-0000A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183</xdr:row>
          <xdr:rowOff>38100</xdr:rowOff>
        </xdr:from>
        <xdr:to>
          <xdr:col>30</xdr:col>
          <xdr:colOff>82550</xdr:colOff>
          <xdr:row>186</xdr:row>
          <xdr:rowOff>25400</xdr:rowOff>
        </xdr:to>
        <xdr:sp macro="" textlink="">
          <xdr:nvSpPr>
            <xdr:cNvPr id="11938" name="Group Box 674" hidden="1">
              <a:extLst>
                <a:ext uri="{63B3BB69-23CF-44E3-9099-C40C66FF867C}">
                  <a14:compatExt spid="_x0000_s11938"/>
                </a:ext>
                <a:ext uri="{FF2B5EF4-FFF2-40B4-BE49-F238E27FC236}">
                  <a16:creationId xmlns:a16="http://schemas.microsoft.com/office/drawing/2014/main" id="{00000000-0008-0000-0200-0000A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186</xdr:row>
          <xdr:rowOff>12700</xdr:rowOff>
        </xdr:from>
        <xdr:to>
          <xdr:col>27</xdr:col>
          <xdr:colOff>107950</xdr:colOff>
          <xdr:row>186</xdr:row>
          <xdr:rowOff>273050</xdr:rowOff>
        </xdr:to>
        <xdr:sp macro="" textlink="">
          <xdr:nvSpPr>
            <xdr:cNvPr id="11939" name="Option Button 675" hidden="1">
              <a:extLst>
                <a:ext uri="{63B3BB69-23CF-44E3-9099-C40C66FF867C}">
                  <a14:compatExt spid="_x0000_s11939"/>
                </a:ext>
                <a:ext uri="{FF2B5EF4-FFF2-40B4-BE49-F238E27FC236}">
                  <a16:creationId xmlns:a16="http://schemas.microsoft.com/office/drawing/2014/main" id="{00000000-0008-0000-0200-0000A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186</xdr:row>
          <xdr:rowOff>19050</xdr:rowOff>
        </xdr:from>
        <xdr:to>
          <xdr:col>29</xdr:col>
          <xdr:colOff>184150</xdr:colOff>
          <xdr:row>186</xdr:row>
          <xdr:rowOff>279400</xdr:rowOff>
        </xdr:to>
        <xdr:sp macro="" textlink="">
          <xdr:nvSpPr>
            <xdr:cNvPr id="11940" name="Option Button 676" hidden="1">
              <a:extLst>
                <a:ext uri="{63B3BB69-23CF-44E3-9099-C40C66FF867C}">
                  <a14:compatExt spid="_x0000_s11940"/>
                </a:ext>
                <a:ext uri="{FF2B5EF4-FFF2-40B4-BE49-F238E27FC236}">
                  <a16:creationId xmlns:a16="http://schemas.microsoft.com/office/drawing/2014/main" id="{00000000-0008-0000-0200-0000A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186</xdr:row>
          <xdr:rowOff>190500</xdr:rowOff>
        </xdr:from>
        <xdr:to>
          <xdr:col>27</xdr:col>
          <xdr:colOff>107950</xdr:colOff>
          <xdr:row>186</xdr:row>
          <xdr:rowOff>457200</xdr:rowOff>
        </xdr:to>
        <xdr:sp macro="" textlink="">
          <xdr:nvSpPr>
            <xdr:cNvPr id="11941" name="Option Button 677" hidden="1">
              <a:extLst>
                <a:ext uri="{63B3BB69-23CF-44E3-9099-C40C66FF867C}">
                  <a14:compatExt spid="_x0000_s11941"/>
                </a:ext>
                <a:ext uri="{FF2B5EF4-FFF2-40B4-BE49-F238E27FC236}">
                  <a16:creationId xmlns:a16="http://schemas.microsoft.com/office/drawing/2014/main" id="{00000000-0008-0000-0200-0000A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185</xdr:row>
          <xdr:rowOff>25400</xdr:rowOff>
        </xdr:from>
        <xdr:to>
          <xdr:col>30</xdr:col>
          <xdr:colOff>95250</xdr:colOff>
          <xdr:row>188</xdr:row>
          <xdr:rowOff>12700</xdr:rowOff>
        </xdr:to>
        <xdr:sp macro="" textlink="">
          <xdr:nvSpPr>
            <xdr:cNvPr id="11942" name="Group Box 678" hidden="1">
              <a:extLst>
                <a:ext uri="{63B3BB69-23CF-44E3-9099-C40C66FF867C}">
                  <a14:compatExt spid="_x0000_s11942"/>
                </a:ext>
                <a:ext uri="{FF2B5EF4-FFF2-40B4-BE49-F238E27FC236}">
                  <a16:creationId xmlns:a16="http://schemas.microsoft.com/office/drawing/2014/main" id="{00000000-0008-0000-0200-0000A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188</xdr:row>
          <xdr:rowOff>12700</xdr:rowOff>
        </xdr:from>
        <xdr:to>
          <xdr:col>27</xdr:col>
          <xdr:colOff>114300</xdr:colOff>
          <xdr:row>188</xdr:row>
          <xdr:rowOff>273050</xdr:rowOff>
        </xdr:to>
        <xdr:sp macro="" textlink="">
          <xdr:nvSpPr>
            <xdr:cNvPr id="11943" name="Option Button 679" hidden="1">
              <a:extLst>
                <a:ext uri="{63B3BB69-23CF-44E3-9099-C40C66FF867C}">
                  <a14:compatExt spid="_x0000_s11943"/>
                </a:ext>
                <a:ext uri="{FF2B5EF4-FFF2-40B4-BE49-F238E27FC236}">
                  <a16:creationId xmlns:a16="http://schemas.microsoft.com/office/drawing/2014/main" id="{00000000-0008-0000-0200-0000A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188</xdr:row>
          <xdr:rowOff>19050</xdr:rowOff>
        </xdr:from>
        <xdr:to>
          <xdr:col>29</xdr:col>
          <xdr:colOff>184150</xdr:colOff>
          <xdr:row>188</xdr:row>
          <xdr:rowOff>279400</xdr:rowOff>
        </xdr:to>
        <xdr:sp macro="" textlink="">
          <xdr:nvSpPr>
            <xdr:cNvPr id="11944" name="Option Button 680" hidden="1">
              <a:extLst>
                <a:ext uri="{63B3BB69-23CF-44E3-9099-C40C66FF867C}">
                  <a14:compatExt spid="_x0000_s11944"/>
                </a:ext>
                <a:ext uri="{FF2B5EF4-FFF2-40B4-BE49-F238E27FC236}">
                  <a16:creationId xmlns:a16="http://schemas.microsoft.com/office/drawing/2014/main" id="{00000000-0008-0000-0200-0000A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188</xdr:row>
          <xdr:rowOff>190500</xdr:rowOff>
        </xdr:from>
        <xdr:to>
          <xdr:col>27</xdr:col>
          <xdr:colOff>114300</xdr:colOff>
          <xdr:row>188</xdr:row>
          <xdr:rowOff>457200</xdr:rowOff>
        </xdr:to>
        <xdr:sp macro="" textlink="">
          <xdr:nvSpPr>
            <xdr:cNvPr id="11945" name="Option Button 681" hidden="1">
              <a:extLst>
                <a:ext uri="{63B3BB69-23CF-44E3-9099-C40C66FF867C}">
                  <a14:compatExt spid="_x0000_s11945"/>
                </a:ext>
                <a:ext uri="{FF2B5EF4-FFF2-40B4-BE49-F238E27FC236}">
                  <a16:creationId xmlns:a16="http://schemas.microsoft.com/office/drawing/2014/main" id="{00000000-0008-0000-0200-0000A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25400</xdr:colOff>
          <xdr:row>187</xdr:row>
          <xdr:rowOff>25400</xdr:rowOff>
        </xdr:from>
        <xdr:to>
          <xdr:col>30</xdr:col>
          <xdr:colOff>95250</xdr:colOff>
          <xdr:row>190</xdr:row>
          <xdr:rowOff>12700</xdr:rowOff>
        </xdr:to>
        <xdr:sp macro="" textlink="">
          <xdr:nvSpPr>
            <xdr:cNvPr id="11946" name="Group Box 682" hidden="1">
              <a:extLst>
                <a:ext uri="{63B3BB69-23CF-44E3-9099-C40C66FF867C}">
                  <a14:compatExt spid="_x0000_s11946"/>
                </a:ext>
                <a:ext uri="{FF2B5EF4-FFF2-40B4-BE49-F238E27FC236}">
                  <a16:creationId xmlns:a16="http://schemas.microsoft.com/office/drawing/2014/main" id="{00000000-0008-0000-0200-0000A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199</xdr:row>
          <xdr:rowOff>82550</xdr:rowOff>
        </xdr:from>
        <xdr:to>
          <xdr:col>27</xdr:col>
          <xdr:colOff>107950</xdr:colOff>
          <xdr:row>199</xdr:row>
          <xdr:rowOff>342900</xdr:rowOff>
        </xdr:to>
        <xdr:sp macro="" textlink="">
          <xdr:nvSpPr>
            <xdr:cNvPr id="11955" name="Option Button 691" hidden="1">
              <a:extLst>
                <a:ext uri="{63B3BB69-23CF-44E3-9099-C40C66FF867C}">
                  <a14:compatExt spid="_x0000_s11955"/>
                </a:ext>
                <a:ext uri="{FF2B5EF4-FFF2-40B4-BE49-F238E27FC236}">
                  <a16:creationId xmlns:a16="http://schemas.microsoft.com/office/drawing/2014/main" id="{00000000-0008-0000-0200-0000B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199</xdr:row>
          <xdr:rowOff>88900</xdr:rowOff>
        </xdr:from>
        <xdr:to>
          <xdr:col>29</xdr:col>
          <xdr:colOff>177800</xdr:colOff>
          <xdr:row>199</xdr:row>
          <xdr:rowOff>342900</xdr:rowOff>
        </xdr:to>
        <xdr:sp macro="" textlink="">
          <xdr:nvSpPr>
            <xdr:cNvPr id="11956" name="Option Button 692" hidden="1">
              <a:extLst>
                <a:ext uri="{63B3BB69-23CF-44E3-9099-C40C66FF867C}">
                  <a14:compatExt spid="_x0000_s11956"/>
                </a:ext>
                <a:ext uri="{FF2B5EF4-FFF2-40B4-BE49-F238E27FC236}">
                  <a16:creationId xmlns:a16="http://schemas.microsoft.com/office/drawing/2014/main" id="{00000000-0008-0000-0200-0000B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199</xdr:row>
          <xdr:rowOff>260350</xdr:rowOff>
        </xdr:from>
        <xdr:to>
          <xdr:col>27</xdr:col>
          <xdr:colOff>107950</xdr:colOff>
          <xdr:row>200</xdr:row>
          <xdr:rowOff>50800</xdr:rowOff>
        </xdr:to>
        <xdr:sp macro="" textlink="">
          <xdr:nvSpPr>
            <xdr:cNvPr id="11957" name="Option Button 693" hidden="1">
              <a:extLst>
                <a:ext uri="{63B3BB69-23CF-44E3-9099-C40C66FF867C}">
                  <a14:compatExt spid="_x0000_s11957"/>
                </a:ext>
                <a:ext uri="{FF2B5EF4-FFF2-40B4-BE49-F238E27FC236}">
                  <a16:creationId xmlns:a16="http://schemas.microsoft.com/office/drawing/2014/main" id="{00000000-0008-0000-0200-0000B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199</xdr:row>
          <xdr:rowOff>25400</xdr:rowOff>
        </xdr:from>
        <xdr:to>
          <xdr:col>30</xdr:col>
          <xdr:colOff>69850</xdr:colOff>
          <xdr:row>201</xdr:row>
          <xdr:rowOff>82550</xdr:rowOff>
        </xdr:to>
        <xdr:sp macro="" textlink="">
          <xdr:nvSpPr>
            <xdr:cNvPr id="11958" name="Group Box 694" hidden="1">
              <a:extLst>
                <a:ext uri="{63B3BB69-23CF-44E3-9099-C40C66FF867C}">
                  <a14:compatExt spid="_x0000_s11958"/>
                </a:ext>
                <a:ext uri="{FF2B5EF4-FFF2-40B4-BE49-F238E27FC236}">
                  <a16:creationId xmlns:a16="http://schemas.microsoft.com/office/drawing/2014/main" id="{00000000-0008-0000-0200-0000B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203</xdr:row>
          <xdr:rowOff>0</xdr:rowOff>
        </xdr:from>
        <xdr:to>
          <xdr:col>27</xdr:col>
          <xdr:colOff>114300</xdr:colOff>
          <xdr:row>203</xdr:row>
          <xdr:rowOff>260350</xdr:rowOff>
        </xdr:to>
        <xdr:sp macro="" textlink="">
          <xdr:nvSpPr>
            <xdr:cNvPr id="11959" name="Option Button 695" hidden="1">
              <a:extLst>
                <a:ext uri="{63B3BB69-23CF-44E3-9099-C40C66FF867C}">
                  <a14:compatExt spid="_x0000_s11959"/>
                </a:ext>
                <a:ext uri="{FF2B5EF4-FFF2-40B4-BE49-F238E27FC236}">
                  <a16:creationId xmlns:a16="http://schemas.microsoft.com/office/drawing/2014/main" id="{00000000-0008-0000-0200-0000B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203</xdr:row>
          <xdr:rowOff>6350</xdr:rowOff>
        </xdr:from>
        <xdr:to>
          <xdr:col>29</xdr:col>
          <xdr:colOff>184150</xdr:colOff>
          <xdr:row>203</xdr:row>
          <xdr:rowOff>266700</xdr:rowOff>
        </xdr:to>
        <xdr:sp macro="" textlink="">
          <xdr:nvSpPr>
            <xdr:cNvPr id="11960" name="Option Button 696" hidden="1">
              <a:extLst>
                <a:ext uri="{63B3BB69-23CF-44E3-9099-C40C66FF867C}">
                  <a14:compatExt spid="_x0000_s11960"/>
                </a:ext>
                <a:ext uri="{FF2B5EF4-FFF2-40B4-BE49-F238E27FC236}">
                  <a16:creationId xmlns:a16="http://schemas.microsoft.com/office/drawing/2014/main" id="{00000000-0008-0000-0200-0000B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203</xdr:row>
          <xdr:rowOff>177800</xdr:rowOff>
        </xdr:from>
        <xdr:to>
          <xdr:col>27</xdr:col>
          <xdr:colOff>114300</xdr:colOff>
          <xdr:row>203</xdr:row>
          <xdr:rowOff>444500</xdr:rowOff>
        </xdr:to>
        <xdr:sp macro="" textlink="">
          <xdr:nvSpPr>
            <xdr:cNvPr id="11961" name="Option Button 697" hidden="1">
              <a:extLst>
                <a:ext uri="{63B3BB69-23CF-44E3-9099-C40C66FF867C}">
                  <a14:compatExt spid="_x0000_s11961"/>
                </a:ext>
                <a:ext uri="{FF2B5EF4-FFF2-40B4-BE49-F238E27FC236}">
                  <a16:creationId xmlns:a16="http://schemas.microsoft.com/office/drawing/2014/main" id="{00000000-0008-0000-0200-0000B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202</xdr:row>
          <xdr:rowOff>12700</xdr:rowOff>
        </xdr:from>
        <xdr:to>
          <xdr:col>30</xdr:col>
          <xdr:colOff>82550</xdr:colOff>
          <xdr:row>205</xdr:row>
          <xdr:rowOff>0</xdr:rowOff>
        </xdr:to>
        <xdr:sp macro="" textlink="">
          <xdr:nvSpPr>
            <xdr:cNvPr id="11962" name="Group Box 698" hidden="1">
              <a:extLst>
                <a:ext uri="{63B3BB69-23CF-44E3-9099-C40C66FF867C}">
                  <a14:compatExt spid="_x0000_s11962"/>
                </a:ext>
                <a:ext uri="{FF2B5EF4-FFF2-40B4-BE49-F238E27FC236}">
                  <a16:creationId xmlns:a16="http://schemas.microsoft.com/office/drawing/2014/main" id="{00000000-0008-0000-0200-0000B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205</xdr:row>
          <xdr:rowOff>12700</xdr:rowOff>
        </xdr:from>
        <xdr:to>
          <xdr:col>27</xdr:col>
          <xdr:colOff>107950</xdr:colOff>
          <xdr:row>205</xdr:row>
          <xdr:rowOff>273050</xdr:rowOff>
        </xdr:to>
        <xdr:sp macro="" textlink="">
          <xdr:nvSpPr>
            <xdr:cNvPr id="11963" name="Option Button 699" hidden="1">
              <a:extLst>
                <a:ext uri="{63B3BB69-23CF-44E3-9099-C40C66FF867C}">
                  <a14:compatExt spid="_x0000_s11963"/>
                </a:ext>
                <a:ext uri="{FF2B5EF4-FFF2-40B4-BE49-F238E27FC236}">
                  <a16:creationId xmlns:a16="http://schemas.microsoft.com/office/drawing/2014/main" id="{00000000-0008-0000-0200-0000B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205</xdr:row>
          <xdr:rowOff>19050</xdr:rowOff>
        </xdr:from>
        <xdr:to>
          <xdr:col>29</xdr:col>
          <xdr:colOff>177800</xdr:colOff>
          <xdr:row>205</xdr:row>
          <xdr:rowOff>279400</xdr:rowOff>
        </xdr:to>
        <xdr:sp macro="" textlink="">
          <xdr:nvSpPr>
            <xdr:cNvPr id="11964" name="Option Button 700" hidden="1">
              <a:extLst>
                <a:ext uri="{63B3BB69-23CF-44E3-9099-C40C66FF867C}">
                  <a14:compatExt spid="_x0000_s11964"/>
                </a:ext>
                <a:ext uri="{FF2B5EF4-FFF2-40B4-BE49-F238E27FC236}">
                  <a16:creationId xmlns:a16="http://schemas.microsoft.com/office/drawing/2014/main" id="{00000000-0008-0000-0200-0000B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205</xdr:row>
          <xdr:rowOff>190500</xdr:rowOff>
        </xdr:from>
        <xdr:to>
          <xdr:col>27</xdr:col>
          <xdr:colOff>107950</xdr:colOff>
          <xdr:row>205</xdr:row>
          <xdr:rowOff>457200</xdr:rowOff>
        </xdr:to>
        <xdr:sp macro="" textlink="">
          <xdr:nvSpPr>
            <xdr:cNvPr id="11965" name="Option Button 701" hidden="1">
              <a:extLst>
                <a:ext uri="{63B3BB69-23CF-44E3-9099-C40C66FF867C}">
                  <a14:compatExt spid="_x0000_s11965"/>
                </a:ext>
                <a:ext uri="{FF2B5EF4-FFF2-40B4-BE49-F238E27FC236}">
                  <a16:creationId xmlns:a16="http://schemas.microsoft.com/office/drawing/2014/main" id="{00000000-0008-0000-0200-0000B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204</xdr:row>
          <xdr:rowOff>25400</xdr:rowOff>
        </xdr:from>
        <xdr:to>
          <xdr:col>30</xdr:col>
          <xdr:colOff>76200</xdr:colOff>
          <xdr:row>207</xdr:row>
          <xdr:rowOff>12700</xdr:rowOff>
        </xdr:to>
        <xdr:sp macro="" textlink="">
          <xdr:nvSpPr>
            <xdr:cNvPr id="11966" name="Group Box 702" hidden="1">
              <a:extLst>
                <a:ext uri="{63B3BB69-23CF-44E3-9099-C40C66FF867C}">
                  <a14:compatExt spid="_x0000_s11966"/>
                </a:ext>
                <a:ext uri="{FF2B5EF4-FFF2-40B4-BE49-F238E27FC236}">
                  <a16:creationId xmlns:a16="http://schemas.microsoft.com/office/drawing/2014/main" id="{00000000-0008-0000-0200-0000B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209</xdr:row>
          <xdr:rowOff>19050</xdr:rowOff>
        </xdr:from>
        <xdr:to>
          <xdr:col>27</xdr:col>
          <xdr:colOff>101600</xdr:colOff>
          <xdr:row>209</xdr:row>
          <xdr:rowOff>279400</xdr:rowOff>
        </xdr:to>
        <xdr:sp macro="" textlink="">
          <xdr:nvSpPr>
            <xdr:cNvPr id="11967" name="Option Button 703" hidden="1">
              <a:extLst>
                <a:ext uri="{63B3BB69-23CF-44E3-9099-C40C66FF867C}">
                  <a14:compatExt spid="_x0000_s11967"/>
                </a:ext>
                <a:ext uri="{FF2B5EF4-FFF2-40B4-BE49-F238E27FC236}">
                  <a16:creationId xmlns:a16="http://schemas.microsoft.com/office/drawing/2014/main" id="{00000000-0008-0000-0200-0000B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209</xdr:row>
          <xdr:rowOff>25400</xdr:rowOff>
        </xdr:from>
        <xdr:to>
          <xdr:col>29</xdr:col>
          <xdr:colOff>177800</xdr:colOff>
          <xdr:row>209</xdr:row>
          <xdr:rowOff>292100</xdr:rowOff>
        </xdr:to>
        <xdr:sp macro="" textlink="">
          <xdr:nvSpPr>
            <xdr:cNvPr id="11968" name="Option Button 704" hidden="1">
              <a:extLst>
                <a:ext uri="{63B3BB69-23CF-44E3-9099-C40C66FF867C}">
                  <a14:compatExt spid="_x0000_s11968"/>
                </a:ext>
                <a:ext uri="{FF2B5EF4-FFF2-40B4-BE49-F238E27FC236}">
                  <a16:creationId xmlns:a16="http://schemas.microsoft.com/office/drawing/2014/main" id="{00000000-0008-0000-0200-0000C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209</xdr:row>
          <xdr:rowOff>196850</xdr:rowOff>
        </xdr:from>
        <xdr:to>
          <xdr:col>27</xdr:col>
          <xdr:colOff>101600</xdr:colOff>
          <xdr:row>209</xdr:row>
          <xdr:rowOff>463550</xdr:rowOff>
        </xdr:to>
        <xdr:sp macro="" textlink="">
          <xdr:nvSpPr>
            <xdr:cNvPr id="11969" name="Option Button 705" hidden="1">
              <a:extLst>
                <a:ext uri="{63B3BB69-23CF-44E3-9099-C40C66FF867C}">
                  <a14:compatExt spid="_x0000_s11969"/>
                </a:ext>
                <a:ext uri="{FF2B5EF4-FFF2-40B4-BE49-F238E27FC236}">
                  <a16:creationId xmlns:a16="http://schemas.microsoft.com/office/drawing/2014/main" id="{00000000-0008-0000-0200-0000C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208</xdr:row>
          <xdr:rowOff>25400</xdr:rowOff>
        </xdr:from>
        <xdr:to>
          <xdr:col>30</xdr:col>
          <xdr:colOff>69850</xdr:colOff>
          <xdr:row>211</xdr:row>
          <xdr:rowOff>12700</xdr:rowOff>
        </xdr:to>
        <xdr:sp macro="" textlink="">
          <xdr:nvSpPr>
            <xdr:cNvPr id="11970" name="Group Box 706" hidden="1">
              <a:extLst>
                <a:ext uri="{63B3BB69-23CF-44E3-9099-C40C66FF867C}">
                  <a14:compatExt spid="_x0000_s11970"/>
                </a:ext>
                <a:ext uri="{FF2B5EF4-FFF2-40B4-BE49-F238E27FC236}">
                  <a16:creationId xmlns:a16="http://schemas.microsoft.com/office/drawing/2014/main" id="{00000000-0008-0000-0200-0000C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213</xdr:row>
          <xdr:rowOff>0</xdr:rowOff>
        </xdr:from>
        <xdr:to>
          <xdr:col>27</xdr:col>
          <xdr:colOff>107950</xdr:colOff>
          <xdr:row>213</xdr:row>
          <xdr:rowOff>260350</xdr:rowOff>
        </xdr:to>
        <xdr:sp macro="" textlink="">
          <xdr:nvSpPr>
            <xdr:cNvPr id="11971" name="Option Button 707" hidden="1">
              <a:extLst>
                <a:ext uri="{63B3BB69-23CF-44E3-9099-C40C66FF867C}">
                  <a14:compatExt spid="_x0000_s11971"/>
                </a:ext>
                <a:ext uri="{FF2B5EF4-FFF2-40B4-BE49-F238E27FC236}">
                  <a16:creationId xmlns:a16="http://schemas.microsoft.com/office/drawing/2014/main" id="{00000000-0008-0000-0200-0000C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213</xdr:row>
          <xdr:rowOff>6350</xdr:rowOff>
        </xdr:from>
        <xdr:to>
          <xdr:col>29</xdr:col>
          <xdr:colOff>177800</xdr:colOff>
          <xdr:row>213</xdr:row>
          <xdr:rowOff>266700</xdr:rowOff>
        </xdr:to>
        <xdr:sp macro="" textlink="">
          <xdr:nvSpPr>
            <xdr:cNvPr id="11972" name="Option Button 708" hidden="1">
              <a:extLst>
                <a:ext uri="{63B3BB69-23CF-44E3-9099-C40C66FF867C}">
                  <a14:compatExt spid="_x0000_s11972"/>
                </a:ext>
                <a:ext uri="{FF2B5EF4-FFF2-40B4-BE49-F238E27FC236}">
                  <a16:creationId xmlns:a16="http://schemas.microsoft.com/office/drawing/2014/main" id="{00000000-0008-0000-0200-0000C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213</xdr:row>
          <xdr:rowOff>177800</xdr:rowOff>
        </xdr:from>
        <xdr:to>
          <xdr:col>27</xdr:col>
          <xdr:colOff>107950</xdr:colOff>
          <xdr:row>213</xdr:row>
          <xdr:rowOff>444500</xdr:rowOff>
        </xdr:to>
        <xdr:sp macro="" textlink="">
          <xdr:nvSpPr>
            <xdr:cNvPr id="11973" name="Option Button 709" hidden="1">
              <a:extLst>
                <a:ext uri="{63B3BB69-23CF-44E3-9099-C40C66FF867C}">
                  <a14:compatExt spid="_x0000_s11973"/>
                </a:ext>
                <a:ext uri="{FF2B5EF4-FFF2-40B4-BE49-F238E27FC236}">
                  <a16:creationId xmlns:a16="http://schemas.microsoft.com/office/drawing/2014/main" id="{00000000-0008-0000-0200-0000C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212</xdr:row>
          <xdr:rowOff>12700</xdr:rowOff>
        </xdr:from>
        <xdr:to>
          <xdr:col>30</xdr:col>
          <xdr:colOff>69850</xdr:colOff>
          <xdr:row>215</xdr:row>
          <xdr:rowOff>6350</xdr:rowOff>
        </xdr:to>
        <xdr:sp macro="" textlink="">
          <xdr:nvSpPr>
            <xdr:cNvPr id="11974" name="Group Box 710" hidden="1">
              <a:extLst>
                <a:ext uri="{63B3BB69-23CF-44E3-9099-C40C66FF867C}">
                  <a14:compatExt spid="_x0000_s11974"/>
                </a:ext>
                <a:ext uri="{FF2B5EF4-FFF2-40B4-BE49-F238E27FC236}">
                  <a16:creationId xmlns:a16="http://schemas.microsoft.com/office/drawing/2014/main" id="{00000000-0008-0000-0200-0000C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215</xdr:row>
          <xdr:rowOff>0</xdr:rowOff>
        </xdr:from>
        <xdr:to>
          <xdr:col>27</xdr:col>
          <xdr:colOff>107950</xdr:colOff>
          <xdr:row>215</xdr:row>
          <xdr:rowOff>260350</xdr:rowOff>
        </xdr:to>
        <xdr:sp macro="" textlink="">
          <xdr:nvSpPr>
            <xdr:cNvPr id="11975" name="Option Button 711" hidden="1">
              <a:extLst>
                <a:ext uri="{63B3BB69-23CF-44E3-9099-C40C66FF867C}">
                  <a14:compatExt spid="_x0000_s11975"/>
                </a:ext>
                <a:ext uri="{FF2B5EF4-FFF2-40B4-BE49-F238E27FC236}">
                  <a16:creationId xmlns:a16="http://schemas.microsoft.com/office/drawing/2014/main" id="{00000000-0008-0000-0200-0000C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215</xdr:row>
          <xdr:rowOff>6350</xdr:rowOff>
        </xdr:from>
        <xdr:to>
          <xdr:col>29</xdr:col>
          <xdr:colOff>177800</xdr:colOff>
          <xdr:row>215</xdr:row>
          <xdr:rowOff>266700</xdr:rowOff>
        </xdr:to>
        <xdr:sp macro="" textlink="">
          <xdr:nvSpPr>
            <xdr:cNvPr id="11976" name="Option Button 712" hidden="1">
              <a:extLst>
                <a:ext uri="{63B3BB69-23CF-44E3-9099-C40C66FF867C}">
                  <a14:compatExt spid="_x0000_s11976"/>
                </a:ext>
                <a:ext uri="{FF2B5EF4-FFF2-40B4-BE49-F238E27FC236}">
                  <a16:creationId xmlns:a16="http://schemas.microsoft.com/office/drawing/2014/main" id="{00000000-0008-0000-0200-0000C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215</xdr:row>
          <xdr:rowOff>177800</xdr:rowOff>
        </xdr:from>
        <xdr:to>
          <xdr:col>27</xdr:col>
          <xdr:colOff>107950</xdr:colOff>
          <xdr:row>215</xdr:row>
          <xdr:rowOff>444500</xdr:rowOff>
        </xdr:to>
        <xdr:sp macro="" textlink="">
          <xdr:nvSpPr>
            <xdr:cNvPr id="11977" name="Option Button 713" hidden="1">
              <a:extLst>
                <a:ext uri="{63B3BB69-23CF-44E3-9099-C40C66FF867C}">
                  <a14:compatExt spid="_x0000_s11977"/>
                </a:ext>
                <a:ext uri="{FF2B5EF4-FFF2-40B4-BE49-F238E27FC236}">
                  <a16:creationId xmlns:a16="http://schemas.microsoft.com/office/drawing/2014/main" id="{00000000-0008-0000-0200-0000C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214</xdr:row>
          <xdr:rowOff>12700</xdr:rowOff>
        </xdr:from>
        <xdr:to>
          <xdr:col>30</xdr:col>
          <xdr:colOff>69850</xdr:colOff>
          <xdr:row>217</xdr:row>
          <xdr:rowOff>6350</xdr:rowOff>
        </xdr:to>
        <xdr:sp macro="" textlink="">
          <xdr:nvSpPr>
            <xdr:cNvPr id="11978" name="Group Box 714" hidden="1">
              <a:extLst>
                <a:ext uri="{63B3BB69-23CF-44E3-9099-C40C66FF867C}">
                  <a14:compatExt spid="_x0000_s11978"/>
                </a:ext>
                <a:ext uri="{FF2B5EF4-FFF2-40B4-BE49-F238E27FC236}">
                  <a16:creationId xmlns:a16="http://schemas.microsoft.com/office/drawing/2014/main" id="{00000000-0008-0000-0200-0000C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229</xdr:row>
          <xdr:rowOff>44450</xdr:rowOff>
        </xdr:from>
        <xdr:to>
          <xdr:col>27</xdr:col>
          <xdr:colOff>107950</xdr:colOff>
          <xdr:row>230</xdr:row>
          <xdr:rowOff>234950</xdr:rowOff>
        </xdr:to>
        <xdr:sp macro="" textlink="">
          <xdr:nvSpPr>
            <xdr:cNvPr id="11979" name="Option Button 715" hidden="1">
              <a:extLst>
                <a:ext uri="{63B3BB69-23CF-44E3-9099-C40C66FF867C}">
                  <a14:compatExt spid="_x0000_s11979"/>
                </a:ext>
                <a:ext uri="{FF2B5EF4-FFF2-40B4-BE49-F238E27FC236}">
                  <a16:creationId xmlns:a16="http://schemas.microsoft.com/office/drawing/2014/main" id="{00000000-0008-0000-0200-0000C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229</xdr:row>
          <xdr:rowOff>50800</xdr:rowOff>
        </xdr:from>
        <xdr:to>
          <xdr:col>29</xdr:col>
          <xdr:colOff>177800</xdr:colOff>
          <xdr:row>230</xdr:row>
          <xdr:rowOff>241300</xdr:rowOff>
        </xdr:to>
        <xdr:sp macro="" textlink="">
          <xdr:nvSpPr>
            <xdr:cNvPr id="11980" name="Option Button 716" hidden="1">
              <a:extLst>
                <a:ext uri="{63B3BB69-23CF-44E3-9099-C40C66FF867C}">
                  <a14:compatExt spid="_x0000_s11980"/>
                </a:ext>
                <a:ext uri="{FF2B5EF4-FFF2-40B4-BE49-F238E27FC236}">
                  <a16:creationId xmlns:a16="http://schemas.microsoft.com/office/drawing/2014/main" id="{00000000-0008-0000-0200-0000C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230</xdr:row>
          <xdr:rowOff>152400</xdr:rowOff>
        </xdr:from>
        <xdr:to>
          <xdr:col>27</xdr:col>
          <xdr:colOff>107950</xdr:colOff>
          <xdr:row>230</xdr:row>
          <xdr:rowOff>419100</xdr:rowOff>
        </xdr:to>
        <xdr:sp macro="" textlink="">
          <xdr:nvSpPr>
            <xdr:cNvPr id="11981" name="Option Button 717" hidden="1">
              <a:extLst>
                <a:ext uri="{63B3BB69-23CF-44E3-9099-C40C66FF867C}">
                  <a14:compatExt spid="_x0000_s11981"/>
                </a:ext>
                <a:ext uri="{FF2B5EF4-FFF2-40B4-BE49-F238E27FC236}">
                  <a16:creationId xmlns:a16="http://schemas.microsoft.com/office/drawing/2014/main" id="{00000000-0008-0000-0200-0000C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228</xdr:row>
          <xdr:rowOff>463550</xdr:rowOff>
        </xdr:from>
        <xdr:to>
          <xdr:col>30</xdr:col>
          <xdr:colOff>69850</xdr:colOff>
          <xdr:row>231</xdr:row>
          <xdr:rowOff>44450</xdr:rowOff>
        </xdr:to>
        <xdr:sp macro="" textlink="">
          <xdr:nvSpPr>
            <xdr:cNvPr id="11982" name="Group Box 718" hidden="1">
              <a:extLst>
                <a:ext uri="{63B3BB69-23CF-44E3-9099-C40C66FF867C}">
                  <a14:compatExt spid="_x0000_s11982"/>
                </a:ext>
                <a:ext uri="{FF2B5EF4-FFF2-40B4-BE49-F238E27FC236}">
                  <a16:creationId xmlns:a16="http://schemas.microsoft.com/office/drawing/2014/main" id="{00000000-0008-0000-0200-0000C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238</xdr:row>
          <xdr:rowOff>0</xdr:rowOff>
        </xdr:from>
        <xdr:to>
          <xdr:col>27</xdr:col>
          <xdr:colOff>114300</xdr:colOff>
          <xdr:row>238</xdr:row>
          <xdr:rowOff>260350</xdr:rowOff>
        </xdr:to>
        <xdr:sp macro="" textlink="">
          <xdr:nvSpPr>
            <xdr:cNvPr id="11983" name="Option Button 719" hidden="1">
              <a:extLst>
                <a:ext uri="{63B3BB69-23CF-44E3-9099-C40C66FF867C}">
                  <a14:compatExt spid="_x0000_s11983"/>
                </a:ext>
                <a:ext uri="{FF2B5EF4-FFF2-40B4-BE49-F238E27FC236}">
                  <a16:creationId xmlns:a16="http://schemas.microsoft.com/office/drawing/2014/main" id="{00000000-0008-0000-0200-0000C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238</xdr:row>
          <xdr:rowOff>6350</xdr:rowOff>
        </xdr:from>
        <xdr:to>
          <xdr:col>29</xdr:col>
          <xdr:colOff>190500</xdr:colOff>
          <xdr:row>238</xdr:row>
          <xdr:rowOff>266700</xdr:rowOff>
        </xdr:to>
        <xdr:sp macro="" textlink="">
          <xdr:nvSpPr>
            <xdr:cNvPr id="11984" name="Option Button 720" hidden="1">
              <a:extLst>
                <a:ext uri="{63B3BB69-23CF-44E3-9099-C40C66FF867C}">
                  <a14:compatExt spid="_x0000_s11984"/>
                </a:ext>
                <a:ext uri="{FF2B5EF4-FFF2-40B4-BE49-F238E27FC236}">
                  <a16:creationId xmlns:a16="http://schemas.microsoft.com/office/drawing/2014/main" id="{00000000-0008-0000-0200-0000D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238</xdr:row>
          <xdr:rowOff>177800</xdr:rowOff>
        </xdr:from>
        <xdr:to>
          <xdr:col>27</xdr:col>
          <xdr:colOff>114300</xdr:colOff>
          <xdr:row>238</xdr:row>
          <xdr:rowOff>444500</xdr:rowOff>
        </xdr:to>
        <xdr:sp macro="" textlink="">
          <xdr:nvSpPr>
            <xdr:cNvPr id="11985" name="Option Button 721" hidden="1">
              <a:extLst>
                <a:ext uri="{63B3BB69-23CF-44E3-9099-C40C66FF867C}">
                  <a14:compatExt spid="_x0000_s11985"/>
                </a:ext>
                <a:ext uri="{FF2B5EF4-FFF2-40B4-BE49-F238E27FC236}">
                  <a16:creationId xmlns:a16="http://schemas.microsoft.com/office/drawing/2014/main" id="{00000000-0008-0000-0200-0000D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237</xdr:row>
          <xdr:rowOff>12700</xdr:rowOff>
        </xdr:from>
        <xdr:to>
          <xdr:col>30</xdr:col>
          <xdr:colOff>82550</xdr:colOff>
          <xdr:row>240</xdr:row>
          <xdr:rowOff>6350</xdr:rowOff>
        </xdr:to>
        <xdr:sp macro="" textlink="">
          <xdr:nvSpPr>
            <xdr:cNvPr id="11986" name="Group Box 722" hidden="1">
              <a:extLst>
                <a:ext uri="{63B3BB69-23CF-44E3-9099-C40C66FF867C}">
                  <a14:compatExt spid="_x0000_s11986"/>
                </a:ext>
                <a:ext uri="{FF2B5EF4-FFF2-40B4-BE49-F238E27FC236}">
                  <a16:creationId xmlns:a16="http://schemas.microsoft.com/office/drawing/2014/main" id="{00000000-0008-0000-0200-0000D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240</xdr:row>
          <xdr:rowOff>12700</xdr:rowOff>
        </xdr:from>
        <xdr:to>
          <xdr:col>27</xdr:col>
          <xdr:colOff>114300</xdr:colOff>
          <xdr:row>240</xdr:row>
          <xdr:rowOff>273050</xdr:rowOff>
        </xdr:to>
        <xdr:sp macro="" textlink="">
          <xdr:nvSpPr>
            <xdr:cNvPr id="11987" name="Option Button 723" hidden="1">
              <a:extLst>
                <a:ext uri="{63B3BB69-23CF-44E3-9099-C40C66FF867C}">
                  <a14:compatExt spid="_x0000_s11987"/>
                </a:ext>
                <a:ext uri="{FF2B5EF4-FFF2-40B4-BE49-F238E27FC236}">
                  <a16:creationId xmlns:a16="http://schemas.microsoft.com/office/drawing/2014/main" id="{00000000-0008-0000-0200-0000D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240</xdr:row>
          <xdr:rowOff>19050</xdr:rowOff>
        </xdr:from>
        <xdr:to>
          <xdr:col>29</xdr:col>
          <xdr:colOff>190500</xdr:colOff>
          <xdr:row>240</xdr:row>
          <xdr:rowOff>279400</xdr:rowOff>
        </xdr:to>
        <xdr:sp macro="" textlink="">
          <xdr:nvSpPr>
            <xdr:cNvPr id="11988" name="Option Button 724" hidden="1">
              <a:extLst>
                <a:ext uri="{63B3BB69-23CF-44E3-9099-C40C66FF867C}">
                  <a14:compatExt spid="_x0000_s11988"/>
                </a:ext>
                <a:ext uri="{FF2B5EF4-FFF2-40B4-BE49-F238E27FC236}">
                  <a16:creationId xmlns:a16="http://schemas.microsoft.com/office/drawing/2014/main" id="{00000000-0008-0000-0200-0000D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240</xdr:row>
          <xdr:rowOff>190500</xdr:rowOff>
        </xdr:from>
        <xdr:to>
          <xdr:col>27</xdr:col>
          <xdr:colOff>114300</xdr:colOff>
          <xdr:row>240</xdr:row>
          <xdr:rowOff>457200</xdr:rowOff>
        </xdr:to>
        <xdr:sp macro="" textlink="">
          <xdr:nvSpPr>
            <xdr:cNvPr id="11989" name="Option Button 725" hidden="1">
              <a:extLst>
                <a:ext uri="{63B3BB69-23CF-44E3-9099-C40C66FF867C}">
                  <a14:compatExt spid="_x0000_s11989"/>
                </a:ext>
                <a:ext uri="{FF2B5EF4-FFF2-40B4-BE49-F238E27FC236}">
                  <a16:creationId xmlns:a16="http://schemas.microsoft.com/office/drawing/2014/main" id="{00000000-0008-0000-0200-0000D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239</xdr:row>
          <xdr:rowOff>19050</xdr:rowOff>
        </xdr:from>
        <xdr:to>
          <xdr:col>30</xdr:col>
          <xdr:colOff>82550</xdr:colOff>
          <xdr:row>242</xdr:row>
          <xdr:rowOff>12700</xdr:rowOff>
        </xdr:to>
        <xdr:sp macro="" textlink="">
          <xdr:nvSpPr>
            <xdr:cNvPr id="11990" name="Group Box 726" hidden="1">
              <a:extLst>
                <a:ext uri="{63B3BB69-23CF-44E3-9099-C40C66FF867C}">
                  <a14:compatExt spid="_x0000_s11990"/>
                </a:ext>
                <a:ext uri="{FF2B5EF4-FFF2-40B4-BE49-F238E27FC236}">
                  <a16:creationId xmlns:a16="http://schemas.microsoft.com/office/drawing/2014/main" id="{00000000-0008-0000-0200-0000D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249</xdr:row>
          <xdr:rowOff>292100</xdr:rowOff>
        </xdr:from>
        <xdr:to>
          <xdr:col>27</xdr:col>
          <xdr:colOff>114300</xdr:colOff>
          <xdr:row>251</xdr:row>
          <xdr:rowOff>12700</xdr:rowOff>
        </xdr:to>
        <xdr:sp macro="" textlink="">
          <xdr:nvSpPr>
            <xdr:cNvPr id="11991" name="Option Button 727" hidden="1">
              <a:extLst>
                <a:ext uri="{63B3BB69-23CF-44E3-9099-C40C66FF867C}">
                  <a14:compatExt spid="_x0000_s11991"/>
                </a:ext>
                <a:ext uri="{FF2B5EF4-FFF2-40B4-BE49-F238E27FC236}">
                  <a16:creationId xmlns:a16="http://schemas.microsoft.com/office/drawing/2014/main" id="{00000000-0008-0000-0200-0000D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249</xdr:row>
          <xdr:rowOff>298450</xdr:rowOff>
        </xdr:from>
        <xdr:to>
          <xdr:col>29</xdr:col>
          <xdr:colOff>190500</xdr:colOff>
          <xdr:row>251</xdr:row>
          <xdr:rowOff>19050</xdr:rowOff>
        </xdr:to>
        <xdr:sp macro="" textlink="">
          <xdr:nvSpPr>
            <xdr:cNvPr id="11992" name="Option Button 728" hidden="1">
              <a:extLst>
                <a:ext uri="{63B3BB69-23CF-44E3-9099-C40C66FF867C}">
                  <a14:compatExt spid="_x0000_s11992"/>
                </a:ext>
                <a:ext uri="{FF2B5EF4-FFF2-40B4-BE49-F238E27FC236}">
                  <a16:creationId xmlns:a16="http://schemas.microsoft.com/office/drawing/2014/main" id="{00000000-0008-0000-0200-0000D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250</xdr:row>
          <xdr:rowOff>0</xdr:rowOff>
        </xdr:from>
        <xdr:to>
          <xdr:col>27</xdr:col>
          <xdr:colOff>114300</xdr:colOff>
          <xdr:row>251</xdr:row>
          <xdr:rowOff>196850</xdr:rowOff>
        </xdr:to>
        <xdr:sp macro="" textlink="">
          <xdr:nvSpPr>
            <xdr:cNvPr id="11993" name="Option Button 729" hidden="1">
              <a:extLst>
                <a:ext uri="{63B3BB69-23CF-44E3-9099-C40C66FF867C}">
                  <a14:compatExt spid="_x0000_s11993"/>
                </a:ext>
                <a:ext uri="{FF2B5EF4-FFF2-40B4-BE49-F238E27FC236}">
                  <a16:creationId xmlns:a16="http://schemas.microsoft.com/office/drawing/2014/main" id="{00000000-0008-0000-0200-0000D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249</xdr:row>
          <xdr:rowOff>234950</xdr:rowOff>
        </xdr:from>
        <xdr:to>
          <xdr:col>30</xdr:col>
          <xdr:colOff>82550</xdr:colOff>
          <xdr:row>251</xdr:row>
          <xdr:rowOff>292100</xdr:rowOff>
        </xdr:to>
        <xdr:sp macro="" textlink="">
          <xdr:nvSpPr>
            <xdr:cNvPr id="11994" name="Group Box 730" hidden="1">
              <a:extLst>
                <a:ext uri="{63B3BB69-23CF-44E3-9099-C40C66FF867C}">
                  <a14:compatExt spid="_x0000_s11994"/>
                </a:ext>
                <a:ext uri="{FF2B5EF4-FFF2-40B4-BE49-F238E27FC236}">
                  <a16:creationId xmlns:a16="http://schemas.microsoft.com/office/drawing/2014/main" id="{00000000-0008-0000-0200-0000D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253</xdr:row>
          <xdr:rowOff>31750</xdr:rowOff>
        </xdr:from>
        <xdr:to>
          <xdr:col>27</xdr:col>
          <xdr:colOff>101600</xdr:colOff>
          <xdr:row>253</xdr:row>
          <xdr:rowOff>285750</xdr:rowOff>
        </xdr:to>
        <xdr:sp macro="" textlink="">
          <xdr:nvSpPr>
            <xdr:cNvPr id="11995" name="Option Button 731" hidden="1">
              <a:extLst>
                <a:ext uri="{63B3BB69-23CF-44E3-9099-C40C66FF867C}">
                  <a14:compatExt spid="_x0000_s11995"/>
                </a:ext>
                <a:ext uri="{FF2B5EF4-FFF2-40B4-BE49-F238E27FC236}">
                  <a16:creationId xmlns:a16="http://schemas.microsoft.com/office/drawing/2014/main" id="{00000000-0008-0000-0200-0000D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253</xdr:row>
          <xdr:rowOff>31750</xdr:rowOff>
        </xdr:from>
        <xdr:to>
          <xdr:col>29</xdr:col>
          <xdr:colOff>177800</xdr:colOff>
          <xdr:row>253</xdr:row>
          <xdr:rowOff>292100</xdr:rowOff>
        </xdr:to>
        <xdr:sp macro="" textlink="">
          <xdr:nvSpPr>
            <xdr:cNvPr id="11996" name="Option Button 732" hidden="1">
              <a:extLst>
                <a:ext uri="{63B3BB69-23CF-44E3-9099-C40C66FF867C}">
                  <a14:compatExt spid="_x0000_s11996"/>
                </a:ext>
                <a:ext uri="{FF2B5EF4-FFF2-40B4-BE49-F238E27FC236}">
                  <a16:creationId xmlns:a16="http://schemas.microsoft.com/office/drawing/2014/main" id="{00000000-0008-0000-0200-0000D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253</xdr:row>
          <xdr:rowOff>203200</xdr:rowOff>
        </xdr:from>
        <xdr:to>
          <xdr:col>27</xdr:col>
          <xdr:colOff>101600</xdr:colOff>
          <xdr:row>254</xdr:row>
          <xdr:rowOff>0</xdr:rowOff>
        </xdr:to>
        <xdr:sp macro="" textlink="">
          <xdr:nvSpPr>
            <xdr:cNvPr id="11997" name="Option Button 733" hidden="1">
              <a:extLst>
                <a:ext uri="{63B3BB69-23CF-44E3-9099-C40C66FF867C}">
                  <a14:compatExt spid="_x0000_s11997"/>
                </a:ext>
                <a:ext uri="{FF2B5EF4-FFF2-40B4-BE49-F238E27FC236}">
                  <a16:creationId xmlns:a16="http://schemas.microsoft.com/office/drawing/2014/main" id="{00000000-0008-0000-0200-0000D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252</xdr:row>
          <xdr:rowOff>38100</xdr:rowOff>
        </xdr:from>
        <xdr:to>
          <xdr:col>30</xdr:col>
          <xdr:colOff>69850</xdr:colOff>
          <xdr:row>255</xdr:row>
          <xdr:rowOff>25400</xdr:rowOff>
        </xdr:to>
        <xdr:sp macro="" textlink="">
          <xdr:nvSpPr>
            <xdr:cNvPr id="11998" name="Group Box 734" hidden="1">
              <a:extLst>
                <a:ext uri="{63B3BB69-23CF-44E3-9099-C40C66FF867C}">
                  <a14:compatExt spid="_x0000_s11998"/>
                </a:ext>
                <a:ext uri="{FF2B5EF4-FFF2-40B4-BE49-F238E27FC236}">
                  <a16:creationId xmlns:a16="http://schemas.microsoft.com/office/drawing/2014/main" id="{00000000-0008-0000-0200-0000D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255</xdr:row>
          <xdr:rowOff>31750</xdr:rowOff>
        </xdr:from>
        <xdr:to>
          <xdr:col>27</xdr:col>
          <xdr:colOff>114300</xdr:colOff>
          <xdr:row>255</xdr:row>
          <xdr:rowOff>285750</xdr:rowOff>
        </xdr:to>
        <xdr:sp macro="" textlink="">
          <xdr:nvSpPr>
            <xdr:cNvPr id="11999" name="Option Button 735" hidden="1">
              <a:extLst>
                <a:ext uri="{63B3BB69-23CF-44E3-9099-C40C66FF867C}">
                  <a14:compatExt spid="_x0000_s11999"/>
                </a:ext>
                <a:ext uri="{FF2B5EF4-FFF2-40B4-BE49-F238E27FC236}">
                  <a16:creationId xmlns:a16="http://schemas.microsoft.com/office/drawing/2014/main" id="{00000000-0008-0000-0200-0000D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255</xdr:row>
          <xdr:rowOff>31750</xdr:rowOff>
        </xdr:from>
        <xdr:to>
          <xdr:col>29</xdr:col>
          <xdr:colOff>190500</xdr:colOff>
          <xdr:row>255</xdr:row>
          <xdr:rowOff>292100</xdr:rowOff>
        </xdr:to>
        <xdr:sp macro="" textlink="">
          <xdr:nvSpPr>
            <xdr:cNvPr id="12000" name="Option Button 736" hidden="1">
              <a:extLst>
                <a:ext uri="{63B3BB69-23CF-44E3-9099-C40C66FF867C}">
                  <a14:compatExt spid="_x0000_s12000"/>
                </a:ext>
                <a:ext uri="{FF2B5EF4-FFF2-40B4-BE49-F238E27FC236}">
                  <a16:creationId xmlns:a16="http://schemas.microsoft.com/office/drawing/2014/main" id="{00000000-0008-0000-0200-0000E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255</xdr:row>
          <xdr:rowOff>222250</xdr:rowOff>
        </xdr:from>
        <xdr:to>
          <xdr:col>27</xdr:col>
          <xdr:colOff>114300</xdr:colOff>
          <xdr:row>256</xdr:row>
          <xdr:rowOff>12700</xdr:rowOff>
        </xdr:to>
        <xdr:sp macro="" textlink="">
          <xdr:nvSpPr>
            <xdr:cNvPr id="12001" name="Option Button 737" hidden="1">
              <a:extLst>
                <a:ext uri="{63B3BB69-23CF-44E3-9099-C40C66FF867C}">
                  <a14:compatExt spid="_x0000_s12001"/>
                </a:ext>
                <a:ext uri="{FF2B5EF4-FFF2-40B4-BE49-F238E27FC236}">
                  <a16:creationId xmlns:a16="http://schemas.microsoft.com/office/drawing/2014/main" id="{00000000-0008-0000-0200-0000E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254</xdr:row>
          <xdr:rowOff>38100</xdr:rowOff>
        </xdr:from>
        <xdr:to>
          <xdr:col>30</xdr:col>
          <xdr:colOff>82550</xdr:colOff>
          <xdr:row>257</xdr:row>
          <xdr:rowOff>25400</xdr:rowOff>
        </xdr:to>
        <xdr:sp macro="" textlink="">
          <xdr:nvSpPr>
            <xdr:cNvPr id="12002" name="Group Box 738" hidden="1">
              <a:extLst>
                <a:ext uri="{63B3BB69-23CF-44E3-9099-C40C66FF867C}">
                  <a14:compatExt spid="_x0000_s12002"/>
                </a:ext>
                <a:ext uri="{FF2B5EF4-FFF2-40B4-BE49-F238E27FC236}">
                  <a16:creationId xmlns:a16="http://schemas.microsoft.com/office/drawing/2014/main" id="{00000000-0008-0000-0200-0000E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257</xdr:row>
          <xdr:rowOff>31750</xdr:rowOff>
        </xdr:from>
        <xdr:to>
          <xdr:col>27</xdr:col>
          <xdr:colOff>101600</xdr:colOff>
          <xdr:row>257</xdr:row>
          <xdr:rowOff>292100</xdr:rowOff>
        </xdr:to>
        <xdr:sp macro="" textlink="">
          <xdr:nvSpPr>
            <xdr:cNvPr id="12003" name="Option Button 739" hidden="1">
              <a:extLst>
                <a:ext uri="{63B3BB69-23CF-44E3-9099-C40C66FF867C}">
                  <a14:compatExt spid="_x0000_s12003"/>
                </a:ext>
                <a:ext uri="{FF2B5EF4-FFF2-40B4-BE49-F238E27FC236}">
                  <a16:creationId xmlns:a16="http://schemas.microsoft.com/office/drawing/2014/main" id="{00000000-0008-0000-0200-0000E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257</xdr:row>
          <xdr:rowOff>31750</xdr:rowOff>
        </xdr:from>
        <xdr:to>
          <xdr:col>29</xdr:col>
          <xdr:colOff>177800</xdr:colOff>
          <xdr:row>257</xdr:row>
          <xdr:rowOff>292100</xdr:rowOff>
        </xdr:to>
        <xdr:sp macro="" textlink="">
          <xdr:nvSpPr>
            <xdr:cNvPr id="12004" name="Option Button 740" hidden="1">
              <a:extLst>
                <a:ext uri="{63B3BB69-23CF-44E3-9099-C40C66FF867C}">
                  <a14:compatExt spid="_x0000_s12004"/>
                </a:ext>
                <a:ext uri="{FF2B5EF4-FFF2-40B4-BE49-F238E27FC236}">
                  <a16:creationId xmlns:a16="http://schemas.microsoft.com/office/drawing/2014/main" id="{00000000-0008-0000-0200-0000E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257</xdr:row>
          <xdr:rowOff>209550</xdr:rowOff>
        </xdr:from>
        <xdr:to>
          <xdr:col>27</xdr:col>
          <xdr:colOff>101600</xdr:colOff>
          <xdr:row>258</xdr:row>
          <xdr:rowOff>6350</xdr:rowOff>
        </xdr:to>
        <xdr:sp macro="" textlink="">
          <xdr:nvSpPr>
            <xdr:cNvPr id="12005" name="Option Button 741" hidden="1">
              <a:extLst>
                <a:ext uri="{63B3BB69-23CF-44E3-9099-C40C66FF867C}">
                  <a14:compatExt spid="_x0000_s12005"/>
                </a:ext>
                <a:ext uri="{FF2B5EF4-FFF2-40B4-BE49-F238E27FC236}">
                  <a16:creationId xmlns:a16="http://schemas.microsoft.com/office/drawing/2014/main" id="{00000000-0008-0000-0200-0000E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256</xdr:row>
          <xdr:rowOff>38100</xdr:rowOff>
        </xdr:from>
        <xdr:to>
          <xdr:col>30</xdr:col>
          <xdr:colOff>69850</xdr:colOff>
          <xdr:row>259</xdr:row>
          <xdr:rowOff>25400</xdr:rowOff>
        </xdr:to>
        <xdr:sp macro="" textlink="">
          <xdr:nvSpPr>
            <xdr:cNvPr id="12006" name="Group Box 742" hidden="1">
              <a:extLst>
                <a:ext uri="{63B3BB69-23CF-44E3-9099-C40C66FF867C}">
                  <a14:compatExt spid="_x0000_s12006"/>
                </a:ext>
                <a:ext uri="{FF2B5EF4-FFF2-40B4-BE49-F238E27FC236}">
                  <a16:creationId xmlns:a16="http://schemas.microsoft.com/office/drawing/2014/main" id="{00000000-0008-0000-0200-0000E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276</xdr:row>
          <xdr:rowOff>330200</xdr:rowOff>
        </xdr:from>
        <xdr:to>
          <xdr:col>27</xdr:col>
          <xdr:colOff>101600</xdr:colOff>
          <xdr:row>278</xdr:row>
          <xdr:rowOff>44450</xdr:rowOff>
        </xdr:to>
        <xdr:sp macro="" textlink="">
          <xdr:nvSpPr>
            <xdr:cNvPr id="12007" name="Option Button 743" hidden="1">
              <a:extLst>
                <a:ext uri="{63B3BB69-23CF-44E3-9099-C40C66FF867C}">
                  <a14:compatExt spid="_x0000_s12007"/>
                </a:ext>
                <a:ext uri="{FF2B5EF4-FFF2-40B4-BE49-F238E27FC236}">
                  <a16:creationId xmlns:a16="http://schemas.microsoft.com/office/drawing/2014/main" id="{00000000-0008-0000-0200-0000E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276</xdr:row>
          <xdr:rowOff>330200</xdr:rowOff>
        </xdr:from>
        <xdr:to>
          <xdr:col>29</xdr:col>
          <xdr:colOff>177800</xdr:colOff>
          <xdr:row>278</xdr:row>
          <xdr:rowOff>44450</xdr:rowOff>
        </xdr:to>
        <xdr:sp macro="" textlink="">
          <xdr:nvSpPr>
            <xdr:cNvPr id="12008" name="Option Button 744" hidden="1">
              <a:extLst>
                <a:ext uri="{63B3BB69-23CF-44E3-9099-C40C66FF867C}">
                  <a14:compatExt spid="_x0000_s12008"/>
                </a:ext>
                <a:ext uri="{FF2B5EF4-FFF2-40B4-BE49-F238E27FC236}">
                  <a16:creationId xmlns:a16="http://schemas.microsoft.com/office/drawing/2014/main" id="{00000000-0008-0000-0200-0000E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277</xdr:row>
          <xdr:rowOff>31750</xdr:rowOff>
        </xdr:from>
        <xdr:to>
          <xdr:col>27</xdr:col>
          <xdr:colOff>101600</xdr:colOff>
          <xdr:row>278</xdr:row>
          <xdr:rowOff>228600</xdr:rowOff>
        </xdr:to>
        <xdr:sp macro="" textlink="">
          <xdr:nvSpPr>
            <xdr:cNvPr id="12009" name="Option Button 745" hidden="1">
              <a:extLst>
                <a:ext uri="{63B3BB69-23CF-44E3-9099-C40C66FF867C}">
                  <a14:compatExt spid="_x0000_s12009"/>
                </a:ext>
                <a:ext uri="{FF2B5EF4-FFF2-40B4-BE49-F238E27FC236}">
                  <a16:creationId xmlns:a16="http://schemas.microsoft.com/office/drawing/2014/main" id="{00000000-0008-0000-0200-0000E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276</xdr:row>
          <xdr:rowOff>266700</xdr:rowOff>
        </xdr:from>
        <xdr:to>
          <xdr:col>30</xdr:col>
          <xdr:colOff>69850</xdr:colOff>
          <xdr:row>278</xdr:row>
          <xdr:rowOff>323850</xdr:rowOff>
        </xdr:to>
        <xdr:sp macro="" textlink="">
          <xdr:nvSpPr>
            <xdr:cNvPr id="12010" name="Group Box 746" hidden="1">
              <a:extLst>
                <a:ext uri="{63B3BB69-23CF-44E3-9099-C40C66FF867C}">
                  <a14:compatExt spid="_x0000_s12010"/>
                </a:ext>
                <a:ext uri="{FF2B5EF4-FFF2-40B4-BE49-F238E27FC236}">
                  <a16:creationId xmlns:a16="http://schemas.microsoft.com/office/drawing/2014/main" id="{00000000-0008-0000-0200-0000E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286</xdr:row>
          <xdr:rowOff>279400</xdr:rowOff>
        </xdr:from>
        <xdr:to>
          <xdr:col>27</xdr:col>
          <xdr:colOff>107950</xdr:colOff>
          <xdr:row>287</xdr:row>
          <xdr:rowOff>63500</xdr:rowOff>
        </xdr:to>
        <xdr:sp macro="" textlink="">
          <xdr:nvSpPr>
            <xdr:cNvPr id="12011" name="Option Button 747" hidden="1">
              <a:extLst>
                <a:ext uri="{63B3BB69-23CF-44E3-9099-C40C66FF867C}">
                  <a14:compatExt spid="_x0000_s12011"/>
                </a:ext>
                <a:ext uri="{FF2B5EF4-FFF2-40B4-BE49-F238E27FC236}">
                  <a16:creationId xmlns:a16="http://schemas.microsoft.com/office/drawing/2014/main" id="{00000000-0008-0000-0200-0000E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286</xdr:row>
          <xdr:rowOff>279400</xdr:rowOff>
        </xdr:from>
        <xdr:to>
          <xdr:col>29</xdr:col>
          <xdr:colOff>177800</xdr:colOff>
          <xdr:row>288</xdr:row>
          <xdr:rowOff>6350</xdr:rowOff>
        </xdr:to>
        <xdr:sp macro="" textlink="">
          <xdr:nvSpPr>
            <xdr:cNvPr id="12012" name="Option Button 748" hidden="1">
              <a:extLst>
                <a:ext uri="{63B3BB69-23CF-44E3-9099-C40C66FF867C}">
                  <a14:compatExt spid="_x0000_s12012"/>
                </a:ext>
                <a:ext uri="{FF2B5EF4-FFF2-40B4-BE49-F238E27FC236}">
                  <a16:creationId xmlns:a16="http://schemas.microsoft.com/office/drawing/2014/main" id="{00000000-0008-0000-0200-0000E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286</xdr:row>
          <xdr:rowOff>450850</xdr:rowOff>
        </xdr:from>
        <xdr:to>
          <xdr:col>27</xdr:col>
          <xdr:colOff>107950</xdr:colOff>
          <xdr:row>288</xdr:row>
          <xdr:rowOff>177800</xdr:rowOff>
        </xdr:to>
        <xdr:sp macro="" textlink="">
          <xdr:nvSpPr>
            <xdr:cNvPr id="12013" name="Option Button 749" hidden="1">
              <a:extLst>
                <a:ext uri="{63B3BB69-23CF-44E3-9099-C40C66FF867C}">
                  <a14:compatExt spid="_x0000_s12013"/>
                </a:ext>
                <a:ext uri="{FF2B5EF4-FFF2-40B4-BE49-F238E27FC236}">
                  <a16:creationId xmlns:a16="http://schemas.microsoft.com/office/drawing/2014/main" id="{00000000-0008-0000-0200-0000E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286</xdr:row>
          <xdr:rowOff>222250</xdr:rowOff>
        </xdr:from>
        <xdr:to>
          <xdr:col>30</xdr:col>
          <xdr:colOff>76200</xdr:colOff>
          <xdr:row>288</xdr:row>
          <xdr:rowOff>273050</xdr:rowOff>
        </xdr:to>
        <xdr:sp macro="" textlink="">
          <xdr:nvSpPr>
            <xdr:cNvPr id="12014" name="Group Box 750" hidden="1">
              <a:extLst>
                <a:ext uri="{63B3BB69-23CF-44E3-9099-C40C66FF867C}">
                  <a14:compatExt spid="_x0000_s12014"/>
                </a:ext>
                <a:ext uri="{FF2B5EF4-FFF2-40B4-BE49-F238E27FC236}">
                  <a16:creationId xmlns:a16="http://schemas.microsoft.com/office/drawing/2014/main" id="{00000000-0008-0000-0200-0000E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290</xdr:row>
          <xdr:rowOff>12700</xdr:rowOff>
        </xdr:from>
        <xdr:to>
          <xdr:col>27</xdr:col>
          <xdr:colOff>101600</xdr:colOff>
          <xdr:row>290</xdr:row>
          <xdr:rowOff>273050</xdr:rowOff>
        </xdr:to>
        <xdr:sp macro="" textlink="">
          <xdr:nvSpPr>
            <xdr:cNvPr id="12015" name="Option Button 751" hidden="1">
              <a:extLst>
                <a:ext uri="{63B3BB69-23CF-44E3-9099-C40C66FF867C}">
                  <a14:compatExt spid="_x0000_s12015"/>
                </a:ext>
                <a:ext uri="{FF2B5EF4-FFF2-40B4-BE49-F238E27FC236}">
                  <a16:creationId xmlns:a16="http://schemas.microsoft.com/office/drawing/2014/main" id="{00000000-0008-0000-0200-0000EF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290</xdr:row>
          <xdr:rowOff>19050</xdr:rowOff>
        </xdr:from>
        <xdr:to>
          <xdr:col>29</xdr:col>
          <xdr:colOff>177800</xdr:colOff>
          <xdr:row>290</xdr:row>
          <xdr:rowOff>273050</xdr:rowOff>
        </xdr:to>
        <xdr:sp macro="" textlink="">
          <xdr:nvSpPr>
            <xdr:cNvPr id="12016" name="Option Button 752" hidden="1">
              <a:extLst>
                <a:ext uri="{63B3BB69-23CF-44E3-9099-C40C66FF867C}">
                  <a14:compatExt spid="_x0000_s12016"/>
                </a:ext>
                <a:ext uri="{FF2B5EF4-FFF2-40B4-BE49-F238E27FC236}">
                  <a16:creationId xmlns:a16="http://schemas.microsoft.com/office/drawing/2014/main" id="{00000000-0008-0000-0200-0000F0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290</xdr:row>
          <xdr:rowOff>190500</xdr:rowOff>
        </xdr:from>
        <xdr:to>
          <xdr:col>27</xdr:col>
          <xdr:colOff>101600</xdr:colOff>
          <xdr:row>290</xdr:row>
          <xdr:rowOff>457200</xdr:rowOff>
        </xdr:to>
        <xdr:sp macro="" textlink="">
          <xdr:nvSpPr>
            <xdr:cNvPr id="12017" name="Option Button 753" hidden="1">
              <a:extLst>
                <a:ext uri="{63B3BB69-23CF-44E3-9099-C40C66FF867C}">
                  <a14:compatExt spid="_x0000_s12017"/>
                </a:ext>
                <a:ext uri="{FF2B5EF4-FFF2-40B4-BE49-F238E27FC236}">
                  <a16:creationId xmlns:a16="http://schemas.microsoft.com/office/drawing/2014/main" id="{00000000-0008-0000-0200-0000F1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289</xdr:row>
          <xdr:rowOff>25400</xdr:rowOff>
        </xdr:from>
        <xdr:to>
          <xdr:col>30</xdr:col>
          <xdr:colOff>69850</xdr:colOff>
          <xdr:row>292</xdr:row>
          <xdr:rowOff>12700</xdr:rowOff>
        </xdr:to>
        <xdr:sp macro="" textlink="">
          <xdr:nvSpPr>
            <xdr:cNvPr id="12018" name="Group Box 754" hidden="1">
              <a:extLst>
                <a:ext uri="{63B3BB69-23CF-44E3-9099-C40C66FF867C}">
                  <a14:compatExt spid="_x0000_s12018"/>
                </a:ext>
                <a:ext uri="{FF2B5EF4-FFF2-40B4-BE49-F238E27FC236}">
                  <a16:creationId xmlns:a16="http://schemas.microsoft.com/office/drawing/2014/main" id="{00000000-0008-0000-0200-0000F2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292</xdr:row>
          <xdr:rowOff>0</xdr:rowOff>
        </xdr:from>
        <xdr:to>
          <xdr:col>27</xdr:col>
          <xdr:colOff>101600</xdr:colOff>
          <xdr:row>292</xdr:row>
          <xdr:rowOff>260350</xdr:rowOff>
        </xdr:to>
        <xdr:sp macro="" textlink="">
          <xdr:nvSpPr>
            <xdr:cNvPr id="12019" name="Option Button 755" hidden="1">
              <a:extLst>
                <a:ext uri="{63B3BB69-23CF-44E3-9099-C40C66FF867C}">
                  <a14:compatExt spid="_x0000_s12019"/>
                </a:ext>
                <a:ext uri="{FF2B5EF4-FFF2-40B4-BE49-F238E27FC236}">
                  <a16:creationId xmlns:a16="http://schemas.microsoft.com/office/drawing/2014/main" id="{00000000-0008-0000-0200-0000F3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292</xdr:row>
          <xdr:rowOff>6350</xdr:rowOff>
        </xdr:from>
        <xdr:to>
          <xdr:col>29</xdr:col>
          <xdr:colOff>177800</xdr:colOff>
          <xdr:row>292</xdr:row>
          <xdr:rowOff>266700</xdr:rowOff>
        </xdr:to>
        <xdr:sp macro="" textlink="">
          <xdr:nvSpPr>
            <xdr:cNvPr id="12020" name="Option Button 756" hidden="1">
              <a:extLst>
                <a:ext uri="{63B3BB69-23CF-44E3-9099-C40C66FF867C}">
                  <a14:compatExt spid="_x0000_s12020"/>
                </a:ext>
                <a:ext uri="{FF2B5EF4-FFF2-40B4-BE49-F238E27FC236}">
                  <a16:creationId xmlns:a16="http://schemas.microsoft.com/office/drawing/2014/main" id="{00000000-0008-0000-0200-0000F4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292</xdr:row>
          <xdr:rowOff>177800</xdr:rowOff>
        </xdr:from>
        <xdr:to>
          <xdr:col>27</xdr:col>
          <xdr:colOff>101600</xdr:colOff>
          <xdr:row>292</xdr:row>
          <xdr:rowOff>444500</xdr:rowOff>
        </xdr:to>
        <xdr:sp macro="" textlink="">
          <xdr:nvSpPr>
            <xdr:cNvPr id="12021" name="Option Button 757" hidden="1">
              <a:extLst>
                <a:ext uri="{63B3BB69-23CF-44E3-9099-C40C66FF867C}">
                  <a14:compatExt spid="_x0000_s12021"/>
                </a:ext>
                <a:ext uri="{FF2B5EF4-FFF2-40B4-BE49-F238E27FC236}">
                  <a16:creationId xmlns:a16="http://schemas.microsoft.com/office/drawing/2014/main" id="{00000000-0008-0000-0200-0000F5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291</xdr:row>
          <xdr:rowOff>12700</xdr:rowOff>
        </xdr:from>
        <xdr:to>
          <xdr:col>30</xdr:col>
          <xdr:colOff>69850</xdr:colOff>
          <xdr:row>294</xdr:row>
          <xdr:rowOff>6350</xdr:rowOff>
        </xdr:to>
        <xdr:sp macro="" textlink="">
          <xdr:nvSpPr>
            <xdr:cNvPr id="12022" name="Group Box 758" hidden="1">
              <a:extLst>
                <a:ext uri="{63B3BB69-23CF-44E3-9099-C40C66FF867C}">
                  <a14:compatExt spid="_x0000_s12022"/>
                </a:ext>
                <a:ext uri="{FF2B5EF4-FFF2-40B4-BE49-F238E27FC236}">
                  <a16:creationId xmlns:a16="http://schemas.microsoft.com/office/drawing/2014/main" id="{00000000-0008-0000-0200-0000F6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294</xdr:row>
          <xdr:rowOff>25400</xdr:rowOff>
        </xdr:from>
        <xdr:to>
          <xdr:col>27</xdr:col>
          <xdr:colOff>101600</xdr:colOff>
          <xdr:row>294</xdr:row>
          <xdr:rowOff>285750</xdr:rowOff>
        </xdr:to>
        <xdr:sp macro="" textlink="">
          <xdr:nvSpPr>
            <xdr:cNvPr id="12023" name="Option Button 759" hidden="1">
              <a:extLst>
                <a:ext uri="{63B3BB69-23CF-44E3-9099-C40C66FF867C}">
                  <a14:compatExt spid="_x0000_s12023"/>
                </a:ext>
                <a:ext uri="{FF2B5EF4-FFF2-40B4-BE49-F238E27FC236}">
                  <a16:creationId xmlns:a16="http://schemas.microsoft.com/office/drawing/2014/main" id="{00000000-0008-0000-0200-0000F7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294</xdr:row>
          <xdr:rowOff>31750</xdr:rowOff>
        </xdr:from>
        <xdr:to>
          <xdr:col>29</xdr:col>
          <xdr:colOff>177800</xdr:colOff>
          <xdr:row>294</xdr:row>
          <xdr:rowOff>285750</xdr:rowOff>
        </xdr:to>
        <xdr:sp macro="" textlink="">
          <xdr:nvSpPr>
            <xdr:cNvPr id="12024" name="Option Button 760" hidden="1">
              <a:extLst>
                <a:ext uri="{63B3BB69-23CF-44E3-9099-C40C66FF867C}">
                  <a14:compatExt spid="_x0000_s12024"/>
                </a:ext>
                <a:ext uri="{FF2B5EF4-FFF2-40B4-BE49-F238E27FC236}">
                  <a16:creationId xmlns:a16="http://schemas.microsoft.com/office/drawing/2014/main" id="{00000000-0008-0000-0200-0000F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294</xdr:row>
          <xdr:rowOff>203200</xdr:rowOff>
        </xdr:from>
        <xdr:to>
          <xdr:col>27</xdr:col>
          <xdr:colOff>101600</xdr:colOff>
          <xdr:row>295</xdr:row>
          <xdr:rowOff>6350</xdr:rowOff>
        </xdr:to>
        <xdr:sp macro="" textlink="">
          <xdr:nvSpPr>
            <xdr:cNvPr id="12025" name="Option Button 761" hidden="1">
              <a:extLst>
                <a:ext uri="{63B3BB69-23CF-44E3-9099-C40C66FF867C}">
                  <a14:compatExt spid="_x0000_s12025"/>
                </a:ext>
                <a:ext uri="{FF2B5EF4-FFF2-40B4-BE49-F238E27FC236}">
                  <a16:creationId xmlns:a16="http://schemas.microsoft.com/office/drawing/2014/main" id="{00000000-0008-0000-0200-0000F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293</xdr:row>
          <xdr:rowOff>38100</xdr:rowOff>
        </xdr:from>
        <xdr:to>
          <xdr:col>30</xdr:col>
          <xdr:colOff>69850</xdr:colOff>
          <xdr:row>296</xdr:row>
          <xdr:rowOff>25400</xdr:rowOff>
        </xdr:to>
        <xdr:sp macro="" textlink="">
          <xdr:nvSpPr>
            <xdr:cNvPr id="12026" name="Group Box 762" hidden="1">
              <a:extLst>
                <a:ext uri="{63B3BB69-23CF-44E3-9099-C40C66FF867C}">
                  <a14:compatExt spid="_x0000_s12026"/>
                </a:ext>
                <a:ext uri="{FF2B5EF4-FFF2-40B4-BE49-F238E27FC236}">
                  <a16:creationId xmlns:a16="http://schemas.microsoft.com/office/drawing/2014/main" id="{00000000-0008-0000-0200-0000FA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311</xdr:row>
          <xdr:rowOff>139700</xdr:rowOff>
        </xdr:from>
        <xdr:to>
          <xdr:col>27</xdr:col>
          <xdr:colOff>107950</xdr:colOff>
          <xdr:row>311</xdr:row>
          <xdr:rowOff>400050</xdr:rowOff>
        </xdr:to>
        <xdr:sp macro="" textlink="">
          <xdr:nvSpPr>
            <xdr:cNvPr id="12027" name="Option Button 763" hidden="1">
              <a:extLst>
                <a:ext uri="{63B3BB69-23CF-44E3-9099-C40C66FF867C}">
                  <a14:compatExt spid="_x0000_s12027"/>
                </a:ext>
                <a:ext uri="{FF2B5EF4-FFF2-40B4-BE49-F238E27FC236}">
                  <a16:creationId xmlns:a16="http://schemas.microsoft.com/office/drawing/2014/main" id="{00000000-0008-0000-0200-0000F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311</xdr:row>
          <xdr:rowOff>146050</xdr:rowOff>
        </xdr:from>
        <xdr:to>
          <xdr:col>29</xdr:col>
          <xdr:colOff>177800</xdr:colOff>
          <xdr:row>311</xdr:row>
          <xdr:rowOff>400050</xdr:rowOff>
        </xdr:to>
        <xdr:sp macro="" textlink="">
          <xdr:nvSpPr>
            <xdr:cNvPr id="12028" name="Option Button 764" hidden="1">
              <a:extLst>
                <a:ext uri="{63B3BB69-23CF-44E3-9099-C40C66FF867C}">
                  <a14:compatExt spid="_x0000_s12028"/>
                </a:ext>
                <a:ext uri="{FF2B5EF4-FFF2-40B4-BE49-F238E27FC236}">
                  <a16:creationId xmlns:a16="http://schemas.microsoft.com/office/drawing/2014/main" id="{00000000-0008-0000-0200-0000FC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311</xdr:row>
          <xdr:rowOff>317500</xdr:rowOff>
        </xdr:from>
        <xdr:to>
          <xdr:col>27</xdr:col>
          <xdr:colOff>107950</xdr:colOff>
          <xdr:row>313</xdr:row>
          <xdr:rowOff>38100</xdr:rowOff>
        </xdr:to>
        <xdr:sp macro="" textlink="">
          <xdr:nvSpPr>
            <xdr:cNvPr id="12029" name="Option Button 765" hidden="1">
              <a:extLst>
                <a:ext uri="{63B3BB69-23CF-44E3-9099-C40C66FF867C}">
                  <a14:compatExt spid="_x0000_s12029"/>
                </a:ext>
                <a:ext uri="{FF2B5EF4-FFF2-40B4-BE49-F238E27FC236}">
                  <a16:creationId xmlns:a16="http://schemas.microsoft.com/office/drawing/2014/main" id="{00000000-0008-0000-0200-0000FD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311</xdr:row>
          <xdr:rowOff>82550</xdr:rowOff>
        </xdr:from>
        <xdr:to>
          <xdr:col>30</xdr:col>
          <xdr:colOff>76200</xdr:colOff>
          <xdr:row>313</xdr:row>
          <xdr:rowOff>139700</xdr:rowOff>
        </xdr:to>
        <xdr:sp macro="" textlink="">
          <xdr:nvSpPr>
            <xdr:cNvPr id="12030" name="Group Box 766" hidden="1">
              <a:extLst>
                <a:ext uri="{63B3BB69-23CF-44E3-9099-C40C66FF867C}">
                  <a14:compatExt spid="_x0000_s12030"/>
                </a:ext>
                <a:ext uri="{FF2B5EF4-FFF2-40B4-BE49-F238E27FC236}">
                  <a16:creationId xmlns:a16="http://schemas.microsoft.com/office/drawing/2014/main" id="{00000000-0008-0000-0200-0000FE2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321</xdr:row>
          <xdr:rowOff>323850</xdr:rowOff>
        </xdr:from>
        <xdr:to>
          <xdr:col>27</xdr:col>
          <xdr:colOff>101600</xdr:colOff>
          <xdr:row>323</xdr:row>
          <xdr:rowOff>38100</xdr:rowOff>
        </xdr:to>
        <xdr:sp macro="" textlink="">
          <xdr:nvSpPr>
            <xdr:cNvPr id="12036" name="Option Button 772" hidden="1">
              <a:extLst>
                <a:ext uri="{63B3BB69-23CF-44E3-9099-C40C66FF867C}">
                  <a14:compatExt spid="_x0000_s12036"/>
                </a:ext>
                <a:ext uri="{FF2B5EF4-FFF2-40B4-BE49-F238E27FC236}">
                  <a16:creationId xmlns:a16="http://schemas.microsoft.com/office/drawing/2014/main" id="{00000000-0008-0000-0200-000004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321</xdr:row>
          <xdr:rowOff>330200</xdr:rowOff>
        </xdr:from>
        <xdr:to>
          <xdr:col>29</xdr:col>
          <xdr:colOff>177800</xdr:colOff>
          <xdr:row>323</xdr:row>
          <xdr:rowOff>44450</xdr:rowOff>
        </xdr:to>
        <xdr:sp macro="" textlink="">
          <xdr:nvSpPr>
            <xdr:cNvPr id="12037" name="Option Button 773" hidden="1">
              <a:extLst>
                <a:ext uri="{63B3BB69-23CF-44E3-9099-C40C66FF867C}">
                  <a14:compatExt spid="_x0000_s12037"/>
                </a:ext>
                <a:ext uri="{FF2B5EF4-FFF2-40B4-BE49-F238E27FC236}">
                  <a16:creationId xmlns:a16="http://schemas.microsoft.com/office/drawing/2014/main" id="{00000000-0008-0000-0200-000005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322</xdr:row>
          <xdr:rowOff>25400</xdr:rowOff>
        </xdr:from>
        <xdr:to>
          <xdr:col>27</xdr:col>
          <xdr:colOff>101600</xdr:colOff>
          <xdr:row>323</xdr:row>
          <xdr:rowOff>222250</xdr:rowOff>
        </xdr:to>
        <xdr:sp macro="" textlink="">
          <xdr:nvSpPr>
            <xdr:cNvPr id="12038" name="Option Button 774" hidden="1">
              <a:extLst>
                <a:ext uri="{63B3BB69-23CF-44E3-9099-C40C66FF867C}">
                  <a14:compatExt spid="_x0000_s12038"/>
                </a:ext>
                <a:ext uri="{FF2B5EF4-FFF2-40B4-BE49-F238E27FC236}">
                  <a16:creationId xmlns:a16="http://schemas.microsoft.com/office/drawing/2014/main" id="{00000000-0008-0000-0200-000006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321</xdr:row>
          <xdr:rowOff>260350</xdr:rowOff>
        </xdr:from>
        <xdr:to>
          <xdr:col>30</xdr:col>
          <xdr:colOff>69850</xdr:colOff>
          <xdr:row>323</xdr:row>
          <xdr:rowOff>317500</xdr:rowOff>
        </xdr:to>
        <xdr:sp macro="" textlink="">
          <xdr:nvSpPr>
            <xdr:cNvPr id="12039" name="Group Box 775" hidden="1">
              <a:extLst>
                <a:ext uri="{63B3BB69-23CF-44E3-9099-C40C66FF867C}">
                  <a14:compatExt spid="_x0000_s12039"/>
                </a:ext>
                <a:ext uri="{FF2B5EF4-FFF2-40B4-BE49-F238E27FC236}">
                  <a16:creationId xmlns:a16="http://schemas.microsoft.com/office/drawing/2014/main" id="{00000000-0008-0000-0200-000007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325</xdr:row>
          <xdr:rowOff>0</xdr:rowOff>
        </xdr:from>
        <xdr:to>
          <xdr:col>27</xdr:col>
          <xdr:colOff>120650</xdr:colOff>
          <xdr:row>325</xdr:row>
          <xdr:rowOff>260350</xdr:rowOff>
        </xdr:to>
        <xdr:sp macro="" textlink="">
          <xdr:nvSpPr>
            <xdr:cNvPr id="12040" name="Option Button 776" hidden="1">
              <a:extLst>
                <a:ext uri="{63B3BB69-23CF-44E3-9099-C40C66FF867C}">
                  <a14:compatExt spid="_x0000_s12040"/>
                </a:ext>
                <a:ext uri="{FF2B5EF4-FFF2-40B4-BE49-F238E27FC236}">
                  <a16:creationId xmlns:a16="http://schemas.microsoft.com/office/drawing/2014/main" id="{00000000-0008-0000-0200-000008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325</xdr:row>
          <xdr:rowOff>6350</xdr:rowOff>
        </xdr:from>
        <xdr:to>
          <xdr:col>29</xdr:col>
          <xdr:colOff>190500</xdr:colOff>
          <xdr:row>325</xdr:row>
          <xdr:rowOff>266700</xdr:rowOff>
        </xdr:to>
        <xdr:sp macro="" textlink="">
          <xdr:nvSpPr>
            <xdr:cNvPr id="12041" name="Option Button 777" hidden="1">
              <a:extLst>
                <a:ext uri="{63B3BB69-23CF-44E3-9099-C40C66FF867C}">
                  <a14:compatExt spid="_x0000_s12041"/>
                </a:ext>
                <a:ext uri="{FF2B5EF4-FFF2-40B4-BE49-F238E27FC236}">
                  <a16:creationId xmlns:a16="http://schemas.microsoft.com/office/drawing/2014/main" id="{00000000-0008-0000-0200-000009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325</xdr:row>
          <xdr:rowOff>177800</xdr:rowOff>
        </xdr:from>
        <xdr:to>
          <xdr:col>27</xdr:col>
          <xdr:colOff>120650</xdr:colOff>
          <xdr:row>325</xdr:row>
          <xdr:rowOff>444500</xdr:rowOff>
        </xdr:to>
        <xdr:sp macro="" textlink="">
          <xdr:nvSpPr>
            <xdr:cNvPr id="12042" name="Option Button 778" hidden="1">
              <a:extLst>
                <a:ext uri="{63B3BB69-23CF-44E3-9099-C40C66FF867C}">
                  <a14:compatExt spid="_x0000_s12042"/>
                </a:ext>
                <a:ext uri="{FF2B5EF4-FFF2-40B4-BE49-F238E27FC236}">
                  <a16:creationId xmlns:a16="http://schemas.microsoft.com/office/drawing/2014/main" id="{00000000-0008-0000-0200-00000A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324</xdr:row>
          <xdr:rowOff>12700</xdr:rowOff>
        </xdr:from>
        <xdr:to>
          <xdr:col>30</xdr:col>
          <xdr:colOff>82550</xdr:colOff>
          <xdr:row>327</xdr:row>
          <xdr:rowOff>6350</xdr:rowOff>
        </xdr:to>
        <xdr:sp macro="" textlink="">
          <xdr:nvSpPr>
            <xdr:cNvPr id="12043" name="Group Box 779" hidden="1">
              <a:extLst>
                <a:ext uri="{63B3BB69-23CF-44E3-9099-C40C66FF867C}">
                  <a14:compatExt spid="_x0000_s12043"/>
                </a:ext>
                <a:ext uri="{FF2B5EF4-FFF2-40B4-BE49-F238E27FC236}">
                  <a16:creationId xmlns:a16="http://schemas.microsoft.com/office/drawing/2014/main" id="{00000000-0008-0000-0200-00000B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327</xdr:row>
          <xdr:rowOff>38100</xdr:rowOff>
        </xdr:from>
        <xdr:to>
          <xdr:col>27</xdr:col>
          <xdr:colOff>114300</xdr:colOff>
          <xdr:row>327</xdr:row>
          <xdr:rowOff>292100</xdr:rowOff>
        </xdr:to>
        <xdr:sp macro="" textlink="">
          <xdr:nvSpPr>
            <xdr:cNvPr id="12044" name="Option Button 780" hidden="1">
              <a:extLst>
                <a:ext uri="{63B3BB69-23CF-44E3-9099-C40C66FF867C}">
                  <a14:compatExt spid="_x0000_s12044"/>
                </a:ext>
                <a:ext uri="{FF2B5EF4-FFF2-40B4-BE49-F238E27FC236}">
                  <a16:creationId xmlns:a16="http://schemas.microsoft.com/office/drawing/2014/main" id="{00000000-0008-0000-0200-00000C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327</xdr:row>
          <xdr:rowOff>38100</xdr:rowOff>
        </xdr:from>
        <xdr:to>
          <xdr:col>29</xdr:col>
          <xdr:colOff>190500</xdr:colOff>
          <xdr:row>327</xdr:row>
          <xdr:rowOff>298450</xdr:rowOff>
        </xdr:to>
        <xdr:sp macro="" textlink="">
          <xdr:nvSpPr>
            <xdr:cNvPr id="12045" name="Option Button 781" hidden="1">
              <a:extLst>
                <a:ext uri="{63B3BB69-23CF-44E3-9099-C40C66FF867C}">
                  <a14:compatExt spid="_x0000_s12045"/>
                </a:ext>
                <a:ext uri="{FF2B5EF4-FFF2-40B4-BE49-F238E27FC236}">
                  <a16:creationId xmlns:a16="http://schemas.microsoft.com/office/drawing/2014/main" id="{00000000-0008-0000-0200-00000D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327</xdr:row>
          <xdr:rowOff>209550</xdr:rowOff>
        </xdr:from>
        <xdr:to>
          <xdr:col>27</xdr:col>
          <xdr:colOff>114300</xdr:colOff>
          <xdr:row>328</xdr:row>
          <xdr:rowOff>6350</xdr:rowOff>
        </xdr:to>
        <xdr:sp macro="" textlink="">
          <xdr:nvSpPr>
            <xdr:cNvPr id="12046" name="Option Button 782" hidden="1">
              <a:extLst>
                <a:ext uri="{63B3BB69-23CF-44E3-9099-C40C66FF867C}">
                  <a14:compatExt spid="_x0000_s12046"/>
                </a:ext>
                <a:ext uri="{FF2B5EF4-FFF2-40B4-BE49-F238E27FC236}">
                  <a16:creationId xmlns:a16="http://schemas.microsoft.com/office/drawing/2014/main" id="{00000000-0008-0000-0200-00000E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326</xdr:row>
          <xdr:rowOff>44450</xdr:rowOff>
        </xdr:from>
        <xdr:to>
          <xdr:col>30</xdr:col>
          <xdr:colOff>82550</xdr:colOff>
          <xdr:row>329</xdr:row>
          <xdr:rowOff>31750</xdr:rowOff>
        </xdr:to>
        <xdr:sp macro="" textlink="">
          <xdr:nvSpPr>
            <xdr:cNvPr id="12047" name="Group Box 783" hidden="1">
              <a:extLst>
                <a:ext uri="{63B3BB69-23CF-44E3-9099-C40C66FF867C}">
                  <a14:compatExt spid="_x0000_s12047"/>
                </a:ext>
                <a:ext uri="{FF2B5EF4-FFF2-40B4-BE49-F238E27FC236}">
                  <a16:creationId xmlns:a16="http://schemas.microsoft.com/office/drawing/2014/main" id="{00000000-0008-0000-0200-00000F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336</xdr:row>
          <xdr:rowOff>298450</xdr:rowOff>
        </xdr:from>
        <xdr:to>
          <xdr:col>27</xdr:col>
          <xdr:colOff>101600</xdr:colOff>
          <xdr:row>338</xdr:row>
          <xdr:rowOff>12700</xdr:rowOff>
        </xdr:to>
        <xdr:sp macro="" textlink="">
          <xdr:nvSpPr>
            <xdr:cNvPr id="12048" name="Option Button 784" hidden="1">
              <a:extLst>
                <a:ext uri="{63B3BB69-23CF-44E3-9099-C40C66FF867C}">
                  <a14:compatExt spid="_x0000_s12048"/>
                </a:ext>
                <a:ext uri="{FF2B5EF4-FFF2-40B4-BE49-F238E27FC236}">
                  <a16:creationId xmlns:a16="http://schemas.microsoft.com/office/drawing/2014/main" id="{00000000-0008-0000-0200-000010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336</xdr:row>
          <xdr:rowOff>304800</xdr:rowOff>
        </xdr:from>
        <xdr:to>
          <xdr:col>29</xdr:col>
          <xdr:colOff>177800</xdr:colOff>
          <xdr:row>338</xdr:row>
          <xdr:rowOff>19050</xdr:rowOff>
        </xdr:to>
        <xdr:sp macro="" textlink="">
          <xdr:nvSpPr>
            <xdr:cNvPr id="12049" name="Option Button 785" hidden="1">
              <a:extLst>
                <a:ext uri="{63B3BB69-23CF-44E3-9099-C40C66FF867C}">
                  <a14:compatExt spid="_x0000_s12049"/>
                </a:ext>
                <a:ext uri="{FF2B5EF4-FFF2-40B4-BE49-F238E27FC236}">
                  <a16:creationId xmlns:a16="http://schemas.microsoft.com/office/drawing/2014/main" id="{00000000-0008-0000-0200-000011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337</xdr:row>
          <xdr:rowOff>0</xdr:rowOff>
        </xdr:from>
        <xdr:to>
          <xdr:col>27</xdr:col>
          <xdr:colOff>101600</xdr:colOff>
          <xdr:row>338</xdr:row>
          <xdr:rowOff>196850</xdr:rowOff>
        </xdr:to>
        <xdr:sp macro="" textlink="">
          <xdr:nvSpPr>
            <xdr:cNvPr id="12050" name="Option Button 786" hidden="1">
              <a:extLst>
                <a:ext uri="{63B3BB69-23CF-44E3-9099-C40C66FF867C}">
                  <a14:compatExt spid="_x0000_s12050"/>
                </a:ext>
                <a:ext uri="{FF2B5EF4-FFF2-40B4-BE49-F238E27FC236}">
                  <a16:creationId xmlns:a16="http://schemas.microsoft.com/office/drawing/2014/main" id="{00000000-0008-0000-0200-000012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336</xdr:row>
          <xdr:rowOff>241300</xdr:rowOff>
        </xdr:from>
        <xdr:to>
          <xdr:col>30</xdr:col>
          <xdr:colOff>69850</xdr:colOff>
          <xdr:row>338</xdr:row>
          <xdr:rowOff>298450</xdr:rowOff>
        </xdr:to>
        <xdr:sp macro="" textlink="">
          <xdr:nvSpPr>
            <xdr:cNvPr id="12051" name="Group Box 787" hidden="1">
              <a:extLst>
                <a:ext uri="{63B3BB69-23CF-44E3-9099-C40C66FF867C}">
                  <a14:compatExt spid="_x0000_s12051"/>
                </a:ext>
                <a:ext uri="{FF2B5EF4-FFF2-40B4-BE49-F238E27FC236}">
                  <a16:creationId xmlns:a16="http://schemas.microsoft.com/office/drawing/2014/main" id="{00000000-0008-0000-0200-000013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340</xdr:row>
          <xdr:rowOff>25400</xdr:rowOff>
        </xdr:from>
        <xdr:to>
          <xdr:col>27</xdr:col>
          <xdr:colOff>101600</xdr:colOff>
          <xdr:row>340</xdr:row>
          <xdr:rowOff>285750</xdr:rowOff>
        </xdr:to>
        <xdr:sp macro="" textlink="">
          <xdr:nvSpPr>
            <xdr:cNvPr id="12052" name="Option Button 788" hidden="1">
              <a:extLst>
                <a:ext uri="{63B3BB69-23CF-44E3-9099-C40C66FF867C}">
                  <a14:compatExt spid="_x0000_s12052"/>
                </a:ext>
                <a:ext uri="{FF2B5EF4-FFF2-40B4-BE49-F238E27FC236}">
                  <a16:creationId xmlns:a16="http://schemas.microsoft.com/office/drawing/2014/main" id="{00000000-0008-0000-0200-000014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340</xdr:row>
          <xdr:rowOff>31750</xdr:rowOff>
        </xdr:from>
        <xdr:to>
          <xdr:col>29</xdr:col>
          <xdr:colOff>177800</xdr:colOff>
          <xdr:row>340</xdr:row>
          <xdr:rowOff>292100</xdr:rowOff>
        </xdr:to>
        <xdr:sp macro="" textlink="">
          <xdr:nvSpPr>
            <xdr:cNvPr id="12053" name="Option Button 789" hidden="1">
              <a:extLst>
                <a:ext uri="{63B3BB69-23CF-44E3-9099-C40C66FF867C}">
                  <a14:compatExt spid="_x0000_s12053"/>
                </a:ext>
                <a:ext uri="{FF2B5EF4-FFF2-40B4-BE49-F238E27FC236}">
                  <a16:creationId xmlns:a16="http://schemas.microsoft.com/office/drawing/2014/main" id="{00000000-0008-0000-0200-000015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340</xdr:row>
          <xdr:rowOff>203200</xdr:rowOff>
        </xdr:from>
        <xdr:to>
          <xdr:col>27</xdr:col>
          <xdr:colOff>101600</xdr:colOff>
          <xdr:row>341</xdr:row>
          <xdr:rowOff>6350</xdr:rowOff>
        </xdr:to>
        <xdr:sp macro="" textlink="">
          <xdr:nvSpPr>
            <xdr:cNvPr id="12054" name="Option Button 790" hidden="1">
              <a:extLst>
                <a:ext uri="{63B3BB69-23CF-44E3-9099-C40C66FF867C}">
                  <a14:compatExt spid="_x0000_s12054"/>
                </a:ext>
                <a:ext uri="{FF2B5EF4-FFF2-40B4-BE49-F238E27FC236}">
                  <a16:creationId xmlns:a16="http://schemas.microsoft.com/office/drawing/2014/main" id="{00000000-0008-0000-0200-000016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339</xdr:row>
          <xdr:rowOff>38100</xdr:rowOff>
        </xdr:from>
        <xdr:to>
          <xdr:col>30</xdr:col>
          <xdr:colOff>69850</xdr:colOff>
          <xdr:row>342</xdr:row>
          <xdr:rowOff>25400</xdr:rowOff>
        </xdr:to>
        <xdr:sp macro="" textlink="">
          <xdr:nvSpPr>
            <xdr:cNvPr id="12055" name="Group Box 791" hidden="1">
              <a:extLst>
                <a:ext uri="{63B3BB69-23CF-44E3-9099-C40C66FF867C}">
                  <a14:compatExt spid="_x0000_s12055"/>
                </a:ext>
                <a:ext uri="{FF2B5EF4-FFF2-40B4-BE49-F238E27FC236}">
                  <a16:creationId xmlns:a16="http://schemas.microsoft.com/office/drawing/2014/main" id="{00000000-0008-0000-0200-000017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342</xdr:row>
          <xdr:rowOff>38100</xdr:rowOff>
        </xdr:from>
        <xdr:to>
          <xdr:col>27</xdr:col>
          <xdr:colOff>114300</xdr:colOff>
          <xdr:row>342</xdr:row>
          <xdr:rowOff>292100</xdr:rowOff>
        </xdr:to>
        <xdr:sp macro="" textlink="">
          <xdr:nvSpPr>
            <xdr:cNvPr id="12056" name="Option Button 792" hidden="1">
              <a:extLst>
                <a:ext uri="{63B3BB69-23CF-44E3-9099-C40C66FF867C}">
                  <a14:compatExt spid="_x0000_s12056"/>
                </a:ext>
                <a:ext uri="{FF2B5EF4-FFF2-40B4-BE49-F238E27FC236}">
                  <a16:creationId xmlns:a16="http://schemas.microsoft.com/office/drawing/2014/main" id="{00000000-0008-0000-0200-000018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342</xdr:row>
          <xdr:rowOff>38100</xdr:rowOff>
        </xdr:from>
        <xdr:to>
          <xdr:col>29</xdr:col>
          <xdr:colOff>190500</xdr:colOff>
          <xdr:row>342</xdr:row>
          <xdr:rowOff>298450</xdr:rowOff>
        </xdr:to>
        <xdr:sp macro="" textlink="">
          <xdr:nvSpPr>
            <xdr:cNvPr id="12057" name="Option Button 793" hidden="1">
              <a:extLst>
                <a:ext uri="{63B3BB69-23CF-44E3-9099-C40C66FF867C}">
                  <a14:compatExt spid="_x0000_s12057"/>
                </a:ext>
                <a:ext uri="{FF2B5EF4-FFF2-40B4-BE49-F238E27FC236}">
                  <a16:creationId xmlns:a16="http://schemas.microsoft.com/office/drawing/2014/main" id="{00000000-0008-0000-0200-000019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342</xdr:row>
          <xdr:rowOff>209550</xdr:rowOff>
        </xdr:from>
        <xdr:to>
          <xdr:col>27</xdr:col>
          <xdr:colOff>114300</xdr:colOff>
          <xdr:row>343</xdr:row>
          <xdr:rowOff>6350</xdr:rowOff>
        </xdr:to>
        <xdr:sp macro="" textlink="">
          <xdr:nvSpPr>
            <xdr:cNvPr id="12058" name="Option Button 794" hidden="1">
              <a:extLst>
                <a:ext uri="{63B3BB69-23CF-44E3-9099-C40C66FF867C}">
                  <a14:compatExt spid="_x0000_s12058"/>
                </a:ext>
                <a:ext uri="{FF2B5EF4-FFF2-40B4-BE49-F238E27FC236}">
                  <a16:creationId xmlns:a16="http://schemas.microsoft.com/office/drawing/2014/main" id="{00000000-0008-0000-0200-00001A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341</xdr:row>
          <xdr:rowOff>44450</xdr:rowOff>
        </xdr:from>
        <xdr:to>
          <xdr:col>30</xdr:col>
          <xdr:colOff>82550</xdr:colOff>
          <xdr:row>344</xdr:row>
          <xdr:rowOff>31750</xdr:rowOff>
        </xdr:to>
        <xdr:sp macro="" textlink="">
          <xdr:nvSpPr>
            <xdr:cNvPr id="12059" name="Group Box 795" hidden="1">
              <a:extLst>
                <a:ext uri="{63B3BB69-23CF-44E3-9099-C40C66FF867C}">
                  <a14:compatExt spid="_x0000_s12059"/>
                </a:ext>
                <a:ext uri="{FF2B5EF4-FFF2-40B4-BE49-F238E27FC236}">
                  <a16:creationId xmlns:a16="http://schemas.microsoft.com/office/drawing/2014/main" id="{00000000-0008-0000-0200-00001B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344</xdr:row>
          <xdr:rowOff>44450</xdr:rowOff>
        </xdr:from>
        <xdr:to>
          <xdr:col>27</xdr:col>
          <xdr:colOff>114300</xdr:colOff>
          <xdr:row>344</xdr:row>
          <xdr:rowOff>304800</xdr:rowOff>
        </xdr:to>
        <xdr:sp macro="" textlink="">
          <xdr:nvSpPr>
            <xdr:cNvPr id="12060" name="Option Button 796" hidden="1">
              <a:extLst>
                <a:ext uri="{63B3BB69-23CF-44E3-9099-C40C66FF867C}">
                  <a14:compatExt spid="_x0000_s12060"/>
                </a:ext>
                <a:ext uri="{FF2B5EF4-FFF2-40B4-BE49-F238E27FC236}">
                  <a16:creationId xmlns:a16="http://schemas.microsoft.com/office/drawing/2014/main" id="{00000000-0008-0000-0200-00001C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344</xdr:row>
          <xdr:rowOff>50800</xdr:rowOff>
        </xdr:from>
        <xdr:to>
          <xdr:col>29</xdr:col>
          <xdr:colOff>190500</xdr:colOff>
          <xdr:row>344</xdr:row>
          <xdr:rowOff>304800</xdr:rowOff>
        </xdr:to>
        <xdr:sp macro="" textlink="">
          <xdr:nvSpPr>
            <xdr:cNvPr id="12061" name="Option Button 797" hidden="1">
              <a:extLst>
                <a:ext uri="{63B3BB69-23CF-44E3-9099-C40C66FF867C}">
                  <a14:compatExt spid="_x0000_s12061"/>
                </a:ext>
                <a:ext uri="{FF2B5EF4-FFF2-40B4-BE49-F238E27FC236}">
                  <a16:creationId xmlns:a16="http://schemas.microsoft.com/office/drawing/2014/main" id="{00000000-0008-0000-0200-00001D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344</xdr:row>
          <xdr:rowOff>222250</xdr:rowOff>
        </xdr:from>
        <xdr:to>
          <xdr:col>27</xdr:col>
          <xdr:colOff>114300</xdr:colOff>
          <xdr:row>345</xdr:row>
          <xdr:rowOff>12700</xdr:rowOff>
        </xdr:to>
        <xdr:sp macro="" textlink="">
          <xdr:nvSpPr>
            <xdr:cNvPr id="12062" name="Option Button 798" hidden="1">
              <a:extLst>
                <a:ext uri="{63B3BB69-23CF-44E3-9099-C40C66FF867C}">
                  <a14:compatExt spid="_x0000_s12062"/>
                </a:ext>
                <a:ext uri="{FF2B5EF4-FFF2-40B4-BE49-F238E27FC236}">
                  <a16:creationId xmlns:a16="http://schemas.microsoft.com/office/drawing/2014/main" id="{00000000-0008-0000-0200-00001E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343</xdr:row>
          <xdr:rowOff>57150</xdr:rowOff>
        </xdr:from>
        <xdr:to>
          <xdr:col>30</xdr:col>
          <xdr:colOff>82550</xdr:colOff>
          <xdr:row>346</xdr:row>
          <xdr:rowOff>44450</xdr:rowOff>
        </xdr:to>
        <xdr:sp macro="" textlink="">
          <xdr:nvSpPr>
            <xdr:cNvPr id="12063" name="Group Box 799" hidden="1">
              <a:extLst>
                <a:ext uri="{63B3BB69-23CF-44E3-9099-C40C66FF867C}">
                  <a14:compatExt spid="_x0000_s12063"/>
                </a:ext>
                <a:ext uri="{FF2B5EF4-FFF2-40B4-BE49-F238E27FC236}">
                  <a16:creationId xmlns:a16="http://schemas.microsoft.com/office/drawing/2014/main" id="{00000000-0008-0000-0200-00001F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357</xdr:row>
          <xdr:rowOff>279400</xdr:rowOff>
        </xdr:from>
        <xdr:to>
          <xdr:col>27</xdr:col>
          <xdr:colOff>120650</xdr:colOff>
          <xdr:row>358</xdr:row>
          <xdr:rowOff>63500</xdr:rowOff>
        </xdr:to>
        <xdr:sp macro="" textlink="">
          <xdr:nvSpPr>
            <xdr:cNvPr id="12228" name="Option Button 964" hidden="1">
              <a:extLst>
                <a:ext uri="{63B3BB69-23CF-44E3-9099-C40C66FF867C}">
                  <a14:compatExt spid="_x0000_s12228"/>
                </a:ext>
                <a:ext uri="{FF2B5EF4-FFF2-40B4-BE49-F238E27FC236}">
                  <a16:creationId xmlns:a16="http://schemas.microsoft.com/office/drawing/2014/main" id="{00000000-0008-0000-0200-0000C4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357</xdr:row>
          <xdr:rowOff>285750</xdr:rowOff>
        </xdr:from>
        <xdr:to>
          <xdr:col>29</xdr:col>
          <xdr:colOff>190500</xdr:colOff>
          <xdr:row>359</xdr:row>
          <xdr:rowOff>6350</xdr:rowOff>
        </xdr:to>
        <xdr:sp macro="" textlink="">
          <xdr:nvSpPr>
            <xdr:cNvPr id="12229" name="Option Button 965" hidden="1">
              <a:extLst>
                <a:ext uri="{63B3BB69-23CF-44E3-9099-C40C66FF867C}">
                  <a14:compatExt spid="_x0000_s12229"/>
                </a:ext>
                <a:ext uri="{FF2B5EF4-FFF2-40B4-BE49-F238E27FC236}">
                  <a16:creationId xmlns:a16="http://schemas.microsoft.com/office/drawing/2014/main" id="{00000000-0008-0000-0200-0000C5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357</xdr:row>
          <xdr:rowOff>457200</xdr:rowOff>
        </xdr:from>
        <xdr:to>
          <xdr:col>27</xdr:col>
          <xdr:colOff>120650</xdr:colOff>
          <xdr:row>359</xdr:row>
          <xdr:rowOff>177800</xdr:rowOff>
        </xdr:to>
        <xdr:sp macro="" textlink="">
          <xdr:nvSpPr>
            <xdr:cNvPr id="12230" name="Option Button 966" hidden="1">
              <a:extLst>
                <a:ext uri="{63B3BB69-23CF-44E3-9099-C40C66FF867C}">
                  <a14:compatExt spid="_x0000_s12230"/>
                </a:ext>
                <a:ext uri="{FF2B5EF4-FFF2-40B4-BE49-F238E27FC236}">
                  <a16:creationId xmlns:a16="http://schemas.microsoft.com/office/drawing/2014/main" id="{00000000-0008-0000-0200-0000C6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357</xdr:row>
          <xdr:rowOff>222250</xdr:rowOff>
        </xdr:from>
        <xdr:to>
          <xdr:col>30</xdr:col>
          <xdr:colOff>82550</xdr:colOff>
          <xdr:row>359</xdr:row>
          <xdr:rowOff>279400</xdr:rowOff>
        </xdr:to>
        <xdr:sp macro="" textlink="">
          <xdr:nvSpPr>
            <xdr:cNvPr id="12231" name="Group Box 967" hidden="1">
              <a:extLst>
                <a:ext uri="{63B3BB69-23CF-44E3-9099-C40C66FF867C}">
                  <a14:compatExt spid="_x0000_s12231"/>
                </a:ext>
                <a:ext uri="{FF2B5EF4-FFF2-40B4-BE49-F238E27FC236}">
                  <a16:creationId xmlns:a16="http://schemas.microsoft.com/office/drawing/2014/main" id="{00000000-0008-0000-0200-0000C7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362</xdr:row>
          <xdr:rowOff>38100</xdr:rowOff>
        </xdr:from>
        <xdr:to>
          <xdr:col>27</xdr:col>
          <xdr:colOff>120650</xdr:colOff>
          <xdr:row>363</xdr:row>
          <xdr:rowOff>228600</xdr:rowOff>
        </xdr:to>
        <xdr:sp macro="" textlink="">
          <xdr:nvSpPr>
            <xdr:cNvPr id="12249" name="Option Button 985" hidden="1">
              <a:extLst>
                <a:ext uri="{63B3BB69-23CF-44E3-9099-C40C66FF867C}">
                  <a14:compatExt spid="_x0000_s12249"/>
                </a:ext>
                <a:ext uri="{FF2B5EF4-FFF2-40B4-BE49-F238E27FC236}">
                  <a16:creationId xmlns:a16="http://schemas.microsoft.com/office/drawing/2014/main" id="{00000000-0008-0000-0200-0000D9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362</xdr:row>
          <xdr:rowOff>38100</xdr:rowOff>
        </xdr:from>
        <xdr:to>
          <xdr:col>29</xdr:col>
          <xdr:colOff>190500</xdr:colOff>
          <xdr:row>363</xdr:row>
          <xdr:rowOff>228600</xdr:rowOff>
        </xdr:to>
        <xdr:sp macro="" textlink="">
          <xdr:nvSpPr>
            <xdr:cNvPr id="12250" name="Option Button 986" hidden="1">
              <a:extLst>
                <a:ext uri="{63B3BB69-23CF-44E3-9099-C40C66FF867C}">
                  <a14:compatExt spid="_x0000_s12250"/>
                </a:ext>
                <a:ext uri="{FF2B5EF4-FFF2-40B4-BE49-F238E27FC236}">
                  <a16:creationId xmlns:a16="http://schemas.microsoft.com/office/drawing/2014/main" id="{00000000-0008-0000-0200-0000DA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363</xdr:row>
          <xdr:rowOff>146050</xdr:rowOff>
        </xdr:from>
        <xdr:to>
          <xdr:col>27</xdr:col>
          <xdr:colOff>120650</xdr:colOff>
          <xdr:row>363</xdr:row>
          <xdr:rowOff>412750</xdr:rowOff>
        </xdr:to>
        <xdr:sp macro="" textlink="">
          <xdr:nvSpPr>
            <xdr:cNvPr id="12251" name="Option Button 987" hidden="1">
              <a:extLst>
                <a:ext uri="{63B3BB69-23CF-44E3-9099-C40C66FF867C}">
                  <a14:compatExt spid="_x0000_s12251"/>
                </a:ext>
                <a:ext uri="{FF2B5EF4-FFF2-40B4-BE49-F238E27FC236}">
                  <a16:creationId xmlns:a16="http://schemas.microsoft.com/office/drawing/2014/main" id="{00000000-0008-0000-0200-0000DB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361</xdr:row>
          <xdr:rowOff>450850</xdr:rowOff>
        </xdr:from>
        <xdr:to>
          <xdr:col>30</xdr:col>
          <xdr:colOff>82550</xdr:colOff>
          <xdr:row>364</xdr:row>
          <xdr:rowOff>31750</xdr:rowOff>
        </xdr:to>
        <xdr:sp macro="" textlink="">
          <xdr:nvSpPr>
            <xdr:cNvPr id="12252" name="Group Box 988" hidden="1">
              <a:extLst>
                <a:ext uri="{63B3BB69-23CF-44E3-9099-C40C66FF867C}">
                  <a14:compatExt spid="_x0000_s12252"/>
                </a:ext>
                <a:ext uri="{FF2B5EF4-FFF2-40B4-BE49-F238E27FC236}">
                  <a16:creationId xmlns:a16="http://schemas.microsoft.com/office/drawing/2014/main" id="{00000000-0008-0000-0200-0000DC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130</xdr:row>
          <xdr:rowOff>38100</xdr:rowOff>
        </xdr:from>
        <xdr:to>
          <xdr:col>27</xdr:col>
          <xdr:colOff>120650</xdr:colOff>
          <xdr:row>130</xdr:row>
          <xdr:rowOff>298450</xdr:rowOff>
        </xdr:to>
        <xdr:sp macro="" textlink="">
          <xdr:nvSpPr>
            <xdr:cNvPr id="12259" name="Option Button 995" hidden="1">
              <a:extLst>
                <a:ext uri="{63B3BB69-23CF-44E3-9099-C40C66FF867C}">
                  <a14:compatExt spid="_x0000_s12259"/>
                </a:ext>
                <a:ext uri="{FF2B5EF4-FFF2-40B4-BE49-F238E27FC236}">
                  <a16:creationId xmlns:a16="http://schemas.microsoft.com/office/drawing/2014/main" id="{00000000-0008-0000-0200-0000E3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130</xdr:row>
          <xdr:rowOff>38100</xdr:rowOff>
        </xdr:from>
        <xdr:to>
          <xdr:col>29</xdr:col>
          <xdr:colOff>190500</xdr:colOff>
          <xdr:row>130</xdr:row>
          <xdr:rowOff>298450</xdr:rowOff>
        </xdr:to>
        <xdr:sp macro="" textlink="">
          <xdr:nvSpPr>
            <xdr:cNvPr id="12260" name="Option Button 996" hidden="1">
              <a:extLst>
                <a:ext uri="{63B3BB69-23CF-44E3-9099-C40C66FF867C}">
                  <a14:compatExt spid="_x0000_s12260"/>
                </a:ext>
                <a:ext uri="{FF2B5EF4-FFF2-40B4-BE49-F238E27FC236}">
                  <a16:creationId xmlns:a16="http://schemas.microsoft.com/office/drawing/2014/main" id="{00000000-0008-0000-0200-0000E4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130</xdr:row>
          <xdr:rowOff>215900</xdr:rowOff>
        </xdr:from>
        <xdr:to>
          <xdr:col>27</xdr:col>
          <xdr:colOff>120650</xdr:colOff>
          <xdr:row>131</xdr:row>
          <xdr:rowOff>6350</xdr:rowOff>
        </xdr:to>
        <xdr:sp macro="" textlink="">
          <xdr:nvSpPr>
            <xdr:cNvPr id="12261" name="Option Button 997" hidden="1">
              <a:extLst>
                <a:ext uri="{63B3BB69-23CF-44E3-9099-C40C66FF867C}">
                  <a14:compatExt spid="_x0000_s12261"/>
                </a:ext>
                <a:ext uri="{FF2B5EF4-FFF2-40B4-BE49-F238E27FC236}">
                  <a16:creationId xmlns:a16="http://schemas.microsoft.com/office/drawing/2014/main" id="{00000000-0008-0000-0200-0000E5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129</xdr:row>
          <xdr:rowOff>44450</xdr:rowOff>
        </xdr:from>
        <xdr:to>
          <xdr:col>30</xdr:col>
          <xdr:colOff>82550</xdr:colOff>
          <xdr:row>132</xdr:row>
          <xdr:rowOff>31750</xdr:rowOff>
        </xdr:to>
        <xdr:sp macro="" textlink="">
          <xdr:nvSpPr>
            <xdr:cNvPr id="12262" name="Group Box 998" hidden="1">
              <a:extLst>
                <a:ext uri="{63B3BB69-23CF-44E3-9099-C40C66FF867C}">
                  <a14:compatExt spid="_x0000_s12262"/>
                </a:ext>
                <a:ext uri="{FF2B5EF4-FFF2-40B4-BE49-F238E27FC236}">
                  <a16:creationId xmlns:a16="http://schemas.microsoft.com/office/drawing/2014/main" id="{00000000-0008-0000-0200-0000E6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159</xdr:row>
          <xdr:rowOff>19050</xdr:rowOff>
        </xdr:from>
        <xdr:to>
          <xdr:col>27</xdr:col>
          <xdr:colOff>101600</xdr:colOff>
          <xdr:row>159</xdr:row>
          <xdr:rowOff>279400</xdr:rowOff>
        </xdr:to>
        <xdr:sp macro="" textlink="">
          <xdr:nvSpPr>
            <xdr:cNvPr id="12263" name="Option Button 999" hidden="1">
              <a:extLst>
                <a:ext uri="{63B3BB69-23CF-44E3-9099-C40C66FF867C}">
                  <a14:compatExt spid="_x0000_s12263"/>
                </a:ext>
                <a:ext uri="{FF2B5EF4-FFF2-40B4-BE49-F238E27FC236}">
                  <a16:creationId xmlns:a16="http://schemas.microsoft.com/office/drawing/2014/main" id="{00000000-0008-0000-0200-0000E7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159</xdr:row>
          <xdr:rowOff>19050</xdr:rowOff>
        </xdr:from>
        <xdr:to>
          <xdr:col>29</xdr:col>
          <xdr:colOff>171450</xdr:colOff>
          <xdr:row>159</xdr:row>
          <xdr:rowOff>279400</xdr:rowOff>
        </xdr:to>
        <xdr:sp macro="" textlink="">
          <xdr:nvSpPr>
            <xdr:cNvPr id="12264" name="Option Button 1000" hidden="1">
              <a:extLst>
                <a:ext uri="{63B3BB69-23CF-44E3-9099-C40C66FF867C}">
                  <a14:compatExt spid="_x0000_s12264"/>
                </a:ext>
                <a:ext uri="{FF2B5EF4-FFF2-40B4-BE49-F238E27FC236}">
                  <a16:creationId xmlns:a16="http://schemas.microsoft.com/office/drawing/2014/main" id="{00000000-0008-0000-0200-0000E8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159</xdr:row>
          <xdr:rowOff>196850</xdr:rowOff>
        </xdr:from>
        <xdr:to>
          <xdr:col>27</xdr:col>
          <xdr:colOff>101600</xdr:colOff>
          <xdr:row>159</xdr:row>
          <xdr:rowOff>457200</xdr:rowOff>
        </xdr:to>
        <xdr:sp macro="" textlink="">
          <xdr:nvSpPr>
            <xdr:cNvPr id="12265" name="Option Button 1001" hidden="1">
              <a:extLst>
                <a:ext uri="{63B3BB69-23CF-44E3-9099-C40C66FF867C}">
                  <a14:compatExt spid="_x0000_s12265"/>
                </a:ext>
                <a:ext uri="{FF2B5EF4-FFF2-40B4-BE49-F238E27FC236}">
                  <a16:creationId xmlns:a16="http://schemas.microsoft.com/office/drawing/2014/main" id="{00000000-0008-0000-0200-0000E9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158</xdr:row>
          <xdr:rowOff>25400</xdr:rowOff>
        </xdr:from>
        <xdr:to>
          <xdr:col>30</xdr:col>
          <xdr:colOff>63500</xdr:colOff>
          <xdr:row>161</xdr:row>
          <xdr:rowOff>12700</xdr:rowOff>
        </xdr:to>
        <xdr:sp macro="" textlink="">
          <xdr:nvSpPr>
            <xdr:cNvPr id="12266" name="Group Box 1002" hidden="1">
              <a:extLst>
                <a:ext uri="{63B3BB69-23CF-44E3-9099-C40C66FF867C}">
                  <a14:compatExt spid="_x0000_s12266"/>
                </a:ext>
                <a:ext uri="{FF2B5EF4-FFF2-40B4-BE49-F238E27FC236}">
                  <a16:creationId xmlns:a16="http://schemas.microsoft.com/office/drawing/2014/main" id="{00000000-0008-0000-0200-0000EA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153</xdr:row>
          <xdr:rowOff>298450</xdr:rowOff>
        </xdr:from>
        <xdr:to>
          <xdr:col>27</xdr:col>
          <xdr:colOff>107950</xdr:colOff>
          <xdr:row>155</xdr:row>
          <xdr:rowOff>12700</xdr:rowOff>
        </xdr:to>
        <xdr:sp macro="" textlink="">
          <xdr:nvSpPr>
            <xdr:cNvPr id="12267" name="Option Button 1003" hidden="1">
              <a:extLst>
                <a:ext uri="{63B3BB69-23CF-44E3-9099-C40C66FF867C}">
                  <a14:compatExt spid="_x0000_s12267"/>
                </a:ext>
                <a:ext uri="{FF2B5EF4-FFF2-40B4-BE49-F238E27FC236}">
                  <a16:creationId xmlns:a16="http://schemas.microsoft.com/office/drawing/2014/main" id="{00000000-0008-0000-0200-0000EB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153</xdr:row>
          <xdr:rowOff>298450</xdr:rowOff>
        </xdr:from>
        <xdr:to>
          <xdr:col>29</xdr:col>
          <xdr:colOff>177800</xdr:colOff>
          <xdr:row>155</xdr:row>
          <xdr:rowOff>19050</xdr:rowOff>
        </xdr:to>
        <xdr:sp macro="" textlink="">
          <xdr:nvSpPr>
            <xdr:cNvPr id="12268" name="Option Button 1004" hidden="1">
              <a:extLst>
                <a:ext uri="{63B3BB69-23CF-44E3-9099-C40C66FF867C}">
                  <a14:compatExt spid="_x0000_s12268"/>
                </a:ext>
                <a:ext uri="{FF2B5EF4-FFF2-40B4-BE49-F238E27FC236}">
                  <a16:creationId xmlns:a16="http://schemas.microsoft.com/office/drawing/2014/main" id="{00000000-0008-0000-0200-0000EC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154</xdr:row>
          <xdr:rowOff>0</xdr:rowOff>
        </xdr:from>
        <xdr:to>
          <xdr:col>27</xdr:col>
          <xdr:colOff>107950</xdr:colOff>
          <xdr:row>155</xdr:row>
          <xdr:rowOff>196850</xdr:rowOff>
        </xdr:to>
        <xdr:sp macro="" textlink="">
          <xdr:nvSpPr>
            <xdr:cNvPr id="12269" name="Option Button 1005" hidden="1">
              <a:extLst>
                <a:ext uri="{63B3BB69-23CF-44E3-9099-C40C66FF867C}">
                  <a14:compatExt spid="_x0000_s12269"/>
                </a:ext>
                <a:ext uri="{FF2B5EF4-FFF2-40B4-BE49-F238E27FC236}">
                  <a16:creationId xmlns:a16="http://schemas.microsoft.com/office/drawing/2014/main" id="{00000000-0008-0000-0200-0000ED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153</xdr:row>
          <xdr:rowOff>234950</xdr:rowOff>
        </xdr:from>
        <xdr:to>
          <xdr:col>30</xdr:col>
          <xdr:colOff>69850</xdr:colOff>
          <xdr:row>155</xdr:row>
          <xdr:rowOff>292100</xdr:rowOff>
        </xdr:to>
        <xdr:sp macro="" textlink="">
          <xdr:nvSpPr>
            <xdr:cNvPr id="12270" name="Group Box 1006" hidden="1">
              <a:extLst>
                <a:ext uri="{63B3BB69-23CF-44E3-9099-C40C66FF867C}">
                  <a14:compatExt spid="_x0000_s12270"/>
                </a:ext>
                <a:ext uri="{FF2B5EF4-FFF2-40B4-BE49-F238E27FC236}">
                  <a16:creationId xmlns:a16="http://schemas.microsoft.com/office/drawing/2014/main" id="{00000000-0008-0000-0200-0000EE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369</xdr:row>
          <xdr:rowOff>31750</xdr:rowOff>
        </xdr:from>
        <xdr:to>
          <xdr:col>27</xdr:col>
          <xdr:colOff>107950</xdr:colOff>
          <xdr:row>369</xdr:row>
          <xdr:rowOff>285750</xdr:rowOff>
        </xdr:to>
        <xdr:sp macro="" textlink="">
          <xdr:nvSpPr>
            <xdr:cNvPr id="12271" name="Option Button 1007" hidden="1">
              <a:extLst>
                <a:ext uri="{63B3BB69-23CF-44E3-9099-C40C66FF867C}">
                  <a14:compatExt spid="_x0000_s12271"/>
                </a:ext>
                <a:ext uri="{FF2B5EF4-FFF2-40B4-BE49-F238E27FC236}">
                  <a16:creationId xmlns:a16="http://schemas.microsoft.com/office/drawing/2014/main" id="{00000000-0008-0000-0200-0000EF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369</xdr:row>
          <xdr:rowOff>31750</xdr:rowOff>
        </xdr:from>
        <xdr:to>
          <xdr:col>29</xdr:col>
          <xdr:colOff>177800</xdr:colOff>
          <xdr:row>369</xdr:row>
          <xdr:rowOff>292100</xdr:rowOff>
        </xdr:to>
        <xdr:sp macro="" textlink="">
          <xdr:nvSpPr>
            <xdr:cNvPr id="12272" name="Option Button 1008" hidden="1">
              <a:extLst>
                <a:ext uri="{63B3BB69-23CF-44E3-9099-C40C66FF867C}">
                  <a14:compatExt spid="_x0000_s12272"/>
                </a:ext>
                <a:ext uri="{FF2B5EF4-FFF2-40B4-BE49-F238E27FC236}">
                  <a16:creationId xmlns:a16="http://schemas.microsoft.com/office/drawing/2014/main" id="{00000000-0008-0000-0200-0000F0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369</xdr:row>
          <xdr:rowOff>203200</xdr:rowOff>
        </xdr:from>
        <xdr:to>
          <xdr:col>27</xdr:col>
          <xdr:colOff>107950</xdr:colOff>
          <xdr:row>370</xdr:row>
          <xdr:rowOff>0</xdr:rowOff>
        </xdr:to>
        <xdr:sp macro="" textlink="">
          <xdr:nvSpPr>
            <xdr:cNvPr id="12273" name="Option Button 1009" hidden="1">
              <a:extLst>
                <a:ext uri="{63B3BB69-23CF-44E3-9099-C40C66FF867C}">
                  <a14:compatExt spid="_x0000_s12273"/>
                </a:ext>
                <a:ext uri="{FF2B5EF4-FFF2-40B4-BE49-F238E27FC236}">
                  <a16:creationId xmlns:a16="http://schemas.microsoft.com/office/drawing/2014/main" id="{00000000-0008-0000-0200-0000F1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368</xdr:row>
          <xdr:rowOff>38100</xdr:rowOff>
        </xdr:from>
        <xdr:to>
          <xdr:col>30</xdr:col>
          <xdr:colOff>76200</xdr:colOff>
          <xdr:row>371</xdr:row>
          <xdr:rowOff>25400</xdr:rowOff>
        </xdr:to>
        <xdr:sp macro="" textlink="">
          <xdr:nvSpPr>
            <xdr:cNvPr id="12274" name="Group Box 1010" hidden="1">
              <a:extLst>
                <a:ext uri="{63B3BB69-23CF-44E3-9099-C40C66FF867C}">
                  <a14:compatExt spid="_x0000_s12274"/>
                </a:ext>
                <a:ext uri="{FF2B5EF4-FFF2-40B4-BE49-F238E27FC236}">
                  <a16:creationId xmlns:a16="http://schemas.microsoft.com/office/drawing/2014/main" id="{00000000-0008-0000-0200-0000F2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373</xdr:row>
          <xdr:rowOff>0</xdr:rowOff>
        </xdr:from>
        <xdr:to>
          <xdr:col>27</xdr:col>
          <xdr:colOff>120650</xdr:colOff>
          <xdr:row>373</xdr:row>
          <xdr:rowOff>260350</xdr:rowOff>
        </xdr:to>
        <xdr:sp macro="" textlink="">
          <xdr:nvSpPr>
            <xdr:cNvPr id="12278" name="Option Button 1014" hidden="1">
              <a:extLst>
                <a:ext uri="{63B3BB69-23CF-44E3-9099-C40C66FF867C}">
                  <a14:compatExt spid="_x0000_s12278"/>
                </a:ext>
                <a:ext uri="{FF2B5EF4-FFF2-40B4-BE49-F238E27FC236}">
                  <a16:creationId xmlns:a16="http://schemas.microsoft.com/office/drawing/2014/main" id="{00000000-0008-0000-0200-0000F6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373</xdr:row>
          <xdr:rowOff>6350</xdr:rowOff>
        </xdr:from>
        <xdr:to>
          <xdr:col>29</xdr:col>
          <xdr:colOff>190500</xdr:colOff>
          <xdr:row>373</xdr:row>
          <xdr:rowOff>260350</xdr:rowOff>
        </xdr:to>
        <xdr:sp macro="" textlink="">
          <xdr:nvSpPr>
            <xdr:cNvPr id="12279" name="Option Button 1015" hidden="1">
              <a:extLst>
                <a:ext uri="{63B3BB69-23CF-44E3-9099-C40C66FF867C}">
                  <a14:compatExt spid="_x0000_s12279"/>
                </a:ext>
                <a:ext uri="{FF2B5EF4-FFF2-40B4-BE49-F238E27FC236}">
                  <a16:creationId xmlns:a16="http://schemas.microsoft.com/office/drawing/2014/main" id="{00000000-0008-0000-0200-0000F7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373</xdr:row>
          <xdr:rowOff>177800</xdr:rowOff>
        </xdr:from>
        <xdr:to>
          <xdr:col>27</xdr:col>
          <xdr:colOff>120650</xdr:colOff>
          <xdr:row>373</xdr:row>
          <xdr:rowOff>444500</xdr:rowOff>
        </xdr:to>
        <xdr:sp macro="" textlink="">
          <xdr:nvSpPr>
            <xdr:cNvPr id="12280" name="Option Button 1016" hidden="1">
              <a:extLst>
                <a:ext uri="{63B3BB69-23CF-44E3-9099-C40C66FF867C}">
                  <a14:compatExt spid="_x0000_s12280"/>
                </a:ext>
                <a:ext uri="{FF2B5EF4-FFF2-40B4-BE49-F238E27FC236}">
                  <a16:creationId xmlns:a16="http://schemas.microsoft.com/office/drawing/2014/main" id="{00000000-0008-0000-0200-0000F8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372</xdr:row>
          <xdr:rowOff>12700</xdr:rowOff>
        </xdr:from>
        <xdr:to>
          <xdr:col>30</xdr:col>
          <xdr:colOff>82550</xdr:colOff>
          <xdr:row>375</xdr:row>
          <xdr:rowOff>6350</xdr:rowOff>
        </xdr:to>
        <xdr:sp macro="" textlink="">
          <xdr:nvSpPr>
            <xdr:cNvPr id="12281" name="Group Box 1017" hidden="1">
              <a:extLst>
                <a:ext uri="{63B3BB69-23CF-44E3-9099-C40C66FF867C}">
                  <a14:compatExt spid="_x0000_s12281"/>
                </a:ext>
                <a:ext uri="{FF2B5EF4-FFF2-40B4-BE49-F238E27FC236}">
                  <a16:creationId xmlns:a16="http://schemas.microsoft.com/office/drawing/2014/main" id="{00000000-0008-0000-0200-0000F9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375</xdr:row>
          <xdr:rowOff>31750</xdr:rowOff>
        </xdr:from>
        <xdr:to>
          <xdr:col>27</xdr:col>
          <xdr:colOff>107950</xdr:colOff>
          <xdr:row>375</xdr:row>
          <xdr:rowOff>285750</xdr:rowOff>
        </xdr:to>
        <xdr:sp macro="" textlink="">
          <xdr:nvSpPr>
            <xdr:cNvPr id="12282" name="Option Button 1018" hidden="1">
              <a:extLst>
                <a:ext uri="{63B3BB69-23CF-44E3-9099-C40C66FF867C}">
                  <a14:compatExt spid="_x0000_s12282"/>
                </a:ext>
                <a:ext uri="{FF2B5EF4-FFF2-40B4-BE49-F238E27FC236}">
                  <a16:creationId xmlns:a16="http://schemas.microsoft.com/office/drawing/2014/main" id="{00000000-0008-0000-0200-0000FA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375</xdr:row>
          <xdr:rowOff>31750</xdr:rowOff>
        </xdr:from>
        <xdr:to>
          <xdr:col>29</xdr:col>
          <xdr:colOff>177800</xdr:colOff>
          <xdr:row>375</xdr:row>
          <xdr:rowOff>292100</xdr:rowOff>
        </xdr:to>
        <xdr:sp macro="" textlink="">
          <xdr:nvSpPr>
            <xdr:cNvPr id="12283" name="Option Button 1019" hidden="1">
              <a:extLst>
                <a:ext uri="{63B3BB69-23CF-44E3-9099-C40C66FF867C}">
                  <a14:compatExt spid="_x0000_s12283"/>
                </a:ext>
                <a:ext uri="{FF2B5EF4-FFF2-40B4-BE49-F238E27FC236}">
                  <a16:creationId xmlns:a16="http://schemas.microsoft.com/office/drawing/2014/main" id="{00000000-0008-0000-0200-0000FB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375</xdr:row>
          <xdr:rowOff>203200</xdr:rowOff>
        </xdr:from>
        <xdr:to>
          <xdr:col>27</xdr:col>
          <xdr:colOff>107950</xdr:colOff>
          <xdr:row>376</xdr:row>
          <xdr:rowOff>0</xdr:rowOff>
        </xdr:to>
        <xdr:sp macro="" textlink="">
          <xdr:nvSpPr>
            <xdr:cNvPr id="12284" name="Option Button 1020" hidden="1">
              <a:extLst>
                <a:ext uri="{63B3BB69-23CF-44E3-9099-C40C66FF867C}">
                  <a14:compatExt spid="_x0000_s12284"/>
                </a:ext>
                <a:ext uri="{FF2B5EF4-FFF2-40B4-BE49-F238E27FC236}">
                  <a16:creationId xmlns:a16="http://schemas.microsoft.com/office/drawing/2014/main" id="{00000000-0008-0000-0200-0000FC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374</xdr:row>
          <xdr:rowOff>38100</xdr:rowOff>
        </xdr:from>
        <xdr:to>
          <xdr:col>30</xdr:col>
          <xdr:colOff>76200</xdr:colOff>
          <xdr:row>377</xdr:row>
          <xdr:rowOff>25400</xdr:rowOff>
        </xdr:to>
        <xdr:sp macro="" textlink="">
          <xdr:nvSpPr>
            <xdr:cNvPr id="12285" name="Group Box 1021" hidden="1">
              <a:extLst>
                <a:ext uri="{63B3BB69-23CF-44E3-9099-C40C66FF867C}">
                  <a14:compatExt spid="_x0000_s12285"/>
                </a:ext>
                <a:ext uri="{FF2B5EF4-FFF2-40B4-BE49-F238E27FC236}">
                  <a16:creationId xmlns:a16="http://schemas.microsoft.com/office/drawing/2014/main" id="{00000000-0008-0000-0200-0000FD2F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384</xdr:row>
          <xdr:rowOff>31750</xdr:rowOff>
        </xdr:from>
        <xdr:to>
          <xdr:col>27</xdr:col>
          <xdr:colOff>107950</xdr:colOff>
          <xdr:row>384</xdr:row>
          <xdr:rowOff>285750</xdr:rowOff>
        </xdr:to>
        <xdr:sp macro="" textlink="">
          <xdr:nvSpPr>
            <xdr:cNvPr id="12286" name="Option Button 1022" hidden="1">
              <a:extLst>
                <a:ext uri="{63B3BB69-23CF-44E3-9099-C40C66FF867C}">
                  <a14:compatExt spid="_x0000_s12286"/>
                </a:ext>
                <a:ext uri="{FF2B5EF4-FFF2-40B4-BE49-F238E27FC236}">
                  <a16:creationId xmlns:a16="http://schemas.microsoft.com/office/drawing/2014/main" id="{00000000-0008-0000-0200-0000FE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384</xdr:row>
          <xdr:rowOff>31750</xdr:rowOff>
        </xdr:from>
        <xdr:to>
          <xdr:col>29</xdr:col>
          <xdr:colOff>177800</xdr:colOff>
          <xdr:row>384</xdr:row>
          <xdr:rowOff>292100</xdr:rowOff>
        </xdr:to>
        <xdr:sp macro="" textlink="">
          <xdr:nvSpPr>
            <xdr:cNvPr id="12287" name="Option Button 1023" hidden="1">
              <a:extLst>
                <a:ext uri="{63B3BB69-23CF-44E3-9099-C40C66FF867C}">
                  <a14:compatExt spid="_x0000_s12287"/>
                </a:ext>
                <a:ext uri="{FF2B5EF4-FFF2-40B4-BE49-F238E27FC236}">
                  <a16:creationId xmlns:a16="http://schemas.microsoft.com/office/drawing/2014/main" id="{00000000-0008-0000-0200-0000FF2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384</xdr:row>
          <xdr:rowOff>203200</xdr:rowOff>
        </xdr:from>
        <xdr:to>
          <xdr:col>27</xdr:col>
          <xdr:colOff>107950</xdr:colOff>
          <xdr:row>385</xdr:row>
          <xdr:rowOff>0</xdr:rowOff>
        </xdr:to>
        <xdr:sp macro="" textlink="">
          <xdr:nvSpPr>
            <xdr:cNvPr id="13312" name="Option Button 1024" hidden="1">
              <a:extLst>
                <a:ext uri="{63B3BB69-23CF-44E3-9099-C40C66FF867C}">
                  <a14:compatExt spid="_x0000_s13312"/>
                </a:ext>
                <a:ext uri="{FF2B5EF4-FFF2-40B4-BE49-F238E27FC236}">
                  <a16:creationId xmlns:a16="http://schemas.microsoft.com/office/drawing/2014/main" id="{00000000-0008-0000-0200-00000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383</xdr:row>
          <xdr:rowOff>38100</xdr:rowOff>
        </xdr:from>
        <xdr:to>
          <xdr:col>30</xdr:col>
          <xdr:colOff>69850</xdr:colOff>
          <xdr:row>386</xdr:row>
          <xdr:rowOff>25400</xdr:rowOff>
        </xdr:to>
        <xdr:sp macro="" textlink="">
          <xdr:nvSpPr>
            <xdr:cNvPr id="13313" name="Group Box 1025"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386</xdr:row>
          <xdr:rowOff>25400</xdr:rowOff>
        </xdr:from>
        <xdr:to>
          <xdr:col>27</xdr:col>
          <xdr:colOff>107950</xdr:colOff>
          <xdr:row>386</xdr:row>
          <xdr:rowOff>279400</xdr:rowOff>
        </xdr:to>
        <xdr:sp macro="" textlink="">
          <xdr:nvSpPr>
            <xdr:cNvPr id="13320" name="Option Button 1032"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386</xdr:row>
          <xdr:rowOff>25400</xdr:rowOff>
        </xdr:from>
        <xdr:to>
          <xdr:col>29</xdr:col>
          <xdr:colOff>177800</xdr:colOff>
          <xdr:row>386</xdr:row>
          <xdr:rowOff>285750</xdr:rowOff>
        </xdr:to>
        <xdr:sp macro="" textlink="">
          <xdr:nvSpPr>
            <xdr:cNvPr id="13321" name="Option Button 1033" hidden="1">
              <a:extLst>
                <a:ext uri="{63B3BB69-23CF-44E3-9099-C40C66FF867C}">
                  <a14:compatExt spid="_x0000_s13321"/>
                </a:ext>
                <a:ext uri="{FF2B5EF4-FFF2-40B4-BE49-F238E27FC236}">
                  <a16:creationId xmlns:a16="http://schemas.microsoft.com/office/drawing/2014/main" id="{00000000-0008-0000-02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386</xdr:row>
          <xdr:rowOff>196850</xdr:rowOff>
        </xdr:from>
        <xdr:to>
          <xdr:col>27</xdr:col>
          <xdr:colOff>107950</xdr:colOff>
          <xdr:row>387</xdr:row>
          <xdr:rowOff>6350</xdr:rowOff>
        </xdr:to>
        <xdr:sp macro="" textlink="">
          <xdr:nvSpPr>
            <xdr:cNvPr id="13322" name="Option Button 1034"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385</xdr:row>
          <xdr:rowOff>31750</xdr:rowOff>
        </xdr:from>
        <xdr:to>
          <xdr:col>30</xdr:col>
          <xdr:colOff>69850</xdr:colOff>
          <xdr:row>388</xdr:row>
          <xdr:rowOff>19050</xdr:rowOff>
        </xdr:to>
        <xdr:sp macro="" textlink="">
          <xdr:nvSpPr>
            <xdr:cNvPr id="13323" name="Group Box 1035" hidden="1">
              <a:extLst>
                <a:ext uri="{63B3BB69-23CF-44E3-9099-C40C66FF867C}">
                  <a14:compatExt spid="_x0000_s13323"/>
                </a:ext>
                <a:ext uri="{FF2B5EF4-FFF2-40B4-BE49-F238E27FC236}">
                  <a16:creationId xmlns:a16="http://schemas.microsoft.com/office/drawing/2014/main" id="{00000000-0008-0000-0200-00000B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388</xdr:row>
          <xdr:rowOff>31750</xdr:rowOff>
        </xdr:from>
        <xdr:to>
          <xdr:col>27</xdr:col>
          <xdr:colOff>101600</xdr:colOff>
          <xdr:row>388</xdr:row>
          <xdr:rowOff>285750</xdr:rowOff>
        </xdr:to>
        <xdr:sp macro="" textlink="">
          <xdr:nvSpPr>
            <xdr:cNvPr id="13327" name="Option Button 1039" hidden="1">
              <a:extLst>
                <a:ext uri="{63B3BB69-23CF-44E3-9099-C40C66FF867C}">
                  <a14:compatExt spid="_x0000_s13327"/>
                </a:ext>
                <a:ext uri="{FF2B5EF4-FFF2-40B4-BE49-F238E27FC236}">
                  <a16:creationId xmlns:a16="http://schemas.microsoft.com/office/drawing/2014/main" id="{00000000-0008-0000-02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388</xdr:row>
          <xdr:rowOff>31750</xdr:rowOff>
        </xdr:from>
        <xdr:to>
          <xdr:col>29</xdr:col>
          <xdr:colOff>177800</xdr:colOff>
          <xdr:row>388</xdr:row>
          <xdr:rowOff>292100</xdr:rowOff>
        </xdr:to>
        <xdr:sp macro="" textlink="">
          <xdr:nvSpPr>
            <xdr:cNvPr id="13328" name="Option Button 1040" hidden="1">
              <a:extLst>
                <a:ext uri="{63B3BB69-23CF-44E3-9099-C40C66FF867C}">
                  <a14:compatExt spid="_x0000_s13328"/>
                </a:ext>
                <a:ext uri="{FF2B5EF4-FFF2-40B4-BE49-F238E27FC236}">
                  <a16:creationId xmlns:a16="http://schemas.microsoft.com/office/drawing/2014/main" id="{00000000-0008-0000-02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388</xdr:row>
          <xdr:rowOff>203200</xdr:rowOff>
        </xdr:from>
        <xdr:to>
          <xdr:col>27</xdr:col>
          <xdr:colOff>101600</xdr:colOff>
          <xdr:row>389</xdr:row>
          <xdr:rowOff>0</xdr:rowOff>
        </xdr:to>
        <xdr:sp macro="" textlink="">
          <xdr:nvSpPr>
            <xdr:cNvPr id="13329" name="Option Button 1041"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387</xdr:row>
          <xdr:rowOff>38100</xdr:rowOff>
        </xdr:from>
        <xdr:to>
          <xdr:col>30</xdr:col>
          <xdr:colOff>69850</xdr:colOff>
          <xdr:row>390</xdr:row>
          <xdr:rowOff>25400</xdr:rowOff>
        </xdr:to>
        <xdr:sp macro="" textlink="">
          <xdr:nvSpPr>
            <xdr:cNvPr id="13330" name="Group Box 1042"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390</xdr:row>
          <xdr:rowOff>31750</xdr:rowOff>
        </xdr:from>
        <xdr:to>
          <xdr:col>27</xdr:col>
          <xdr:colOff>107950</xdr:colOff>
          <xdr:row>390</xdr:row>
          <xdr:rowOff>292100</xdr:rowOff>
        </xdr:to>
        <xdr:sp macro="" textlink="">
          <xdr:nvSpPr>
            <xdr:cNvPr id="13340" name="Option Button 1052" hidden="1">
              <a:extLst>
                <a:ext uri="{63B3BB69-23CF-44E3-9099-C40C66FF867C}">
                  <a14:compatExt spid="_x0000_s13340"/>
                </a:ext>
                <a:ext uri="{FF2B5EF4-FFF2-40B4-BE49-F238E27FC236}">
                  <a16:creationId xmlns:a16="http://schemas.microsoft.com/office/drawing/2014/main" id="{00000000-0008-0000-02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390</xdr:row>
          <xdr:rowOff>38100</xdr:rowOff>
        </xdr:from>
        <xdr:to>
          <xdr:col>29</xdr:col>
          <xdr:colOff>177800</xdr:colOff>
          <xdr:row>390</xdr:row>
          <xdr:rowOff>298450</xdr:rowOff>
        </xdr:to>
        <xdr:sp macro="" textlink="">
          <xdr:nvSpPr>
            <xdr:cNvPr id="13341" name="Option Button 1053"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390</xdr:row>
          <xdr:rowOff>209550</xdr:rowOff>
        </xdr:from>
        <xdr:to>
          <xdr:col>27</xdr:col>
          <xdr:colOff>107950</xdr:colOff>
          <xdr:row>391</xdr:row>
          <xdr:rowOff>6350</xdr:rowOff>
        </xdr:to>
        <xdr:sp macro="" textlink="">
          <xdr:nvSpPr>
            <xdr:cNvPr id="13342" name="Option Button 1054" hidden="1">
              <a:extLst>
                <a:ext uri="{63B3BB69-23CF-44E3-9099-C40C66FF867C}">
                  <a14:compatExt spid="_x0000_s13342"/>
                </a:ext>
                <a:ext uri="{FF2B5EF4-FFF2-40B4-BE49-F238E27FC236}">
                  <a16:creationId xmlns:a16="http://schemas.microsoft.com/office/drawing/2014/main" id="{00000000-0008-0000-02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389</xdr:row>
          <xdr:rowOff>44450</xdr:rowOff>
        </xdr:from>
        <xdr:to>
          <xdr:col>30</xdr:col>
          <xdr:colOff>69850</xdr:colOff>
          <xdr:row>392</xdr:row>
          <xdr:rowOff>31750</xdr:rowOff>
        </xdr:to>
        <xdr:sp macro="" textlink="">
          <xdr:nvSpPr>
            <xdr:cNvPr id="13343" name="Group Box 1055"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405</xdr:row>
          <xdr:rowOff>6350</xdr:rowOff>
        </xdr:from>
        <xdr:to>
          <xdr:col>27</xdr:col>
          <xdr:colOff>107950</xdr:colOff>
          <xdr:row>405</xdr:row>
          <xdr:rowOff>260350</xdr:rowOff>
        </xdr:to>
        <xdr:sp macro="" textlink="">
          <xdr:nvSpPr>
            <xdr:cNvPr id="13344" name="Option Button 1056"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405</xdr:row>
          <xdr:rowOff>6350</xdr:rowOff>
        </xdr:from>
        <xdr:to>
          <xdr:col>29</xdr:col>
          <xdr:colOff>177800</xdr:colOff>
          <xdr:row>405</xdr:row>
          <xdr:rowOff>266700</xdr:rowOff>
        </xdr:to>
        <xdr:sp macro="" textlink="">
          <xdr:nvSpPr>
            <xdr:cNvPr id="13345" name="Option Button 1057"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405</xdr:row>
          <xdr:rowOff>184150</xdr:rowOff>
        </xdr:from>
        <xdr:to>
          <xdr:col>27</xdr:col>
          <xdr:colOff>107950</xdr:colOff>
          <xdr:row>405</xdr:row>
          <xdr:rowOff>450850</xdr:rowOff>
        </xdr:to>
        <xdr:sp macro="" textlink="">
          <xdr:nvSpPr>
            <xdr:cNvPr id="13346" name="Option Button 1058"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404</xdr:row>
          <xdr:rowOff>19050</xdr:rowOff>
        </xdr:from>
        <xdr:to>
          <xdr:col>30</xdr:col>
          <xdr:colOff>69850</xdr:colOff>
          <xdr:row>407</xdr:row>
          <xdr:rowOff>6350</xdr:rowOff>
        </xdr:to>
        <xdr:sp macro="" textlink="">
          <xdr:nvSpPr>
            <xdr:cNvPr id="13347" name="Group Box 1059" hidden="1">
              <a:extLst>
                <a:ext uri="{63B3BB69-23CF-44E3-9099-C40C66FF867C}">
                  <a14:compatExt spid="_x0000_s13347"/>
                </a:ext>
                <a:ext uri="{FF2B5EF4-FFF2-40B4-BE49-F238E27FC236}">
                  <a16:creationId xmlns:a16="http://schemas.microsoft.com/office/drawing/2014/main" id="{00000000-0008-0000-0200-000023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407</xdr:row>
          <xdr:rowOff>63500</xdr:rowOff>
        </xdr:from>
        <xdr:to>
          <xdr:col>27</xdr:col>
          <xdr:colOff>114300</xdr:colOff>
          <xdr:row>407</xdr:row>
          <xdr:rowOff>311150</xdr:rowOff>
        </xdr:to>
        <xdr:sp macro="" textlink="">
          <xdr:nvSpPr>
            <xdr:cNvPr id="13351" name="Option Button 1063" hidden="1">
              <a:extLst>
                <a:ext uri="{63B3BB69-23CF-44E3-9099-C40C66FF867C}">
                  <a14:compatExt spid="_x0000_s13351"/>
                </a:ext>
                <a:ext uri="{FF2B5EF4-FFF2-40B4-BE49-F238E27FC236}">
                  <a16:creationId xmlns:a16="http://schemas.microsoft.com/office/drawing/2014/main" id="{00000000-0008-0000-0200-00002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407</xdr:row>
          <xdr:rowOff>57150</xdr:rowOff>
        </xdr:from>
        <xdr:to>
          <xdr:col>29</xdr:col>
          <xdr:colOff>190500</xdr:colOff>
          <xdr:row>407</xdr:row>
          <xdr:rowOff>323850</xdr:rowOff>
        </xdr:to>
        <xdr:sp macro="" textlink="">
          <xdr:nvSpPr>
            <xdr:cNvPr id="13352" name="Option Button 1064" hidden="1">
              <a:extLst>
                <a:ext uri="{63B3BB69-23CF-44E3-9099-C40C66FF867C}">
                  <a14:compatExt spid="_x0000_s13352"/>
                </a:ext>
                <a:ext uri="{FF2B5EF4-FFF2-40B4-BE49-F238E27FC236}">
                  <a16:creationId xmlns:a16="http://schemas.microsoft.com/office/drawing/2014/main" id="{00000000-0008-0000-02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407</xdr:row>
          <xdr:rowOff>234950</xdr:rowOff>
        </xdr:from>
        <xdr:to>
          <xdr:col>27</xdr:col>
          <xdr:colOff>114300</xdr:colOff>
          <xdr:row>408</xdr:row>
          <xdr:rowOff>31750</xdr:rowOff>
        </xdr:to>
        <xdr:sp macro="" textlink="">
          <xdr:nvSpPr>
            <xdr:cNvPr id="13353" name="Option Button 1065" hidden="1">
              <a:extLst>
                <a:ext uri="{63B3BB69-23CF-44E3-9099-C40C66FF867C}">
                  <a14:compatExt spid="_x0000_s13353"/>
                </a:ext>
                <a:ext uri="{FF2B5EF4-FFF2-40B4-BE49-F238E27FC236}">
                  <a16:creationId xmlns:a16="http://schemas.microsoft.com/office/drawing/2014/main" id="{00000000-0008-0000-02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407</xdr:row>
          <xdr:rowOff>0</xdr:rowOff>
        </xdr:from>
        <xdr:to>
          <xdr:col>30</xdr:col>
          <xdr:colOff>82550</xdr:colOff>
          <xdr:row>409</xdr:row>
          <xdr:rowOff>57150</xdr:rowOff>
        </xdr:to>
        <xdr:sp macro="" textlink="">
          <xdr:nvSpPr>
            <xdr:cNvPr id="13354" name="Group Box 1066" hidden="1">
              <a:extLst>
                <a:ext uri="{63B3BB69-23CF-44E3-9099-C40C66FF867C}">
                  <a14:compatExt spid="_x0000_s13354"/>
                </a:ext>
                <a:ext uri="{FF2B5EF4-FFF2-40B4-BE49-F238E27FC236}">
                  <a16:creationId xmlns:a16="http://schemas.microsoft.com/office/drawing/2014/main" id="{00000000-0008-0000-0200-00002A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409</xdr:row>
          <xdr:rowOff>31750</xdr:rowOff>
        </xdr:from>
        <xdr:to>
          <xdr:col>27</xdr:col>
          <xdr:colOff>107950</xdr:colOff>
          <xdr:row>409</xdr:row>
          <xdr:rowOff>285750</xdr:rowOff>
        </xdr:to>
        <xdr:sp macro="" textlink="">
          <xdr:nvSpPr>
            <xdr:cNvPr id="13355" name="Option Button 1067" hidden="1">
              <a:extLst>
                <a:ext uri="{63B3BB69-23CF-44E3-9099-C40C66FF867C}">
                  <a14:compatExt spid="_x0000_s13355"/>
                </a:ext>
                <a:ext uri="{FF2B5EF4-FFF2-40B4-BE49-F238E27FC236}">
                  <a16:creationId xmlns:a16="http://schemas.microsoft.com/office/drawing/2014/main" id="{00000000-0008-0000-0200-00002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409</xdr:row>
          <xdr:rowOff>31750</xdr:rowOff>
        </xdr:from>
        <xdr:to>
          <xdr:col>29</xdr:col>
          <xdr:colOff>177800</xdr:colOff>
          <xdr:row>409</xdr:row>
          <xdr:rowOff>298450</xdr:rowOff>
        </xdr:to>
        <xdr:sp macro="" textlink="">
          <xdr:nvSpPr>
            <xdr:cNvPr id="13356" name="Option Button 1068" hidden="1">
              <a:extLst>
                <a:ext uri="{63B3BB69-23CF-44E3-9099-C40C66FF867C}">
                  <a14:compatExt spid="_x0000_s13356"/>
                </a:ext>
                <a:ext uri="{FF2B5EF4-FFF2-40B4-BE49-F238E27FC236}">
                  <a16:creationId xmlns:a16="http://schemas.microsoft.com/office/drawing/2014/main" id="{00000000-0008-0000-0200-00002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409</xdr:row>
          <xdr:rowOff>209550</xdr:rowOff>
        </xdr:from>
        <xdr:to>
          <xdr:col>27</xdr:col>
          <xdr:colOff>107950</xdr:colOff>
          <xdr:row>410</xdr:row>
          <xdr:rowOff>6350</xdr:rowOff>
        </xdr:to>
        <xdr:sp macro="" textlink="">
          <xdr:nvSpPr>
            <xdr:cNvPr id="13357" name="Option Button 1069" hidden="1">
              <a:extLst>
                <a:ext uri="{63B3BB69-23CF-44E3-9099-C40C66FF867C}">
                  <a14:compatExt spid="_x0000_s13357"/>
                </a:ext>
                <a:ext uri="{FF2B5EF4-FFF2-40B4-BE49-F238E27FC236}">
                  <a16:creationId xmlns:a16="http://schemas.microsoft.com/office/drawing/2014/main" id="{00000000-0008-0000-0200-00002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408</xdr:row>
          <xdr:rowOff>44450</xdr:rowOff>
        </xdr:from>
        <xdr:to>
          <xdr:col>30</xdr:col>
          <xdr:colOff>69850</xdr:colOff>
          <xdr:row>411</xdr:row>
          <xdr:rowOff>31750</xdr:rowOff>
        </xdr:to>
        <xdr:sp macro="" textlink="">
          <xdr:nvSpPr>
            <xdr:cNvPr id="13358" name="Group Box 1070" hidden="1">
              <a:extLst>
                <a:ext uri="{63B3BB69-23CF-44E3-9099-C40C66FF867C}">
                  <a14:compatExt spid="_x0000_s13358"/>
                </a:ext>
                <a:ext uri="{FF2B5EF4-FFF2-40B4-BE49-F238E27FC236}">
                  <a16:creationId xmlns:a16="http://schemas.microsoft.com/office/drawing/2014/main" id="{00000000-0008-0000-0200-00002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426</xdr:row>
          <xdr:rowOff>260350</xdr:rowOff>
        </xdr:from>
        <xdr:to>
          <xdr:col>27</xdr:col>
          <xdr:colOff>114300</xdr:colOff>
          <xdr:row>427</xdr:row>
          <xdr:rowOff>44450</xdr:rowOff>
        </xdr:to>
        <xdr:sp macro="" textlink="">
          <xdr:nvSpPr>
            <xdr:cNvPr id="13362" name="Option Button 1074" hidden="1">
              <a:extLst>
                <a:ext uri="{63B3BB69-23CF-44E3-9099-C40C66FF867C}">
                  <a14:compatExt spid="_x0000_s13362"/>
                </a:ext>
                <a:ext uri="{FF2B5EF4-FFF2-40B4-BE49-F238E27FC236}">
                  <a16:creationId xmlns:a16="http://schemas.microsoft.com/office/drawing/2014/main" id="{00000000-0008-0000-02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426</xdr:row>
          <xdr:rowOff>260350</xdr:rowOff>
        </xdr:from>
        <xdr:to>
          <xdr:col>29</xdr:col>
          <xdr:colOff>190500</xdr:colOff>
          <xdr:row>427</xdr:row>
          <xdr:rowOff>50800</xdr:rowOff>
        </xdr:to>
        <xdr:sp macro="" textlink="">
          <xdr:nvSpPr>
            <xdr:cNvPr id="13363" name="Option Button 1075" hidden="1">
              <a:extLst>
                <a:ext uri="{63B3BB69-23CF-44E3-9099-C40C66FF867C}">
                  <a14:compatExt spid="_x0000_s13363"/>
                </a:ext>
                <a:ext uri="{FF2B5EF4-FFF2-40B4-BE49-F238E27FC236}">
                  <a16:creationId xmlns:a16="http://schemas.microsoft.com/office/drawing/2014/main" id="{00000000-0008-0000-02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426</xdr:row>
          <xdr:rowOff>438150</xdr:rowOff>
        </xdr:from>
        <xdr:to>
          <xdr:col>27</xdr:col>
          <xdr:colOff>114300</xdr:colOff>
          <xdr:row>428</xdr:row>
          <xdr:rowOff>158750</xdr:rowOff>
        </xdr:to>
        <xdr:sp macro="" textlink="">
          <xdr:nvSpPr>
            <xdr:cNvPr id="13364" name="Option Button 1076" hidden="1">
              <a:extLst>
                <a:ext uri="{63B3BB69-23CF-44E3-9099-C40C66FF867C}">
                  <a14:compatExt spid="_x0000_s13364"/>
                </a:ext>
                <a:ext uri="{FF2B5EF4-FFF2-40B4-BE49-F238E27FC236}">
                  <a16:creationId xmlns:a16="http://schemas.microsoft.com/office/drawing/2014/main" id="{00000000-0008-0000-02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426</xdr:row>
          <xdr:rowOff>203200</xdr:rowOff>
        </xdr:from>
        <xdr:to>
          <xdr:col>30</xdr:col>
          <xdr:colOff>82550</xdr:colOff>
          <xdr:row>428</xdr:row>
          <xdr:rowOff>260350</xdr:rowOff>
        </xdr:to>
        <xdr:sp macro="" textlink="">
          <xdr:nvSpPr>
            <xdr:cNvPr id="13365" name="Group Box 1077" hidden="1">
              <a:extLst>
                <a:ext uri="{63B3BB69-23CF-44E3-9099-C40C66FF867C}">
                  <a14:compatExt spid="_x0000_s13365"/>
                </a:ext>
                <a:ext uri="{FF2B5EF4-FFF2-40B4-BE49-F238E27FC236}">
                  <a16:creationId xmlns:a16="http://schemas.microsoft.com/office/drawing/2014/main" id="{00000000-0008-0000-0200-00003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430</xdr:row>
          <xdr:rowOff>25400</xdr:rowOff>
        </xdr:from>
        <xdr:to>
          <xdr:col>27</xdr:col>
          <xdr:colOff>120650</xdr:colOff>
          <xdr:row>430</xdr:row>
          <xdr:rowOff>279400</xdr:rowOff>
        </xdr:to>
        <xdr:sp macro="" textlink="">
          <xdr:nvSpPr>
            <xdr:cNvPr id="13369" name="Option Button 1081" hidden="1">
              <a:extLst>
                <a:ext uri="{63B3BB69-23CF-44E3-9099-C40C66FF867C}">
                  <a14:compatExt spid="_x0000_s13369"/>
                </a:ext>
                <a:ext uri="{FF2B5EF4-FFF2-40B4-BE49-F238E27FC236}">
                  <a16:creationId xmlns:a16="http://schemas.microsoft.com/office/drawing/2014/main" id="{00000000-0008-0000-02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430</xdr:row>
          <xdr:rowOff>25400</xdr:rowOff>
        </xdr:from>
        <xdr:to>
          <xdr:col>29</xdr:col>
          <xdr:colOff>190500</xdr:colOff>
          <xdr:row>430</xdr:row>
          <xdr:rowOff>292100</xdr:rowOff>
        </xdr:to>
        <xdr:sp macro="" textlink="">
          <xdr:nvSpPr>
            <xdr:cNvPr id="13370" name="Option Button 1082" hidden="1">
              <a:extLst>
                <a:ext uri="{63B3BB69-23CF-44E3-9099-C40C66FF867C}">
                  <a14:compatExt spid="_x0000_s13370"/>
                </a:ext>
                <a:ext uri="{FF2B5EF4-FFF2-40B4-BE49-F238E27FC236}">
                  <a16:creationId xmlns:a16="http://schemas.microsoft.com/office/drawing/2014/main" id="{00000000-0008-0000-02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430</xdr:row>
          <xdr:rowOff>203200</xdr:rowOff>
        </xdr:from>
        <xdr:to>
          <xdr:col>27</xdr:col>
          <xdr:colOff>120650</xdr:colOff>
          <xdr:row>430</xdr:row>
          <xdr:rowOff>463550</xdr:rowOff>
        </xdr:to>
        <xdr:sp macro="" textlink="">
          <xdr:nvSpPr>
            <xdr:cNvPr id="13371" name="Option Button 1083" hidden="1">
              <a:extLst>
                <a:ext uri="{63B3BB69-23CF-44E3-9099-C40C66FF867C}">
                  <a14:compatExt spid="_x0000_s13371"/>
                </a:ext>
                <a:ext uri="{FF2B5EF4-FFF2-40B4-BE49-F238E27FC236}">
                  <a16:creationId xmlns:a16="http://schemas.microsoft.com/office/drawing/2014/main" id="{00000000-0008-0000-02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429</xdr:row>
          <xdr:rowOff>31750</xdr:rowOff>
        </xdr:from>
        <xdr:to>
          <xdr:col>30</xdr:col>
          <xdr:colOff>82550</xdr:colOff>
          <xdr:row>432</xdr:row>
          <xdr:rowOff>25400</xdr:rowOff>
        </xdr:to>
        <xdr:sp macro="" textlink="">
          <xdr:nvSpPr>
            <xdr:cNvPr id="13372" name="Group Box 1084" hidden="1">
              <a:extLst>
                <a:ext uri="{63B3BB69-23CF-44E3-9099-C40C66FF867C}">
                  <a14:compatExt spid="_x0000_s13372"/>
                </a:ext>
                <a:ext uri="{FF2B5EF4-FFF2-40B4-BE49-F238E27FC236}">
                  <a16:creationId xmlns:a16="http://schemas.microsoft.com/office/drawing/2014/main" id="{00000000-0008-0000-0200-00003C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432</xdr:row>
          <xdr:rowOff>25400</xdr:rowOff>
        </xdr:from>
        <xdr:to>
          <xdr:col>27</xdr:col>
          <xdr:colOff>114300</xdr:colOff>
          <xdr:row>432</xdr:row>
          <xdr:rowOff>279400</xdr:rowOff>
        </xdr:to>
        <xdr:sp macro="" textlink="">
          <xdr:nvSpPr>
            <xdr:cNvPr id="13376" name="Option Button 1088" hidden="1">
              <a:extLst>
                <a:ext uri="{63B3BB69-23CF-44E3-9099-C40C66FF867C}">
                  <a14:compatExt spid="_x0000_s13376"/>
                </a:ext>
                <a:ext uri="{FF2B5EF4-FFF2-40B4-BE49-F238E27FC236}">
                  <a16:creationId xmlns:a16="http://schemas.microsoft.com/office/drawing/2014/main" id="{00000000-0008-0000-02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432</xdr:row>
          <xdr:rowOff>19050</xdr:rowOff>
        </xdr:from>
        <xdr:to>
          <xdr:col>29</xdr:col>
          <xdr:colOff>190500</xdr:colOff>
          <xdr:row>432</xdr:row>
          <xdr:rowOff>285750</xdr:rowOff>
        </xdr:to>
        <xdr:sp macro="" textlink="">
          <xdr:nvSpPr>
            <xdr:cNvPr id="13377" name="Option Button 1089" hidden="1">
              <a:extLst>
                <a:ext uri="{63B3BB69-23CF-44E3-9099-C40C66FF867C}">
                  <a14:compatExt spid="_x0000_s13377"/>
                </a:ext>
                <a:ext uri="{FF2B5EF4-FFF2-40B4-BE49-F238E27FC236}">
                  <a16:creationId xmlns:a16="http://schemas.microsoft.com/office/drawing/2014/main" id="{00000000-0008-0000-0200-00004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432</xdr:row>
          <xdr:rowOff>196850</xdr:rowOff>
        </xdr:from>
        <xdr:to>
          <xdr:col>27</xdr:col>
          <xdr:colOff>114300</xdr:colOff>
          <xdr:row>433</xdr:row>
          <xdr:rowOff>0</xdr:rowOff>
        </xdr:to>
        <xdr:sp macro="" textlink="">
          <xdr:nvSpPr>
            <xdr:cNvPr id="13378" name="Option Button 1090" hidden="1">
              <a:extLst>
                <a:ext uri="{63B3BB69-23CF-44E3-9099-C40C66FF867C}">
                  <a14:compatExt spid="_x0000_s13378"/>
                </a:ext>
                <a:ext uri="{FF2B5EF4-FFF2-40B4-BE49-F238E27FC236}">
                  <a16:creationId xmlns:a16="http://schemas.microsoft.com/office/drawing/2014/main" id="{00000000-0008-0000-0200-00004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431</xdr:row>
          <xdr:rowOff>31750</xdr:rowOff>
        </xdr:from>
        <xdr:to>
          <xdr:col>30</xdr:col>
          <xdr:colOff>82550</xdr:colOff>
          <xdr:row>434</xdr:row>
          <xdr:rowOff>19050</xdr:rowOff>
        </xdr:to>
        <xdr:sp macro="" textlink="">
          <xdr:nvSpPr>
            <xdr:cNvPr id="13379" name="Group Box 1091" hidden="1">
              <a:extLst>
                <a:ext uri="{63B3BB69-23CF-44E3-9099-C40C66FF867C}">
                  <a14:compatExt spid="_x0000_s13379"/>
                </a:ext>
                <a:ext uri="{FF2B5EF4-FFF2-40B4-BE49-F238E27FC236}">
                  <a16:creationId xmlns:a16="http://schemas.microsoft.com/office/drawing/2014/main" id="{00000000-0008-0000-0200-000043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434</xdr:row>
          <xdr:rowOff>31750</xdr:rowOff>
        </xdr:from>
        <xdr:to>
          <xdr:col>27</xdr:col>
          <xdr:colOff>107950</xdr:colOff>
          <xdr:row>434</xdr:row>
          <xdr:rowOff>285750</xdr:rowOff>
        </xdr:to>
        <xdr:sp macro="" textlink="">
          <xdr:nvSpPr>
            <xdr:cNvPr id="13380" name="Option Button 1092" hidden="1">
              <a:extLst>
                <a:ext uri="{63B3BB69-23CF-44E3-9099-C40C66FF867C}">
                  <a14:compatExt spid="_x0000_s13380"/>
                </a:ext>
                <a:ext uri="{FF2B5EF4-FFF2-40B4-BE49-F238E27FC236}">
                  <a16:creationId xmlns:a16="http://schemas.microsoft.com/office/drawing/2014/main" id="{00000000-0008-0000-0200-00004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434</xdr:row>
          <xdr:rowOff>31750</xdr:rowOff>
        </xdr:from>
        <xdr:to>
          <xdr:col>29</xdr:col>
          <xdr:colOff>177800</xdr:colOff>
          <xdr:row>434</xdr:row>
          <xdr:rowOff>298450</xdr:rowOff>
        </xdr:to>
        <xdr:sp macro="" textlink="">
          <xdr:nvSpPr>
            <xdr:cNvPr id="13381" name="Option Button 1093" hidden="1">
              <a:extLst>
                <a:ext uri="{63B3BB69-23CF-44E3-9099-C40C66FF867C}">
                  <a14:compatExt spid="_x0000_s13381"/>
                </a:ext>
                <a:ext uri="{FF2B5EF4-FFF2-40B4-BE49-F238E27FC236}">
                  <a16:creationId xmlns:a16="http://schemas.microsoft.com/office/drawing/2014/main" id="{00000000-0008-0000-02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434</xdr:row>
          <xdr:rowOff>209550</xdr:rowOff>
        </xdr:from>
        <xdr:to>
          <xdr:col>27</xdr:col>
          <xdr:colOff>107950</xdr:colOff>
          <xdr:row>435</xdr:row>
          <xdr:rowOff>12700</xdr:rowOff>
        </xdr:to>
        <xdr:sp macro="" textlink="">
          <xdr:nvSpPr>
            <xdr:cNvPr id="13382" name="Option Button 1094" hidden="1">
              <a:extLst>
                <a:ext uri="{63B3BB69-23CF-44E3-9099-C40C66FF867C}">
                  <a14:compatExt spid="_x0000_s13382"/>
                </a:ext>
                <a:ext uri="{FF2B5EF4-FFF2-40B4-BE49-F238E27FC236}">
                  <a16:creationId xmlns:a16="http://schemas.microsoft.com/office/drawing/2014/main" id="{00000000-0008-0000-02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433</xdr:row>
          <xdr:rowOff>38100</xdr:rowOff>
        </xdr:from>
        <xdr:to>
          <xdr:col>30</xdr:col>
          <xdr:colOff>69850</xdr:colOff>
          <xdr:row>436</xdr:row>
          <xdr:rowOff>31750</xdr:rowOff>
        </xdr:to>
        <xdr:sp macro="" textlink="">
          <xdr:nvSpPr>
            <xdr:cNvPr id="13383" name="Group Box 1095" hidden="1">
              <a:extLst>
                <a:ext uri="{63B3BB69-23CF-44E3-9099-C40C66FF867C}">
                  <a14:compatExt spid="_x0000_s13383"/>
                </a:ext>
                <a:ext uri="{FF2B5EF4-FFF2-40B4-BE49-F238E27FC236}">
                  <a16:creationId xmlns:a16="http://schemas.microsoft.com/office/drawing/2014/main" id="{00000000-0008-0000-0200-000047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447</xdr:row>
          <xdr:rowOff>44450</xdr:rowOff>
        </xdr:from>
        <xdr:to>
          <xdr:col>27</xdr:col>
          <xdr:colOff>107950</xdr:colOff>
          <xdr:row>447</xdr:row>
          <xdr:rowOff>292100</xdr:rowOff>
        </xdr:to>
        <xdr:sp macro="" textlink="">
          <xdr:nvSpPr>
            <xdr:cNvPr id="13390" name="Option Button 1102" hidden="1">
              <a:extLst>
                <a:ext uri="{63B3BB69-23CF-44E3-9099-C40C66FF867C}">
                  <a14:compatExt spid="_x0000_s13390"/>
                </a:ext>
                <a:ext uri="{FF2B5EF4-FFF2-40B4-BE49-F238E27FC236}">
                  <a16:creationId xmlns:a16="http://schemas.microsoft.com/office/drawing/2014/main" id="{00000000-0008-0000-0200-00004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447</xdr:row>
          <xdr:rowOff>38100</xdr:rowOff>
        </xdr:from>
        <xdr:to>
          <xdr:col>29</xdr:col>
          <xdr:colOff>177800</xdr:colOff>
          <xdr:row>447</xdr:row>
          <xdr:rowOff>304800</xdr:rowOff>
        </xdr:to>
        <xdr:sp macro="" textlink="">
          <xdr:nvSpPr>
            <xdr:cNvPr id="13391" name="Option Button 1103" hidden="1">
              <a:extLst>
                <a:ext uri="{63B3BB69-23CF-44E3-9099-C40C66FF867C}">
                  <a14:compatExt spid="_x0000_s13391"/>
                </a:ext>
                <a:ext uri="{FF2B5EF4-FFF2-40B4-BE49-F238E27FC236}">
                  <a16:creationId xmlns:a16="http://schemas.microsoft.com/office/drawing/2014/main" id="{00000000-0008-0000-0200-00004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447</xdr:row>
          <xdr:rowOff>215900</xdr:rowOff>
        </xdr:from>
        <xdr:to>
          <xdr:col>27</xdr:col>
          <xdr:colOff>107950</xdr:colOff>
          <xdr:row>448</xdr:row>
          <xdr:rowOff>19050</xdr:rowOff>
        </xdr:to>
        <xdr:sp macro="" textlink="">
          <xdr:nvSpPr>
            <xdr:cNvPr id="13392" name="Option Button 1104" hidden="1">
              <a:extLst>
                <a:ext uri="{63B3BB69-23CF-44E3-9099-C40C66FF867C}">
                  <a14:compatExt spid="_x0000_s13392"/>
                </a:ext>
                <a:ext uri="{FF2B5EF4-FFF2-40B4-BE49-F238E27FC236}">
                  <a16:creationId xmlns:a16="http://schemas.microsoft.com/office/drawing/2014/main" id="{00000000-0008-0000-0200-00005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446</xdr:row>
          <xdr:rowOff>44450</xdr:rowOff>
        </xdr:from>
        <xdr:to>
          <xdr:col>30</xdr:col>
          <xdr:colOff>69850</xdr:colOff>
          <xdr:row>449</xdr:row>
          <xdr:rowOff>38100</xdr:rowOff>
        </xdr:to>
        <xdr:sp macro="" textlink="">
          <xdr:nvSpPr>
            <xdr:cNvPr id="13393" name="Group Box 1105" hidden="1">
              <a:extLst>
                <a:ext uri="{63B3BB69-23CF-44E3-9099-C40C66FF867C}">
                  <a14:compatExt spid="_x0000_s13393"/>
                </a:ext>
                <a:ext uri="{FF2B5EF4-FFF2-40B4-BE49-F238E27FC236}">
                  <a16:creationId xmlns:a16="http://schemas.microsoft.com/office/drawing/2014/main" id="{00000000-0008-0000-0200-00005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449</xdr:row>
          <xdr:rowOff>31750</xdr:rowOff>
        </xdr:from>
        <xdr:to>
          <xdr:col>27</xdr:col>
          <xdr:colOff>120650</xdr:colOff>
          <xdr:row>449</xdr:row>
          <xdr:rowOff>285750</xdr:rowOff>
        </xdr:to>
        <xdr:sp macro="" textlink="">
          <xdr:nvSpPr>
            <xdr:cNvPr id="13400" name="Option Button 1112" hidden="1">
              <a:extLst>
                <a:ext uri="{63B3BB69-23CF-44E3-9099-C40C66FF867C}">
                  <a14:compatExt spid="_x0000_s13400"/>
                </a:ext>
                <a:ext uri="{FF2B5EF4-FFF2-40B4-BE49-F238E27FC236}">
                  <a16:creationId xmlns:a16="http://schemas.microsoft.com/office/drawing/2014/main" id="{00000000-0008-0000-0200-00005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449</xdr:row>
          <xdr:rowOff>31750</xdr:rowOff>
        </xdr:from>
        <xdr:to>
          <xdr:col>29</xdr:col>
          <xdr:colOff>190500</xdr:colOff>
          <xdr:row>449</xdr:row>
          <xdr:rowOff>298450</xdr:rowOff>
        </xdr:to>
        <xdr:sp macro="" textlink="">
          <xdr:nvSpPr>
            <xdr:cNvPr id="13401" name="Option Button 1113" hidden="1">
              <a:extLst>
                <a:ext uri="{63B3BB69-23CF-44E3-9099-C40C66FF867C}">
                  <a14:compatExt spid="_x0000_s13401"/>
                </a:ext>
                <a:ext uri="{FF2B5EF4-FFF2-40B4-BE49-F238E27FC236}">
                  <a16:creationId xmlns:a16="http://schemas.microsoft.com/office/drawing/2014/main" id="{00000000-0008-0000-0200-00005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449</xdr:row>
          <xdr:rowOff>209550</xdr:rowOff>
        </xdr:from>
        <xdr:to>
          <xdr:col>27</xdr:col>
          <xdr:colOff>120650</xdr:colOff>
          <xdr:row>450</xdr:row>
          <xdr:rowOff>6350</xdr:rowOff>
        </xdr:to>
        <xdr:sp macro="" textlink="">
          <xdr:nvSpPr>
            <xdr:cNvPr id="13402" name="Option Button 1114" hidden="1">
              <a:extLst>
                <a:ext uri="{63B3BB69-23CF-44E3-9099-C40C66FF867C}">
                  <a14:compatExt spid="_x0000_s13402"/>
                </a:ext>
                <a:ext uri="{FF2B5EF4-FFF2-40B4-BE49-F238E27FC236}">
                  <a16:creationId xmlns:a16="http://schemas.microsoft.com/office/drawing/2014/main" id="{00000000-0008-0000-0200-00005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448</xdr:row>
          <xdr:rowOff>31750</xdr:rowOff>
        </xdr:from>
        <xdr:to>
          <xdr:col>30</xdr:col>
          <xdr:colOff>82550</xdr:colOff>
          <xdr:row>451</xdr:row>
          <xdr:rowOff>31750</xdr:rowOff>
        </xdr:to>
        <xdr:sp macro="" textlink="">
          <xdr:nvSpPr>
            <xdr:cNvPr id="13403" name="Group Box 1115" hidden="1">
              <a:extLst>
                <a:ext uri="{63B3BB69-23CF-44E3-9099-C40C66FF867C}">
                  <a14:compatExt spid="_x0000_s13403"/>
                </a:ext>
                <a:ext uri="{FF2B5EF4-FFF2-40B4-BE49-F238E27FC236}">
                  <a16:creationId xmlns:a16="http://schemas.microsoft.com/office/drawing/2014/main" id="{00000000-0008-0000-0200-00005B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451</xdr:row>
          <xdr:rowOff>12700</xdr:rowOff>
        </xdr:from>
        <xdr:to>
          <xdr:col>27</xdr:col>
          <xdr:colOff>107950</xdr:colOff>
          <xdr:row>451</xdr:row>
          <xdr:rowOff>266700</xdr:rowOff>
        </xdr:to>
        <xdr:sp macro="" textlink="">
          <xdr:nvSpPr>
            <xdr:cNvPr id="13416" name="Option Button 1128" hidden="1">
              <a:extLst>
                <a:ext uri="{63B3BB69-23CF-44E3-9099-C40C66FF867C}">
                  <a14:compatExt spid="_x0000_s13416"/>
                </a:ext>
                <a:ext uri="{FF2B5EF4-FFF2-40B4-BE49-F238E27FC236}">
                  <a16:creationId xmlns:a16="http://schemas.microsoft.com/office/drawing/2014/main" id="{00000000-0008-0000-0200-00006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451</xdr:row>
          <xdr:rowOff>12700</xdr:rowOff>
        </xdr:from>
        <xdr:to>
          <xdr:col>29</xdr:col>
          <xdr:colOff>177800</xdr:colOff>
          <xdr:row>451</xdr:row>
          <xdr:rowOff>279400</xdr:rowOff>
        </xdr:to>
        <xdr:sp macro="" textlink="">
          <xdr:nvSpPr>
            <xdr:cNvPr id="13417" name="Option Button 1129" hidden="1">
              <a:extLst>
                <a:ext uri="{63B3BB69-23CF-44E3-9099-C40C66FF867C}">
                  <a14:compatExt spid="_x0000_s13417"/>
                </a:ext>
                <a:ext uri="{FF2B5EF4-FFF2-40B4-BE49-F238E27FC236}">
                  <a16:creationId xmlns:a16="http://schemas.microsoft.com/office/drawing/2014/main" id="{00000000-0008-0000-0200-00006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451</xdr:row>
          <xdr:rowOff>190500</xdr:rowOff>
        </xdr:from>
        <xdr:to>
          <xdr:col>27</xdr:col>
          <xdr:colOff>107950</xdr:colOff>
          <xdr:row>451</xdr:row>
          <xdr:rowOff>450850</xdr:rowOff>
        </xdr:to>
        <xdr:sp macro="" textlink="">
          <xdr:nvSpPr>
            <xdr:cNvPr id="13418" name="Option Button 1130" hidden="1">
              <a:extLst>
                <a:ext uri="{63B3BB69-23CF-44E3-9099-C40C66FF867C}">
                  <a14:compatExt spid="_x0000_s13418"/>
                </a:ext>
                <a:ext uri="{FF2B5EF4-FFF2-40B4-BE49-F238E27FC236}">
                  <a16:creationId xmlns:a16="http://schemas.microsoft.com/office/drawing/2014/main" id="{00000000-0008-0000-0200-00006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450</xdr:row>
          <xdr:rowOff>12700</xdr:rowOff>
        </xdr:from>
        <xdr:to>
          <xdr:col>30</xdr:col>
          <xdr:colOff>69850</xdr:colOff>
          <xdr:row>453</xdr:row>
          <xdr:rowOff>12700</xdr:rowOff>
        </xdr:to>
        <xdr:sp macro="" textlink="">
          <xdr:nvSpPr>
            <xdr:cNvPr id="13419" name="Group Box 1131" hidden="1">
              <a:extLst>
                <a:ext uri="{63B3BB69-23CF-44E3-9099-C40C66FF867C}">
                  <a14:compatExt spid="_x0000_s13419"/>
                </a:ext>
                <a:ext uri="{FF2B5EF4-FFF2-40B4-BE49-F238E27FC236}">
                  <a16:creationId xmlns:a16="http://schemas.microsoft.com/office/drawing/2014/main" id="{00000000-0008-0000-0200-00006B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468</xdr:row>
          <xdr:rowOff>292100</xdr:rowOff>
        </xdr:from>
        <xdr:to>
          <xdr:col>27</xdr:col>
          <xdr:colOff>114300</xdr:colOff>
          <xdr:row>470</xdr:row>
          <xdr:rowOff>6350</xdr:rowOff>
        </xdr:to>
        <xdr:sp macro="" textlink="">
          <xdr:nvSpPr>
            <xdr:cNvPr id="13426" name="Option Button 1138" hidden="1">
              <a:extLst>
                <a:ext uri="{63B3BB69-23CF-44E3-9099-C40C66FF867C}">
                  <a14:compatExt spid="_x0000_s13426"/>
                </a:ext>
                <a:ext uri="{FF2B5EF4-FFF2-40B4-BE49-F238E27FC236}">
                  <a16:creationId xmlns:a16="http://schemas.microsoft.com/office/drawing/2014/main" id="{00000000-0008-0000-0200-00007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468</xdr:row>
          <xdr:rowOff>285750</xdr:rowOff>
        </xdr:from>
        <xdr:to>
          <xdr:col>29</xdr:col>
          <xdr:colOff>190500</xdr:colOff>
          <xdr:row>470</xdr:row>
          <xdr:rowOff>12700</xdr:rowOff>
        </xdr:to>
        <xdr:sp macro="" textlink="">
          <xdr:nvSpPr>
            <xdr:cNvPr id="13427" name="Option Button 1139" hidden="1">
              <a:extLst>
                <a:ext uri="{63B3BB69-23CF-44E3-9099-C40C66FF867C}">
                  <a14:compatExt spid="_x0000_s13427"/>
                </a:ext>
                <a:ext uri="{FF2B5EF4-FFF2-40B4-BE49-F238E27FC236}">
                  <a16:creationId xmlns:a16="http://schemas.microsoft.com/office/drawing/2014/main" id="{00000000-0008-0000-0200-00007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469</xdr:row>
          <xdr:rowOff>0</xdr:rowOff>
        </xdr:from>
        <xdr:to>
          <xdr:col>27</xdr:col>
          <xdr:colOff>114300</xdr:colOff>
          <xdr:row>470</xdr:row>
          <xdr:rowOff>184150</xdr:rowOff>
        </xdr:to>
        <xdr:sp macro="" textlink="">
          <xdr:nvSpPr>
            <xdr:cNvPr id="13428" name="Option Button 1140" hidden="1">
              <a:extLst>
                <a:ext uri="{63B3BB69-23CF-44E3-9099-C40C66FF867C}">
                  <a14:compatExt spid="_x0000_s13428"/>
                </a:ext>
                <a:ext uri="{FF2B5EF4-FFF2-40B4-BE49-F238E27FC236}">
                  <a16:creationId xmlns:a16="http://schemas.microsoft.com/office/drawing/2014/main" id="{00000000-0008-0000-0200-00007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468</xdr:row>
          <xdr:rowOff>215900</xdr:rowOff>
        </xdr:from>
        <xdr:to>
          <xdr:col>30</xdr:col>
          <xdr:colOff>82550</xdr:colOff>
          <xdr:row>470</xdr:row>
          <xdr:rowOff>285750</xdr:rowOff>
        </xdr:to>
        <xdr:sp macro="" textlink="">
          <xdr:nvSpPr>
            <xdr:cNvPr id="13429" name="Group Box 1141" hidden="1">
              <a:extLst>
                <a:ext uri="{63B3BB69-23CF-44E3-9099-C40C66FF867C}">
                  <a14:compatExt spid="_x0000_s13429"/>
                </a:ext>
                <a:ext uri="{FF2B5EF4-FFF2-40B4-BE49-F238E27FC236}">
                  <a16:creationId xmlns:a16="http://schemas.microsoft.com/office/drawing/2014/main" id="{00000000-0008-0000-0200-00007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472</xdr:row>
          <xdr:rowOff>266700</xdr:rowOff>
        </xdr:from>
        <xdr:to>
          <xdr:col>27</xdr:col>
          <xdr:colOff>120650</xdr:colOff>
          <xdr:row>473</xdr:row>
          <xdr:rowOff>57150</xdr:rowOff>
        </xdr:to>
        <xdr:sp macro="" textlink="">
          <xdr:nvSpPr>
            <xdr:cNvPr id="13439" name="Option Button 1151" hidden="1">
              <a:extLst>
                <a:ext uri="{63B3BB69-23CF-44E3-9099-C40C66FF867C}">
                  <a14:compatExt spid="_x0000_s13439"/>
                </a:ext>
                <a:ext uri="{FF2B5EF4-FFF2-40B4-BE49-F238E27FC236}">
                  <a16:creationId xmlns:a16="http://schemas.microsoft.com/office/drawing/2014/main" id="{00000000-0008-0000-0200-00007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472</xdr:row>
          <xdr:rowOff>266700</xdr:rowOff>
        </xdr:from>
        <xdr:to>
          <xdr:col>29</xdr:col>
          <xdr:colOff>190500</xdr:colOff>
          <xdr:row>473</xdr:row>
          <xdr:rowOff>63500</xdr:rowOff>
        </xdr:to>
        <xdr:sp macro="" textlink="">
          <xdr:nvSpPr>
            <xdr:cNvPr id="13440" name="Option Button 1152" hidden="1">
              <a:extLst>
                <a:ext uri="{63B3BB69-23CF-44E3-9099-C40C66FF867C}">
                  <a14:compatExt spid="_x0000_s13440"/>
                </a:ext>
                <a:ext uri="{FF2B5EF4-FFF2-40B4-BE49-F238E27FC236}">
                  <a16:creationId xmlns:a16="http://schemas.microsoft.com/office/drawing/2014/main" id="{00000000-0008-0000-0200-00008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472</xdr:row>
          <xdr:rowOff>444500</xdr:rowOff>
        </xdr:from>
        <xdr:to>
          <xdr:col>27</xdr:col>
          <xdr:colOff>120650</xdr:colOff>
          <xdr:row>474</xdr:row>
          <xdr:rowOff>165100</xdr:rowOff>
        </xdr:to>
        <xdr:sp macro="" textlink="">
          <xdr:nvSpPr>
            <xdr:cNvPr id="13441" name="Option Button 1153" hidden="1">
              <a:extLst>
                <a:ext uri="{63B3BB69-23CF-44E3-9099-C40C66FF867C}">
                  <a14:compatExt spid="_x0000_s13441"/>
                </a:ext>
                <a:ext uri="{FF2B5EF4-FFF2-40B4-BE49-F238E27FC236}">
                  <a16:creationId xmlns:a16="http://schemas.microsoft.com/office/drawing/2014/main" id="{00000000-0008-0000-0200-00008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472</xdr:row>
          <xdr:rowOff>190500</xdr:rowOff>
        </xdr:from>
        <xdr:to>
          <xdr:col>30</xdr:col>
          <xdr:colOff>82550</xdr:colOff>
          <xdr:row>474</xdr:row>
          <xdr:rowOff>266700</xdr:rowOff>
        </xdr:to>
        <xdr:sp macro="" textlink="">
          <xdr:nvSpPr>
            <xdr:cNvPr id="13442" name="Group Box 1154" hidden="1">
              <a:extLst>
                <a:ext uri="{63B3BB69-23CF-44E3-9099-C40C66FF867C}">
                  <a14:compatExt spid="_x0000_s13442"/>
                </a:ext>
                <a:ext uri="{FF2B5EF4-FFF2-40B4-BE49-F238E27FC236}">
                  <a16:creationId xmlns:a16="http://schemas.microsoft.com/office/drawing/2014/main" id="{00000000-0008-0000-0200-00008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489</xdr:row>
          <xdr:rowOff>298450</xdr:rowOff>
        </xdr:from>
        <xdr:to>
          <xdr:col>27</xdr:col>
          <xdr:colOff>120650</xdr:colOff>
          <xdr:row>491</xdr:row>
          <xdr:rowOff>6350</xdr:rowOff>
        </xdr:to>
        <xdr:sp macro="" textlink="">
          <xdr:nvSpPr>
            <xdr:cNvPr id="13443" name="Option Button 1155" hidden="1">
              <a:extLst>
                <a:ext uri="{63B3BB69-23CF-44E3-9099-C40C66FF867C}">
                  <a14:compatExt spid="_x0000_s13443"/>
                </a:ext>
                <a:ext uri="{FF2B5EF4-FFF2-40B4-BE49-F238E27FC236}">
                  <a16:creationId xmlns:a16="http://schemas.microsoft.com/office/drawing/2014/main" id="{00000000-0008-0000-0200-00008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489</xdr:row>
          <xdr:rowOff>292100</xdr:rowOff>
        </xdr:from>
        <xdr:to>
          <xdr:col>29</xdr:col>
          <xdr:colOff>190500</xdr:colOff>
          <xdr:row>491</xdr:row>
          <xdr:rowOff>19050</xdr:rowOff>
        </xdr:to>
        <xdr:sp macro="" textlink="">
          <xdr:nvSpPr>
            <xdr:cNvPr id="13444" name="Option Button 1156" hidden="1">
              <a:extLst>
                <a:ext uri="{63B3BB69-23CF-44E3-9099-C40C66FF867C}">
                  <a14:compatExt spid="_x0000_s13444"/>
                </a:ext>
                <a:ext uri="{FF2B5EF4-FFF2-40B4-BE49-F238E27FC236}">
                  <a16:creationId xmlns:a16="http://schemas.microsoft.com/office/drawing/2014/main" id="{00000000-0008-0000-0200-00008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490</xdr:row>
          <xdr:rowOff>6350</xdr:rowOff>
        </xdr:from>
        <xdr:to>
          <xdr:col>27</xdr:col>
          <xdr:colOff>120650</xdr:colOff>
          <xdr:row>491</xdr:row>
          <xdr:rowOff>190500</xdr:rowOff>
        </xdr:to>
        <xdr:sp macro="" textlink="">
          <xdr:nvSpPr>
            <xdr:cNvPr id="13445" name="Option Button 1157" hidden="1">
              <a:extLst>
                <a:ext uri="{63B3BB69-23CF-44E3-9099-C40C66FF867C}">
                  <a14:compatExt spid="_x0000_s13445"/>
                </a:ext>
                <a:ext uri="{FF2B5EF4-FFF2-40B4-BE49-F238E27FC236}">
                  <a16:creationId xmlns:a16="http://schemas.microsoft.com/office/drawing/2014/main" id="{00000000-0008-0000-0200-00008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489</xdr:row>
          <xdr:rowOff>222250</xdr:rowOff>
        </xdr:from>
        <xdr:to>
          <xdr:col>30</xdr:col>
          <xdr:colOff>82550</xdr:colOff>
          <xdr:row>491</xdr:row>
          <xdr:rowOff>292100</xdr:rowOff>
        </xdr:to>
        <xdr:sp macro="" textlink="">
          <xdr:nvSpPr>
            <xdr:cNvPr id="13446" name="Group Box 1158" hidden="1">
              <a:extLst>
                <a:ext uri="{63B3BB69-23CF-44E3-9099-C40C66FF867C}">
                  <a14:compatExt spid="_x0000_s13446"/>
                </a:ext>
                <a:ext uri="{FF2B5EF4-FFF2-40B4-BE49-F238E27FC236}">
                  <a16:creationId xmlns:a16="http://schemas.microsoft.com/office/drawing/2014/main" id="{00000000-0008-0000-0200-000086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493</xdr:row>
          <xdr:rowOff>19050</xdr:rowOff>
        </xdr:from>
        <xdr:to>
          <xdr:col>27</xdr:col>
          <xdr:colOff>120650</xdr:colOff>
          <xdr:row>493</xdr:row>
          <xdr:rowOff>266700</xdr:rowOff>
        </xdr:to>
        <xdr:sp macro="" textlink="">
          <xdr:nvSpPr>
            <xdr:cNvPr id="13453" name="Option Button 1165" hidden="1">
              <a:extLst>
                <a:ext uri="{63B3BB69-23CF-44E3-9099-C40C66FF867C}">
                  <a14:compatExt spid="_x0000_s13453"/>
                </a:ext>
                <a:ext uri="{FF2B5EF4-FFF2-40B4-BE49-F238E27FC236}">
                  <a16:creationId xmlns:a16="http://schemas.microsoft.com/office/drawing/2014/main" id="{00000000-0008-0000-0200-00008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493</xdr:row>
          <xdr:rowOff>19050</xdr:rowOff>
        </xdr:from>
        <xdr:to>
          <xdr:col>29</xdr:col>
          <xdr:colOff>190500</xdr:colOff>
          <xdr:row>493</xdr:row>
          <xdr:rowOff>285750</xdr:rowOff>
        </xdr:to>
        <xdr:sp macro="" textlink="">
          <xdr:nvSpPr>
            <xdr:cNvPr id="13454" name="Option Button 1166" hidden="1">
              <a:extLst>
                <a:ext uri="{63B3BB69-23CF-44E3-9099-C40C66FF867C}">
                  <a14:compatExt spid="_x0000_s13454"/>
                </a:ext>
                <a:ext uri="{FF2B5EF4-FFF2-40B4-BE49-F238E27FC236}">
                  <a16:creationId xmlns:a16="http://schemas.microsoft.com/office/drawing/2014/main" id="{00000000-0008-0000-0200-00008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493</xdr:row>
          <xdr:rowOff>196850</xdr:rowOff>
        </xdr:from>
        <xdr:to>
          <xdr:col>27</xdr:col>
          <xdr:colOff>120650</xdr:colOff>
          <xdr:row>493</xdr:row>
          <xdr:rowOff>457200</xdr:rowOff>
        </xdr:to>
        <xdr:sp macro="" textlink="">
          <xdr:nvSpPr>
            <xdr:cNvPr id="13455" name="Option Button 1167" hidden="1">
              <a:extLst>
                <a:ext uri="{63B3BB69-23CF-44E3-9099-C40C66FF867C}">
                  <a14:compatExt spid="_x0000_s13455"/>
                </a:ext>
                <a:ext uri="{FF2B5EF4-FFF2-40B4-BE49-F238E27FC236}">
                  <a16:creationId xmlns:a16="http://schemas.microsoft.com/office/drawing/2014/main" id="{00000000-0008-0000-0200-00008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492</xdr:row>
          <xdr:rowOff>25400</xdr:rowOff>
        </xdr:from>
        <xdr:to>
          <xdr:col>30</xdr:col>
          <xdr:colOff>82550</xdr:colOff>
          <xdr:row>495</xdr:row>
          <xdr:rowOff>19050</xdr:rowOff>
        </xdr:to>
        <xdr:sp macro="" textlink="">
          <xdr:nvSpPr>
            <xdr:cNvPr id="13456" name="Group Box 1168" hidden="1">
              <a:extLst>
                <a:ext uri="{63B3BB69-23CF-44E3-9099-C40C66FF867C}">
                  <a14:compatExt spid="_x0000_s13456"/>
                </a:ext>
                <a:ext uri="{FF2B5EF4-FFF2-40B4-BE49-F238E27FC236}">
                  <a16:creationId xmlns:a16="http://schemas.microsoft.com/office/drawing/2014/main" id="{00000000-0008-0000-0200-00009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510</xdr:row>
          <xdr:rowOff>31750</xdr:rowOff>
        </xdr:from>
        <xdr:to>
          <xdr:col>27</xdr:col>
          <xdr:colOff>114300</xdr:colOff>
          <xdr:row>510</xdr:row>
          <xdr:rowOff>279400</xdr:rowOff>
        </xdr:to>
        <xdr:sp macro="" textlink="">
          <xdr:nvSpPr>
            <xdr:cNvPr id="13463" name="Option Button 1175" hidden="1">
              <a:extLst>
                <a:ext uri="{63B3BB69-23CF-44E3-9099-C40C66FF867C}">
                  <a14:compatExt spid="_x0000_s13463"/>
                </a:ext>
                <a:ext uri="{FF2B5EF4-FFF2-40B4-BE49-F238E27FC236}">
                  <a16:creationId xmlns:a16="http://schemas.microsoft.com/office/drawing/2014/main" id="{00000000-0008-0000-0200-00009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510</xdr:row>
          <xdr:rowOff>31750</xdr:rowOff>
        </xdr:from>
        <xdr:to>
          <xdr:col>29</xdr:col>
          <xdr:colOff>190500</xdr:colOff>
          <xdr:row>510</xdr:row>
          <xdr:rowOff>298450</xdr:rowOff>
        </xdr:to>
        <xdr:sp macro="" textlink="">
          <xdr:nvSpPr>
            <xdr:cNvPr id="13464" name="Option Button 1176" hidden="1">
              <a:extLst>
                <a:ext uri="{63B3BB69-23CF-44E3-9099-C40C66FF867C}">
                  <a14:compatExt spid="_x0000_s13464"/>
                </a:ext>
                <a:ext uri="{FF2B5EF4-FFF2-40B4-BE49-F238E27FC236}">
                  <a16:creationId xmlns:a16="http://schemas.microsoft.com/office/drawing/2014/main" id="{00000000-0008-0000-0200-00009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510</xdr:row>
          <xdr:rowOff>209550</xdr:rowOff>
        </xdr:from>
        <xdr:to>
          <xdr:col>27</xdr:col>
          <xdr:colOff>114300</xdr:colOff>
          <xdr:row>511</xdr:row>
          <xdr:rowOff>6350</xdr:rowOff>
        </xdr:to>
        <xdr:sp macro="" textlink="">
          <xdr:nvSpPr>
            <xdr:cNvPr id="13465" name="Option Button 1177" hidden="1">
              <a:extLst>
                <a:ext uri="{63B3BB69-23CF-44E3-9099-C40C66FF867C}">
                  <a14:compatExt spid="_x0000_s13465"/>
                </a:ext>
                <a:ext uri="{FF2B5EF4-FFF2-40B4-BE49-F238E27FC236}">
                  <a16:creationId xmlns:a16="http://schemas.microsoft.com/office/drawing/2014/main" id="{00000000-0008-0000-0200-00009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509</xdr:row>
          <xdr:rowOff>31750</xdr:rowOff>
        </xdr:from>
        <xdr:to>
          <xdr:col>30</xdr:col>
          <xdr:colOff>82550</xdr:colOff>
          <xdr:row>512</xdr:row>
          <xdr:rowOff>31750</xdr:rowOff>
        </xdr:to>
        <xdr:sp macro="" textlink="">
          <xdr:nvSpPr>
            <xdr:cNvPr id="13466" name="Group Box 1178" hidden="1">
              <a:extLst>
                <a:ext uri="{63B3BB69-23CF-44E3-9099-C40C66FF867C}">
                  <a14:compatExt spid="_x0000_s13466"/>
                </a:ext>
                <a:ext uri="{FF2B5EF4-FFF2-40B4-BE49-F238E27FC236}">
                  <a16:creationId xmlns:a16="http://schemas.microsoft.com/office/drawing/2014/main" id="{00000000-0008-0000-0200-00009A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512</xdr:row>
          <xdr:rowOff>31750</xdr:rowOff>
        </xdr:from>
        <xdr:to>
          <xdr:col>27</xdr:col>
          <xdr:colOff>107950</xdr:colOff>
          <xdr:row>512</xdr:row>
          <xdr:rowOff>279400</xdr:rowOff>
        </xdr:to>
        <xdr:sp macro="" textlink="">
          <xdr:nvSpPr>
            <xdr:cNvPr id="13470" name="Option Button 1182" hidden="1">
              <a:extLst>
                <a:ext uri="{63B3BB69-23CF-44E3-9099-C40C66FF867C}">
                  <a14:compatExt spid="_x0000_s13470"/>
                </a:ext>
                <a:ext uri="{FF2B5EF4-FFF2-40B4-BE49-F238E27FC236}">
                  <a16:creationId xmlns:a16="http://schemas.microsoft.com/office/drawing/2014/main" id="{00000000-0008-0000-0200-00009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512</xdr:row>
          <xdr:rowOff>31750</xdr:rowOff>
        </xdr:from>
        <xdr:to>
          <xdr:col>29</xdr:col>
          <xdr:colOff>177800</xdr:colOff>
          <xdr:row>512</xdr:row>
          <xdr:rowOff>292100</xdr:rowOff>
        </xdr:to>
        <xdr:sp macro="" textlink="">
          <xdr:nvSpPr>
            <xdr:cNvPr id="13471" name="Option Button 1183" hidden="1">
              <a:extLst>
                <a:ext uri="{63B3BB69-23CF-44E3-9099-C40C66FF867C}">
                  <a14:compatExt spid="_x0000_s13471"/>
                </a:ext>
                <a:ext uri="{FF2B5EF4-FFF2-40B4-BE49-F238E27FC236}">
                  <a16:creationId xmlns:a16="http://schemas.microsoft.com/office/drawing/2014/main" id="{00000000-0008-0000-0200-00009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512</xdr:row>
          <xdr:rowOff>209550</xdr:rowOff>
        </xdr:from>
        <xdr:to>
          <xdr:col>27</xdr:col>
          <xdr:colOff>107950</xdr:colOff>
          <xdr:row>513</xdr:row>
          <xdr:rowOff>0</xdr:rowOff>
        </xdr:to>
        <xdr:sp macro="" textlink="">
          <xdr:nvSpPr>
            <xdr:cNvPr id="13472" name="Option Button 1184" hidden="1">
              <a:extLst>
                <a:ext uri="{63B3BB69-23CF-44E3-9099-C40C66FF867C}">
                  <a14:compatExt spid="_x0000_s13472"/>
                </a:ext>
                <a:ext uri="{FF2B5EF4-FFF2-40B4-BE49-F238E27FC236}">
                  <a16:creationId xmlns:a16="http://schemas.microsoft.com/office/drawing/2014/main" id="{00000000-0008-0000-0200-0000A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511</xdr:row>
          <xdr:rowOff>31750</xdr:rowOff>
        </xdr:from>
        <xdr:to>
          <xdr:col>30</xdr:col>
          <xdr:colOff>69850</xdr:colOff>
          <xdr:row>514</xdr:row>
          <xdr:rowOff>31750</xdr:rowOff>
        </xdr:to>
        <xdr:sp macro="" textlink="">
          <xdr:nvSpPr>
            <xdr:cNvPr id="13473" name="Group Box 1185" hidden="1">
              <a:extLst>
                <a:ext uri="{63B3BB69-23CF-44E3-9099-C40C66FF867C}">
                  <a14:compatExt spid="_x0000_s13473"/>
                </a:ext>
                <a:ext uri="{FF2B5EF4-FFF2-40B4-BE49-F238E27FC236}">
                  <a16:creationId xmlns:a16="http://schemas.microsoft.com/office/drawing/2014/main" id="{00000000-0008-0000-0200-0000A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514</xdr:row>
          <xdr:rowOff>44450</xdr:rowOff>
        </xdr:from>
        <xdr:to>
          <xdr:col>27</xdr:col>
          <xdr:colOff>107950</xdr:colOff>
          <xdr:row>514</xdr:row>
          <xdr:rowOff>285750</xdr:rowOff>
        </xdr:to>
        <xdr:sp macro="" textlink="">
          <xdr:nvSpPr>
            <xdr:cNvPr id="13474" name="Option Button 1186" hidden="1">
              <a:extLst>
                <a:ext uri="{63B3BB69-23CF-44E3-9099-C40C66FF867C}">
                  <a14:compatExt spid="_x0000_s13474"/>
                </a:ext>
                <a:ext uri="{FF2B5EF4-FFF2-40B4-BE49-F238E27FC236}">
                  <a16:creationId xmlns:a16="http://schemas.microsoft.com/office/drawing/2014/main" id="{00000000-0008-0000-0200-0000A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514</xdr:row>
          <xdr:rowOff>38100</xdr:rowOff>
        </xdr:from>
        <xdr:to>
          <xdr:col>29</xdr:col>
          <xdr:colOff>177800</xdr:colOff>
          <xdr:row>514</xdr:row>
          <xdr:rowOff>304800</xdr:rowOff>
        </xdr:to>
        <xdr:sp macro="" textlink="">
          <xdr:nvSpPr>
            <xdr:cNvPr id="13475" name="Option Button 1187" hidden="1">
              <a:extLst>
                <a:ext uri="{63B3BB69-23CF-44E3-9099-C40C66FF867C}">
                  <a14:compatExt spid="_x0000_s13475"/>
                </a:ext>
                <a:ext uri="{FF2B5EF4-FFF2-40B4-BE49-F238E27FC236}">
                  <a16:creationId xmlns:a16="http://schemas.microsoft.com/office/drawing/2014/main" id="{00000000-0008-0000-0200-0000A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514</xdr:row>
          <xdr:rowOff>215900</xdr:rowOff>
        </xdr:from>
        <xdr:to>
          <xdr:col>27</xdr:col>
          <xdr:colOff>107950</xdr:colOff>
          <xdr:row>515</xdr:row>
          <xdr:rowOff>12700</xdr:rowOff>
        </xdr:to>
        <xdr:sp macro="" textlink="">
          <xdr:nvSpPr>
            <xdr:cNvPr id="13476" name="Option Button 1188" hidden="1">
              <a:extLst>
                <a:ext uri="{63B3BB69-23CF-44E3-9099-C40C66FF867C}">
                  <a14:compatExt spid="_x0000_s13476"/>
                </a:ext>
                <a:ext uri="{FF2B5EF4-FFF2-40B4-BE49-F238E27FC236}">
                  <a16:creationId xmlns:a16="http://schemas.microsoft.com/office/drawing/2014/main" id="{00000000-0008-0000-0200-0000A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513</xdr:row>
          <xdr:rowOff>44450</xdr:rowOff>
        </xdr:from>
        <xdr:to>
          <xdr:col>30</xdr:col>
          <xdr:colOff>69850</xdr:colOff>
          <xdr:row>516</xdr:row>
          <xdr:rowOff>38100</xdr:rowOff>
        </xdr:to>
        <xdr:sp macro="" textlink="">
          <xdr:nvSpPr>
            <xdr:cNvPr id="13477" name="Group Box 1189" hidden="1">
              <a:extLst>
                <a:ext uri="{63B3BB69-23CF-44E3-9099-C40C66FF867C}">
                  <a14:compatExt spid="_x0000_s13477"/>
                </a:ext>
                <a:ext uri="{FF2B5EF4-FFF2-40B4-BE49-F238E27FC236}">
                  <a16:creationId xmlns:a16="http://schemas.microsoft.com/office/drawing/2014/main" id="{00000000-0008-0000-0200-0000A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516</xdr:row>
          <xdr:rowOff>31750</xdr:rowOff>
        </xdr:from>
        <xdr:to>
          <xdr:col>27</xdr:col>
          <xdr:colOff>107950</xdr:colOff>
          <xdr:row>516</xdr:row>
          <xdr:rowOff>279400</xdr:rowOff>
        </xdr:to>
        <xdr:sp macro="" textlink="">
          <xdr:nvSpPr>
            <xdr:cNvPr id="13478" name="Option Button 1190" hidden="1">
              <a:extLst>
                <a:ext uri="{63B3BB69-23CF-44E3-9099-C40C66FF867C}">
                  <a14:compatExt spid="_x0000_s13478"/>
                </a:ext>
                <a:ext uri="{FF2B5EF4-FFF2-40B4-BE49-F238E27FC236}">
                  <a16:creationId xmlns:a16="http://schemas.microsoft.com/office/drawing/2014/main" id="{00000000-0008-0000-0200-0000A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516</xdr:row>
          <xdr:rowOff>31750</xdr:rowOff>
        </xdr:from>
        <xdr:to>
          <xdr:col>29</xdr:col>
          <xdr:colOff>177800</xdr:colOff>
          <xdr:row>516</xdr:row>
          <xdr:rowOff>298450</xdr:rowOff>
        </xdr:to>
        <xdr:sp macro="" textlink="">
          <xdr:nvSpPr>
            <xdr:cNvPr id="13479" name="Option Button 1191" hidden="1">
              <a:extLst>
                <a:ext uri="{63B3BB69-23CF-44E3-9099-C40C66FF867C}">
                  <a14:compatExt spid="_x0000_s13479"/>
                </a:ext>
                <a:ext uri="{FF2B5EF4-FFF2-40B4-BE49-F238E27FC236}">
                  <a16:creationId xmlns:a16="http://schemas.microsoft.com/office/drawing/2014/main" id="{00000000-0008-0000-0200-0000A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516</xdr:row>
          <xdr:rowOff>209550</xdr:rowOff>
        </xdr:from>
        <xdr:to>
          <xdr:col>27</xdr:col>
          <xdr:colOff>107950</xdr:colOff>
          <xdr:row>517</xdr:row>
          <xdr:rowOff>6350</xdr:rowOff>
        </xdr:to>
        <xdr:sp macro="" textlink="">
          <xdr:nvSpPr>
            <xdr:cNvPr id="13480" name="Option Button 1192" hidden="1">
              <a:extLst>
                <a:ext uri="{63B3BB69-23CF-44E3-9099-C40C66FF867C}">
                  <a14:compatExt spid="_x0000_s13480"/>
                </a:ext>
                <a:ext uri="{FF2B5EF4-FFF2-40B4-BE49-F238E27FC236}">
                  <a16:creationId xmlns:a16="http://schemas.microsoft.com/office/drawing/2014/main" id="{00000000-0008-0000-0200-0000A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515</xdr:row>
          <xdr:rowOff>31750</xdr:rowOff>
        </xdr:from>
        <xdr:to>
          <xdr:col>30</xdr:col>
          <xdr:colOff>69850</xdr:colOff>
          <xdr:row>518</xdr:row>
          <xdr:rowOff>31750</xdr:rowOff>
        </xdr:to>
        <xdr:sp macro="" textlink="">
          <xdr:nvSpPr>
            <xdr:cNvPr id="13481" name="Group Box 1193" hidden="1">
              <a:extLst>
                <a:ext uri="{63B3BB69-23CF-44E3-9099-C40C66FF867C}">
                  <a14:compatExt spid="_x0000_s13481"/>
                </a:ext>
                <a:ext uri="{FF2B5EF4-FFF2-40B4-BE49-F238E27FC236}">
                  <a16:creationId xmlns:a16="http://schemas.microsoft.com/office/drawing/2014/main" id="{00000000-0008-0000-0200-0000A9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531</xdr:row>
          <xdr:rowOff>311150</xdr:rowOff>
        </xdr:from>
        <xdr:to>
          <xdr:col>27</xdr:col>
          <xdr:colOff>114300</xdr:colOff>
          <xdr:row>533</xdr:row>
          <xdr:rowOff>19050</xdr:rowOff>
        </xdr:to>
        <xdr:sp macro="" textlink="">
          <xdr:nvSpPr>
            <xdr:cNvPr id="13482" name="Option Button 1194" hidden="1">
              <a:extLst>
                <a:ext uri="{63B3BB69-23CF-44E3-9099-C40C66FF867C}">
                  <a14:compatExt spid="_x0000_s13482"/>
                </a:ext>
                <a:ext uri="{FF2B5EF4-FFF2-40B4-BE49-F238E27FC236}">
                  <a16:creationId xmlns:a16="http://schemas.microsoft.com/office/drawing/2014/main" id="{00000000-0008-0000-0200-0000A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531</xdr:row>
          <xdr:rowOff>304800</xdr:rowOff>
        </xdr:from>
        <xdr:to>
          <xdr:col>29</xdr:col>
          <xdr:colOff>190500</xdr:colOff>
          <xdr:row>533</xdr:row>
          <xdr:rowOff>31750</xdr:rowOff>
        </xdr:to>
        <xdr:sp macro="" textlink="">
          <xdr:nvSpPr>
            <xdr:cNvPr id="13483" name="Option Button 1195" hidden="1">
              <a:extLst>
                <a:ext uri="{63B3BB69-23CF-44E3-9099-C40C66FF867C}">
                  <a14:compatExt spid="_x0000_s13483"/>
                </a:ext>
                <a:ext uri="{FF2B5EF4-FFF2-40B4-BE49-F238E27FC236}">
                  <a16:creationId xmlns:a16="http://schemas.microsoft.com/office/drawing/2014/main" id="{00000000-0008-0000-0200-0000A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532</xdr:row>
          <xdr:rowOff>19050</xdr:rowOff>
        </xdr:from>
        <xdr:to>
          <xdr:col>27</xdr:col>
          <xdr:colOff>114300</xdr:colOff>
          <xdr:row>533</xdr:row>
          <xdr:rowOff>203200</xdr:rowOff>
        </xdr:to>
        <xdr:sp macro="" textlink="">
          <xdr:nvSpPr>
            <xdr:cNvPr id="13484" name="Option Button 1196" hidden="1">
              <a:extLst>
                <a:ext uri="{63B3BB69-23CF-44E3-9099-C40C66FF867C}">
                  <a14:compatExt spid="_x0000_s13484"/>
                </a:ext>
                <a:ext uri="{FF2B5EF4-FFF2-40B4-BE49-F238E27FC236}">
                  <a16:creationId xmlns:a16="http://schemas.microsoft.com/office/drawing/2014/main" id="{00000000-0008-0000-0200-0000A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531</xdr:row>
          <xdr:rowOff>234950</xdr:rowOff>
        </xdr:from>
        <xdr:to>
          <xdr:col>30</xdr:col>
          <xdr:colOff>82550</xdr:colOff>
          <xdr:row>533</xdr:row>
          <xdr:rowOff>304800</xdr:rowOff>
        </xdr:to>
        <xdr:sp macro="" textlink="">
          <xdr:nvSpPr>
            <xdr:cNvPr id="13485" name="Group Box 1197" hidden="1">
              <a:extLst>
                <a:ext uri="{63B3BB69-23CF-44E3-9099-C40C66FF867C}">
                  <a14:compatExt spid="_x0000_s13485"/>
                </a:ext>
                <a:ext uri="{FF2B5EF4-FFF2-40B4-BE49-F238E27FC236}">
                  <a16:creationId xmlns:a16="http://schemas.microsoft.com/office/drawing/2014/main" id="{00000000-0008-0000-0200-0000A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535</xdr:row>
          <xdr:rowOff>19050</xdr:rowOff>
        </xdr:from>
        <xdr:to>
          <xdr:col>27</xdr:col>
          <xdr:colOff>107950</xdr:colOff>
          <xdr:row>535</xdr:row>
          <xdr:rowOff>266700</xdr:rowOff>
        </xdr:to>
        <xdr:sp macro="" textlink="">
          <xdr:nvSpPr>
            <xdr:cNvPr id="13486" name="Option Button 1198" hidden="1">
              <a:extLst>
                <a:ext uri="{63B3BB69-23CF-44E3-9099-C40C66FF867C}">
                  <a14:compatExt spid="_x0000_s13486"/>
                </a:ext>
                <a:ext uri="{FF2B5EF4-FFF2-40B4-BE49-F238E27FC236}">
                  <a16:creationId xmlns:a16="http://schemas.microsoft.com/office/drawing/2014/main" id="{00000000-0008-0000-0200-0000A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535</xdr:row>
          <xdr:rowOff>19050</xdr:rowOff>
        </xdr:from>
        <xdr:to>
          <xdr:col>29</xdr:col>
          <xdr:colOff>177800</xdr:colOff>
          <xdr:row>535</xdr:row>
          <xdr:rowOff>285750</xdr:rowOff>
        </xdr:to>
        <xdr:sp macro="" textlink="">
          <xdr:nvSpPr>
            <xdr:cNvPr id="13487" name="Option Button 1199" hidden="1">
              <a:extLst>
                <a:ext uri="{63B3BB69-23CF-44E3-9099-C40C66FF867C}">
                  <a14:compatExt spid="_x0000_s13487"/>
                </a:ext>
                <a:ext uri="{FF2B5EF4-FFF2-40B4-BE49-F238E27FC236}">
                  <a16:creationId xmlns:a16="http://schemas.microsoft.com/office/drawing/2014/main" id="{00000000-0008-0000-0200-0000A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535</xdr:row>
          <xdr:rowOff>196850</xdr:rowOff>
        </xdr:from>
        <xdr:to>
          <xdr:col>27</xdr:col>
          <xdr:colOff>107950</xdr:colOff>
          <xdr:row>535</xdr:row>
          <xdr:rowOff>457200</xdr:rowOff>
        </xdr:to>
        <xdr:sp macro="" textlink="">
          <xdr:nvSpPr>
            <xdr:cNvPr id="13488" name="Option Button 1200" hidden="1">
              <a:extLst>
                <a:ext uri="{63B3BB69-23CF-44E3-9099-C40C66FF867C}">
                  <a14:compatExt spid="_x0000_s13488"/>
                </a:ext>
                <a:ext uri="{FF2B5EF4-FFF2-40B4-BE49-F238E27FC236}">
                  <a16:creationId xmlns:a16="http://schemas.microsoft.com/office/drawing/2014/main" id="{00000000-0008-0000-0200-0000B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534</xdr:row>
          <xdr:rowOff>19050</xdr:rowOff>
        </xdr:from>
        <xdr:to>
          <xdr:col>30</xdr:col>
          <xdr:colOff>69850</xdr:colOff>
          <xdr:row>537</xdr:row>
          <xdr:rowOff>19050</xdr:rowOff>
        </xdr:to>
        <xdr:sp macro="" textlink="">
          <xdr:nvSpPr>
            <xdr:cNvPr id="13489" name="Group Box 1201" hidden="1">
              <a:extLst>
                <a:ext uri="{63B3BB69-23CF-44E3-9099-C40C66FF867C}">
                  <a14:compatExt spid="_x0000_s13489"/>
                </a:ext>
                <a:ext uri="{FF2B5EF4-FFF2-40B4-BE49-F238E27FC236}">
                  <a16:creationId xmlns:a16="http://schemas.microsoft.com/office/drawing/2014/main" id="{00000000-0008-0000-0200-0000B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537</xdr:row>
          <xdr:rowOff>44450</xdr:rowOff>
        </xdr:from>
        <xdr:to>
          <xdr:col>27</xdr:col>
          <xdr:colOff>107950</xdr:colOff>
          <xdr:row>537</xdr:row>
          <xdr:rowOff>285750</xdr:rowOff>
        </xdr:to>
        <xdr:sp macro="" textlink="">
          <xdr:nvSpPr>
            <xdr:cNvPr id="13490" name="Option Button 1202" hidden="1">
              <a:extLst>
                <a:ext uri="{63B3BB69-23CF-44E3-9099-C40C66FF867C}">
                  <a14:compatExt spid="_x0000_s13490"/>
                </a:ext>
                <a:ext uri="{FF2B5EF4-FFF2-40B4-BE49-F238E27FC236}">
                  <a16:creationId xmlns:a16="http://schemas.microsoft.com/office/drawing/2014/main" id="{00000000-0008-0000-0200-0000B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537</xdr:row>
          <xdr:rowOff>38100</xdr:rowOff>
        </xdr:from>
        <xdr:to>
          <xdr:col>29</xdr:col>
          <xdr:colOff>177800</xdr:colOff>
          <xdr:row>537</xdr:row>
          <xdr:rowOff>304800</xdr:rowOff>
        </xdr:to>
        <xdr:sp macro="" textlink="">
          <xdr:nvSpPr>
            <xdr:cNvPr id="13491" name="Option Button 1203" hidden="1">
              <a:extLst>
                <a:ext uri="{63B3BB69-23CF-44E3-9099-C40C66FF867C}">
                  <a14:compatExt spid="_x0000_s13491"/>
                </a:ext>
                <a:ext uri="{FF2B5EF4-FFF2-40B4-BE49-F238E27FC236}">
                  <a16:creationId xmlns:a16="http://schemas.microsoft.com/office/drawing/2014/main" id="{00000000-0008-0000-0200-0000B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537</xdr:row>
          <xdr:rowOff>215900</xdr:rowOff>
        </xdr:from>
        <xdr:to>
          <xdr:col>27</xdr:col>
          <xdr:colOff>107950</xdr:colOff>
          <xdr:row>538</xdr:row>
          <xdr:rowOff>12700</xdr:rowOff>
        </xdr:to>
        <xdr:sp macro="" textlink="">
          <xdr:nvSpPr>
            <xdr:cNvPr id="13492" name="Option Button 1204" hidden="1">
              <a:extLst>
                <a:ext uri="{63B3BB69-23CF-44E3-9099-C40C66FF867C}">
                  <a14:compatExt spid="_x0000_s13492"/>
                </a:ext>
                <a:ext uri="{FF2B5EF4-FFF2-40B4-BE49-F238E27FC236}">
                  <a16:creationId xmlns:a16="http://schemas.microsoft.com/office/drawing/2014/main" id="{00000000-0008-0000-0200-0000B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536</xdr:row>
          <xdr:rowOff>44450</xdr:rowOff>
        </xdr:from>
        <xdr:to>
          <xdr:col>30</xdr:col>
          <xdr:colOff>69850</xdr:colOff>
          <xdr:row>539</xdr:row>
          <xdr:rowOff>38100</xdr:rowOff>
        </xdr:to>
        <xdr:sp macro="" textlink="">
          <xdr:nvSpPr>
            <xdr:cNvPr id="13493" name="Group Box 1205" hidden="1">
              <a:extLst>
                <a:ext uri="{63B3BB69-23CF-44E3-9099-C40C66FF867C}">
                  <a14:compatExt spid="_x0000_s13493"/>
                </a:ext>
                <a:ext uri="{FF2B5EF4-FFF2-40B4-BE49-F238E27FC236}">
                  <a16:creationId xmlns:a16="http://schemas.microsoft.com/office/drawing/2014/main" id="{00000000-0008-0000-0200-0000B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539</xdr:row>
          <xdr:rowOff>31750</xdr:rowOff>
        </xdr:from>
        <xdr:to>
          <xdr:col>27</xdr:col>
          <xdr:colOff>120650</xdr:colOff>
          <xdr:row>539</xdr:row>
          <xdr:rowOff>279400</xdr:rowOff>
        </xdr:to>
        <xdr:sp macro="" textlink="">
          <xdr:nvSpPr>
            <xdr:cNvPr id="13494" name="Option Button 1206" hidden="1">
              <a:extLst>
                <a:ext uri="{63B3BB69-23CF-44E3-9099-C40C66FF867C}">
                  <a14:compatExt spid="_x0000_s13494"/>
                </a:ext>
                <a:ext uri="{FF2B5EF4-FFF2-40B4-BE49-F238E27FC236}">
                  <a16:creationId xmlns:a16="http://schemas.microsoft.com/office/drawing/2014/main" id="{00000000-0008-0000-0200-0000B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539</xdr:row>
          <xdr:rowOff>31750</xdr:rowOff>
        </xdr:from>
        <xdr:to>
          <xdr:col>29</xdr:col>
          <xdr:colOff>190500</xdr:colOff>
          <xdr:row>539</xdr:row>
          <xdr:rowOff>292100</xdr:rowOff>
        </xdr:to>
        <xdr:sp macro="" textlink="">
          <xdr:nvSpPr>
            <xdr:cNvPr id="13495" name="Option Button 1207" hidden="1">
              <a:extLst>
                <a:ext uri="{63B3BB69-23CF-44E3-9099-C40C66FF867C}">
                  <a14:compatExt spid="_x0000_s13495"/>
                </a:ext>
                <a:ext uri="{FF2B5EF4-FFF2-40B4-BE49-F238E27FC236}">
                  <a16:creationId xmlns:a16="http://schemas.microsoft.com/office/drawing/2014/main" id="{00000000-0008-0000-0200-0000B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539</xdr:row>
          <xdr:rowOff>209550</xdr:rowOff>
        </xdr:from>
        <xdr:to>
          <xdr:col>27</xdr:col>
          <xdr:colOff>120650</xdr:colOff>
          <xdr:row>540</xdr:row>
          <xdr:rowOff>0</xdr:rowOff>
        </xdr:to>
        <xdr:sp macro="" textlink="">
          <xdr:nvSpPr>
            <xdr:cNvPr id="13496" name="Option Button 1208" hidden="1">
              <a:extLst>
                <a:ext uri="{63B3BB69-23CF-44E3-9099-C40C66FF867C}">
                  <a14:compatExt spid="_x0000_s13496"/>
                </a:ext>
                <a:ext uri="{FF2B5EF4-FFF2-40B4-BE49-F238E27FC236}">
                  <a16:creationId xmlns:a16="http://schemas.microsoft.com/office/drawing/2014/main" id="{00000000-0008-0000-0200-0000B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538</xdr:row>
          <xdr:rowOff>31750</xdr:rowOff>
        </xdr:from>
        <xdr:to>
          <xdr:col>30</xdr:col>
          <xdr:colOff>82550</xdr:colOff>
          <xdr:row>541</xdr:row>
          <xdr:rowOff>31750</xdr:rowOff>
        </xdr:to>
        <xdr:sp macro="" textlink="">
          <xdr:nvSpPr>
            <xdr:cNvPr id="13497" name="Group Box 1209" hidden="1">
              <a:extLst>
                <a:ext uri="{63B3BB69-23CF-44E3-9099-C40C66FF867C}">
                  <a14:compatExt spid="_x0000_s13497"/>
                </a:ext>
                <a:ext uri="{FF2B5EF4-FFF2-40B4-BE49-F238E27FC236}">
                  <a16:creationId xmlns:a16="http://schemas.microsoft.com/office/drawing/2014/main" id="{00000000-0008-0000-0200-0000B9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541</xdr:row>
          <xdr:rowOff>12700</xdr:rowOff>
        </xdr:from>
        <xdr:to>
          <xdr:col>27</xdr:col>
          <xdr:colOff>107950</xdr:colOff>
          <xdr:row>541</xdr:row>
          <xdr:rowOff>254000</xdr:rowOff>
        </xdr:to>
        <xdr:sp macro="" textlink="">
          <xdr:nvSpPr>
            <xdr:cNvPr id="13501" name="Option Button 1213" hidden="1">
              <a:extLst>
                <a:ext uri="{63B3BB69-23CF-44E3-9099-C40C66FF867C}">
                  <a14:compatExt spid="_x0000_s13501"/>
                </a:ext>
                <a:ext uri="{FF2B5EF4-FFF2-40B4-BE49-F238E27FC236}">
                  <a16:creationId xmlns:a16="http://schemas.microsoft.com/office/drawing/2014/main" id="{00000000-0008-0000-0200-0000B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541</xdr:row>
          <xdr:rowOff>6350</xdr:rowOff>
        </xdr:from>
        <xdr:to>
          <xdr:col>29</xdr:col>
          <xdr:colOff>177800</xdr:colOff>
          <xdr:row>541</xdr:row>
          <xdr:rowOff>273050</xdr:rowOff>
        </xdr:to>
        <xdr:sp macro="" textlink="">
          <xdr:nvSpPr>
            <xdr:cNvPr id="13502" name="Option Button 1214" hidden="1">
              <a:extLst>
                <a:ext uri="{63B3BB69-23CF-44E3-9099-C40C66FF867C}">
                  <a14:compatExt spid="_x0000_s13502"/>
                </a:ext>
                <a:ext uri="{FF2B5EF4-FFF2-40B4-BE49-F238E27FC236}">
                  <a16:creationId xmlns:a16="http://schemas.microsoft.com/office/drawing/2014/main" id="{00000000-0008-0000-0200-0000B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541</xdr:row>
          <xdr:rowOff>184150</xdr:rowOff>
        </xdr:from>
        <xdr:to>
          <xdr:col>27</xdr:col>
          <xdr:colOff>107950</xdr:colOff>
          <xdr:row>541</xdr:row>
          <xdr:rowOff>444500</xdr:rowOff>
        </xdr:to>
        <xdr:sp macro="" textlink="">
          <xdr:nvSpPr>
            <xdr:cNvPr id="13503" name="Option Button 1215" hidden="1">
              <a:extLst>
                <a:ext uri="{63B3BB69-23CF-44E3-9099-C40C66FF867C}">
                  <a14:compatExt spid="_x0000_s13503"/>
                </a:ext>
                <a:ext uri="{FF2B5EF4-FFF2-40B4-BE49-F238E27FC236}">
                  <a16:creationId xmlns:a16="http://schemas.microsoft.com/office/drawing/2014/main" id="{00000000-0008-0000-0200-0000B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540</xdr:row>
          <xdr:rowOff>12700</xdr:rowOff>
        </xdr:from>
        <xdr:to>
          <xdr:col>30</xdr:col>
          <xdr:colOff>69850</xdr:colOff>
          <xdr:row>543</xdr:row>
          <xdr:rowOff>6350</xdr:rowOff>
        </xdr:to>
        <xdr:sp macro="" textlink="">
          <xdr:nvSpPr>
            <xdr:cNvPr id="13504" name="Group Box 1216" hidden="1">
              <a:extLst>
                <a:ext uri="{63B3BB69-23CF-44E3-9099-C40C66FF867C}">
                  <a14:compatExt spid="_x0000_s13504"/>
                </a:ext>
                <a:ext uri="{FF2B5EF4-FFF2-40B4-BE49-F238E27FC236}">
                  <a16:creationId xmlns:a16="http://schemas.microsoft.com/office/drawing/2014/main" id="{00000000-0008-0000-0200-0000C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543</xdr:row>
          <xdr:rowOff>31750</xdr:rowOff>
        </xdr:from>
        <xdr:to>
          <xdr:col>27</xdr:col>
          <xdr:colOff>107950</xdr:colOff>
          <xdr:row>543</xdr:row>
          <xdr:rowOff>279400</xdr:rowOff>
        </xdr:to>
        <xdr:sp macro="" textlink="">
          <xdr:nvSpPr>
            <xdr:cNvPr id="13505" name="Option Button 1217" hidden="1">
              <a:extLst>
                <a:ext uri="{63B3BB69-23CF-44E3-9099-C40C66FF867C}">
                  <a14:compatExt spid="_x0000_s13505"/>
                </a:ext>
                <a:ext uri="{FF2B5EF4-FFF2-40B4-BE49-F238E27FC236}">
                  <a16:creationId xmlns:a16="http://schemas.microsoft.com/office/drawing/2014/main" id="{00000000-0008-0000-0200-0000C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543</xdr:row>
          <xdr:rowOff>31750</xdr:rowOff>
        </xdr:from>
        <xdr:to>
          <xdr:col>29</xdr:col>
          <xdr:colOff>177800</xdr:colOff>
          <xdr:row>543</xdr:row>
          <xdr:rowOff>298450</xdr:rowOff>
        </xdr:to>
        <xdr:sp macro="" textlink="">
          <xdr:nvSpPr>
            <xdr:cNvPr id="13506" name="Option Button 1218" hidden="1">
              <a:extLst>
                <a:ext uri="{63B3BB69-23CF-44E3-9099-C40C66FF867C}">
                  <a14:compatExt spid="_x0000_s13506"/>
                </a:ext>
                <a:ext uri="{FF2B5EF4-FFF2-40B4-BE49-F238E27FC236}">
                  <a16:creationId xmlns:a16="http://schemas.microsoft.com/office/drawing/2014/main" id="{00000000-0008-0000-0200-0000C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543</xdr:row>
          <xdr:rowOff>209550</xdr:rowOff>
        </xdr:from>
        <xdr:to>
          <xdr:col>27</xdr:col>
          <xdr:colOff>107950</xdr:colOff>
          <xdr:row>544</xdr:row>
          <xdr:rowOff>6350</xdr:rowOff>
        </xdr:to>
        <xdr:sp macro="" textlink="">
          <xdr:nvSpPr>
            <xdr:cNvPr id="13507" name="Option Button 1219" hidden="1">
              <a:extLst>
                <a:ext uri="{63B3BB69-23CF-44E3-9099-C40C66FF867C}">
                  <a14:compatExt spid="_x0000_s13507"/>
                </a:ext>
                <a:ext uri="{FF2B5EF4-FFF2-40B4-BE49-F238E27FC236}">
                  <a16:creationId xmlns:a16="http://schemas.microsoft.com/office/drawing/2014/main" id="{00000000-0008-0000-0200-0000C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542</xdr:row>
          <xdr:rowOff>31750</xdr:rowOff>
        </xdr:from>
        <xdr:to>
          <xdr:col>30</xdr:col>
          <xdr:colOff>69850</xdr:colOff>
          <xdr:row>545</xdr:row>
          <xdr:rowOff>31750</xdr:rowOff>
        </xdr:to>
        <xdr:sp macro="" textlink="">
          <xdr:nvSpPr>
            <xdr:cNvPr id="13508" name="Group Box 1220" hidden="1">
              <a:extLst>
                <a:ext uri="{63B3BB69-23CF-44E3-9099-C40C66FF867C}">
                  <a14:compatExt spid="_x0000_s13508"/>
                </a:ext>
                <a:ext uri="{FF2B5EF4-FFF2-40B4-BE49-F238E27FC236}">
                  <a16:creationId xmlns:a16="http://schemas.microsoft.com/office/drawing/2014/main" id="{00000000-0008-0000-0200-0000C4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552</xdr:row>
          <xdr:rowOff>273050</xdr:rowOff>
        </xdr:from>
        <xdr:to>
          <xdr:col>27</xdr:col>
          <xdr:colOff>88900</xdr:colOff>
          <xdr:row>553</xdr:row>
          <xdr:rowOff>50800</xdr:rowOff>
        </xdr:to>
        <xdr:sp macro="" textlink="">
          <xdr:nvSpPr>
            <xdr:cNvPr id="13512" name="Option Button 1224" hidden="1">
              <a:extLst>
                <a:ext uri="{63B3BB69-23CF-44E3-9099-C40C66FF867C}">
                  <a14:compatExt spid="_x0000_s13512"/>
                </a:ext>
                <a:ext uri="{FF2B5EF4-FFF2-40B4-BE49-F238E27FC236}">
                  <a16:creationId xmlns:a16="http://schemas.microsoft.com/office/drawing/2014/main" id="{00000000-0008-0000-0200-0000C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50800</xdr:colOff>
          <xdr:row>552</xdr:row>
          <xdr:rowOff>266700</xdr:rowOff>
        </xdr:from>
        <xdr:to>
          <xdr:col>29</xdr:col>
          <xdr:colOff>165100</xdr:colOff>
          <xdr:row>553</xdr:row>
          <xdr:rowOff>63500</xdr:rowOff>
        </xdr:to>
        <xdr:sp macro="" textlink="">
          <xdr:nvSpPr>
            <xdr:cNvPr id="13513" name="Option Button 1225" hidden="1">
              <a:extLst>
                <a:ext uri="{63B3BB69-23CF-44E3-9099-C40C66FF867C}">
                  <a14:compatExt spid="_x0000_s13513"/>
                </a:ext>
                <a:ext uri="{FF2B5EF4-FFF2-40B4-BE49-F238E27FC236}">
                  <a16:creationId xmlns:a16="http://schemas.microsoft.com/office/drawing/2014/main" id="{00000000-0008-0000-0200-0000C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552</xdr:row>
          <xdr:rowOff>444500</xdr:rowOff>
        </xdr:from>
        <xdr:to>
          <xdr:col>27</xdr:col>
          <xdr:colOff>88900</xdr:colOff>
          <xdr:row>554</xdr:row>
          <xdr:rowOff>171450</xdr:rowOff>
        </xdr:to>
        <xdr:sp macro="" textlink="">
          <xdr:nvSpPr>
            <xdr:cNvPr id="13514" name="Option Button 1226" hidden="1">
              <a:extLst>
                <a:ext uri="{63B3BB69-23CF-44E3-9099-C40C66FF867C}">
                  <a14:compatExt spid="_x0000_s13514"/>
                </a:ext>
                <a:ext uri="{FF2B5EF4-FFF2-40B4-BE49-F238E27FC236}">
                  <a16:creationId xmlns:a16="http://schemas.microsoft.com/office/drawing/2014/main" id="{00000000-0008-0000-0200-0000C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285750</xdr:colOff>
          <xdr:row>552</xdr:row>
          <xdr:rowOff>203200</xdr:rowOff>
        </xdr:from>
        <xdr:to>
          <xdr:col>30</xdr:col>
          <xdr:colOff>57150</xdr:colOff>
          <xdr:row>554</xdr:row>
          <xdr:rowOff>266700</xdr:rowOff>
        </xdr:to>
        <xdr:sp macro="" textlink="">
          <xdr:nvSpPr>
            <xdr:cNvPr id="13515" name="Group Box 1227" hidden="1">
              <a:extLst>
                <a:ext uri="{63B3BB69-23CF-44E3-9099-C40C66FF867C}">
                  <a14:compatExt spid="_x0000_s13515"/>
                </a:ext>
                <a:ext uri="{FF2B5EF4-FFF2-40B4-BE49-F238E27FC236}">
                  <a16:creationId xmlns:a16="http://schemas.microsoft.com/office/drawing/2014/main" id="{00000000-0008-0000-0200-0000CB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556</xdr:row>
          <xdr:rowOff>0</xdr:rowOff>
        </xdr:from>
        <xdr:to>
          <xdr:col>27</xdr:col>
          <xdr:colOff>107950</xdr:colOff>
          <xdr:row>556</xdr:row>
          <xdr:rowOff>241300</xdr:rowOff>
        </xdr:to>
        <xdr:sp macro="" textlink="">
          <xdr:nvSpPr>
            <xdr:cNvPr id="13525" name="Option Button 1237" hidden="1">
              <a:extLst>
                <a:ext uri="{63B3BB69-23CF-44E3-9099-C40C66FF867C}">
                  <a14:compatExt spid="_x0000_s13525"/>
                </a:ext>
                <a:ext uri="{FF2B5EF4-FFF2-40B4-BE49-F238E27FC236}">
                  <a16:creationId xmlns:a16="http://schemas.microsoft.com/office/drawing/2014/main" id="{00000000-0008-0000-0200-0000D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555</xdr:row>
          <xdr:rowOff>63500</xdr:rowOff>
        </xdr:from>
        <xdr:to>
          <xdr:col>29</xdr:col>
          <xdr:colOff>177800</xdr:colOff>
          <xdr:row>556</xdr:row>
          <xdr:rowOff>247650</xdr:rowOff>
        </xdr:to>
        <xdr:sp macro="" textlink="">
          <xdr:nvSpPr>
            <xdr:cNvPr id="13526" name="Option Button 1238" hidden="1">
              <a:extLst>
                <a:ext uri="{63B3BB69-23CF-44E3-9099-C40C66FF867C}">
                  <a14:compatExt spid="_x0000_s13526"/>
                </a:ext>
                <a:ext uri="{FF2B5EF4-FFF2-40B4-BE49-F238E27FC236}">
                  <a16:creationId xmlns:a16="http://schemas.microsoft.com/office/drawing/2014/main" id="{00000000-0008-0000-0200-0000D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556</xdr:row>
          <xdr:rowOff>177800</xdr:rowOff>
        </xdr:from>
        <xdr:to>
          <xdr:col>27</xdr:col>
          <xdr:colOff>107950</xdr:colOff>
          <xdr:row>556</xdr:row>
          <xdr:rowOff>444500</xdr:rowOff>
        </xdr:to>
        <xdr:sp macro="" textlink="">
          <xdr:nvSpPr>
            <xdr:cNvPr id="13527" name="Option Button 1239" hidden="1">
              <a:extLst>
                <a:ext uri="{63B3BB69-23CF-44E3-9099-C40C66FF867C}">
                  <a14:compatExt spid="_x0000_s13527"/>
                </a:ext>
                <a:ext uri="{FF2B5EF4-FFF2-40B4-BE49-F238E27FC236}">
                  <a16:creationId xmlns:a16="http://schemas.microsoft.com/office/drawing/2014/main" id="{00000000-0008-0000-0200-0000D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555</xdr:row>
          <xdr:rowOff>6350</xdr:rowOff>
        </xdr:from>
        <xdr:to>
          <xdr:col>30</xdr:col>
          <xdr:colOff>76200</xdr:colOff>
          <xdr:row>558</xdr:row>
          <xdr:rowOff>6350</xdr:rowOff>
        </xdr:to>
        <xdr:sp macro="" textlink="">
          <xdr:nvSpPr>
            <xdr:cNvPr id="13528" name="Group Box 1240" hidden="1">
              <a:extLst>
                <a:ext uri="{63B3BB69-23CF-44E3-9099-C40C66FF867C}">
                  <a14:compatExt spid="_x0000_s13528"/>
                </a:ext>
                <a:ext uri="{FF2B5EF4-FFF2-40B4-BE49-F238E27FC236}">
                  <a16:creationId xmlns:a16="http://schemas.microsoft.com/office/drawing/2014/main" id="{00000000-0008-0000-0200-0000D8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558</xdr:row>
          <xdr:rowOff>25400</xdr:rowOff>
        </xdr:from>
        <xdr:to>
          <xdr:col>27</xdr:col>
          <xdr:colOff>114300</xdr:colOff>
          <xdr:row>558</xdr:row>
          <xdr:rowOff>266700</xdr:rowOff>
        </xdr:to>
        <xdr:sp macro="" textlink="">
          <xdr:nvSpPr>
            <xdr:cNvPr id="13529" name="Option Button 1241" hidden="1">
              <a:extLst>
                <a:ext uri="{63B3BB69-23CF-44E3-9099-C40C66FF867C}">
                  <a14:compatExt spid="_x0000_s13529"/>
                </a:ext>
                <a:ext uri="{FF2B5EF4-FFF2-40B4-BE49-F238E27FC236}">
                  <a16:creationId xmlns:a16="http://schemas.microsoft.com/office/drawing/2014/main" id="{00000000-0008-0000-0200-0000D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558</xdr:row>
          <xdr:rowOff>12700</xdr:rowOff>
        </xdr:from>
        <xdr:to>
          <xdr:col>29</xdr:col>
          <xdr:colOff>190500</xdr:colOff>
          <xdr:row>558</xdr:row>
          <xdr:rowOff>273050</xdr:rowOff>
        </xdr:to>
        <xdr:sp macro="" textlink="">
          <xdr:nvSpPr>
            <xdr:cNvPr id="13530" name="Option Button 1242" hidden="1">
              <a:extLst>
                <a:ext uri="{63B3BB69-23CF-44E3-9099-C40C66FF867C}">
                  <a14:compatExt spid="_x0000_s13530"/>
                </a:ext>
                <a:ext uri="{FF2B5EF4-FFF2-40B4-BE49-F238E27FC236}">
                  <a16:creationId xmlns:a16="http://schemas.microsoft.com/office/drawing/2014/main" id="{00000000-0008-0000-0200-0000D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558</xdr:row>
          <xdr:rowOff>203200</xdr:rowOff>
        </xdr:from>
        <xdr:to>
          <xdr:col>27</xdr:col>
          <xdr:colOff>114300</xdr:colOff>
          <xdr:row>559</xdr:row>
          <xdr:rowOff>0</xdr:rowOff>
        </xdr:to>
        <xdr:sp macro="" textlink="">
          <xdr:nvSpPr>
            <xdr:cNvPr id="13531" name="Option Button 1243" hidden="1">
              <a:extLst>
                <a:ext uri="{63B3BB69-23CF-44E3-9099-C40C66FF867C}">
                  <a14:compatExt spid="_x0000_s13531"/>
                </a:ext>
                <a:ext uri="{FF2B5EF4-FFF2-40B4-BE49-F238E27FC236}">
                  <a16:creationId xmlns:a16="http://schemas.microsoft.com/office/drawing/2014/main" id="{00000000-0008-0000-0200-0000D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557</xdr:row>
          <xdr:rowOff>31750</xdr:rowOff>
        </xdr:from>
        <xdr:to>
          <xdr:col>30</xdr:col>
          <xdr:colOff>82550</xdr:colOff>
          <xdr:row>560</xdr:row>
          <xdr:rowOff>25400</xdr:rowOff>
        </xdr:to>
        <xdr:sp macro="" textlink="">
          <xdr:nvSpPr>
            <xdr:cNvPr id="13532" name="Group Box 1244" hidden="1">
              <a:extLst>
                <a:ext uri="{63B3BB69-23CF-44E3-9099-C40C66FF867C}">
                  <a14:compatExt spid="_x0000_s13532"/>
                </a:ext>
                <a:ext uri="{FF2B5EF4-FFF2-40B4-BE49-F238E27FC236}">
                  <a16:creationId xmlns:a16="http://schemas.microsoft.com/office/drawing/2014/main" id="{00000000-0008-0000-0200-0000DC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560</xdr:row>
          <xdr:rowOff>6350</xdr:rowOff>
        </xdr:from>
        <xdr:to>
          <xdr:col>27</xdr:col>
          <xdr:colOff>114300</xdr:colOff>
          <xdr:row>560</xdr:row>
          <xdr:rowOff>247650</xdr:rowOff>
        </xdr:to>
        <xdr:sp macro="" textlink="">
          <xdr:nvSpPr>
            <xdr:cNvPr id="13533" name="Option Button 1245" hidden="1">
              <a:extLst>
                <a:ext uri="{63B3BB69-23CF-44E3-9099-C40C66FF867C}">
                  <a14:compatExt spid="_x0000_s13533"/>
                </a:ext>
                <a:ext uri="{FF2B5EF4-FFF2-40B4-BE49-F238E27FC236}">
                  <a16:creationId xmlns:a16="http://schemas.microsoft.com/office/drawing/2014/main" id="{00000000-0008-0000-0200-0000D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559</xdr:row>
          <xdr:rowOff>69850</xdr:rowOff>
        </xdr:from>
        <xdr:to>
          <xdr:col>29</xdr:col>
          <xdr:colOff>184150</xdr:colOff>
          <xdr:row>560</xdr:row>
          <xdr:rowOff>254000</xdr:rowOff>
        </xdr:to>
        <xdr:sp macro="" textlink="">
          <xdr:nvSpPr>
            <xdr:cNvPr id="13534" name="Option Button 1246" hidden="1">
              <a:extLst>
                <a:ext uri="{63B3BB69-23CF-44E3-9099-C40C66FF867C}">
                  <a14:compatExt spid="_x0000_s13534"/>
                </a:ext>
                <a:ext uri="{FF2B5EF4-FFF2-40B4-BE49-F238E27FC236}">
                  <a16:creationId xmlns:a16="http://schemas.microsoft.com/office/drawing/2014/main" id="{00000000-0008-0000-0200-0000D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560</xdr:row>
          <xdr:rowOff>184150</xdr:rowOff>
        </xdr:from>
        <xdr:to>
          <xdr:col>27</xdr:col>
          <xdr:colOff>114300</xdr:colOff>
          <xdr:row>560</xdr:row>
          <xdr:rowOff>450850</xdr:rowOff>
        </xdr:to>
        <xdr:sp macro="" textlink="">
          <xdr:nvSpPr>
            <xdr:cNvPr id="13535" name="Option Button 1247" hidden="1">
              <a:extLst>
                <a:ext uri="{63B3BB69-23CF-44E3-9099-C40C66FF867C}">
                  <a14:compatExt spid="_x0000_s13535"/>
                </a:ext>
                <a:ext uri="{FF2B5EF4-FFF2-40B4-BE49-F238E27FC236}">
                  <a16:creationId xmlns:a16="http://schemas.microsoft.com/office/drawing/2014/main" id="{00000000-0008-0000-0200-0000D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559</xdr:row>
          <xdr:rowOff>19050</xdr:rowOff>
        </xdr:from>
        <xdr:to>
          <xdr:col>30</xdr:col>
          <xdr:colOff>76200</xdr:colOff>
          <xdr:row>562</xdr:row>
          <xdr:rowOff>6350</xdr:rowOff>
        </xdr:to>
        <xdr:sp macro="" textlink="">
          <xdr:nvSpPr>
            <xdr:cNvPr id="13536" name="Group Box 1248" hidden="1">
              <a:extLst>
                <a:ext uri="{63B3BB69-23CF-44E3-9099-C40C66FF867C}">
                  <a14:compatExt spid="_x0000_s13536"/>
                </a:ext>
                <a:ext uri="{FF2B5EF4-FFF2-40B4-BE49-F238E27FC236}">
                  <a16:creationId xmlns:a16="http://schemas.microsoft.com/office/drawing/2014/main" id="{00000000-0008-0000-0200-0000E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562</xdr:row>
          <xdr:rowOff>0</xdr:rowOff>
        </xdr:from>
        <xdr:to>
          <xdr:col>27</xdr:col>
          <xdr:colOff>120650</xdr:colOff>
          <xdr:row>562</xdr:row>
          <xdr:rowOff>241300</xdr:rowOff>
        </xdr:to>
        <xdr:sp macro="" textlink="">
          <xdr:nvSpPr>
            <xdr:cNvPr id="13537" name="Option Button 1249" hidden="1">
              <a:extLst>
                <a:ext uri="{63B3BB69-23CF-44E3-9099-C40C66FF867C}">
                  <a14:compatExt spid="_x0000_s13537"/>
                </a:ext>
                <a:ext uri="{FF2B5EF4-FFF2-40B4-BE49-F238E27FC236}">
                  <a16:creationId xmlns:a16="http://schemas.microsoft.com/office/drawing/2014/main" id="{00000000-0008-0000-0200-0000E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561</xdr:row>
          <xdr:rowOff>57150</xdr:rowOff>
        </xdr:from>
        <xdr:to>
          <xdr:col>29</xdr:col>
          <xdr:colOff>190500</xdr:colOff>
          <xdr:row>562</xdr:row>
          <xdr:rowOff>247650</xdr:rowOff>
        </xdr:to>
        <xdr:sp macro="" textlink="">
          <xdr:nvSpPr>
            <xdr:cNvPr id="13538" name="Option Button 1250" hidden="1">
              <a:extLst>
                <a:ext uri="{63B3BB69-23CF-44E3-9099-C40C66FF867C}">
                  <a14:compatExt spid="_x0000_s13538"/>
                </a:ext>
                <a:ext uri="{FF2B5EF4-FFF2-40B4-BE49-F238E27FC236}">
                  <a16:creationId xmlns:a16="http://schemas.microsoft.com/office/drawing/2014/main" id="{00000000-0008-0000-0200-0000E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562</xdr:row>
          <xdr:rowOff>177800</xdr:rowOff>
        </xdr:from>
        <xdr:to>
          <xdr:col>27</xdr:col>
          <xdr:colOff>120650</xdr:colOff>
          <xdr:row>562</xdr:row>
          <xdr:rowOff>438150</xdr:rowOff>
        </xdr:to>
        <xdr:sp macro="" textlink="">
          <xdr:nvSpPr>
            <xdr:cNvPr id="13539" name="Option Button 1251" hidden="1">
              <a:extLst>
                <a:ext uri="{63B3BB69-23CF-44E3-9099-C40C66FF867C}">
                  <a14:compatExt spid="_x0000_s13539"/>
                </a:ext>
                <a:ext uri="{FF2B5EF4-FFF2-40B4-BE49-F238E27FC236}">
                  <a16:creationId xmlns:a16="http://schemas.microsoft.com/office/drawing/2014/main" id="{00000000-0008-0000-0200-0000E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561</xdr:row>
          <xdr:rowOff>6350</xdr:rowOff>
        </xdr:from>
        <xdr:to>
          <xdr:col>30</xdr:col>
          <xdr:colOff>82550</xdr:colOff>
          <xdr:row>564</xdr:row>
          <xdr:rowOff>6350</xdr:rowOff>
        </xdr:to>
        <xdr:sp macro="" textlink="">
          <xdr:nvSpPr>
            <xdr:cNvPr id="13540" name="Group Box 1252" hidden="1">
              <a:extLst>
                <a:ext uri="{63B3BB69-23CF-44E3-9099-C40C66FF867C}">
                  <a14:compatExt spid="_x0000_s13540"/>
                </a:ext>
                <a:ext uri="{FF2B5EF4-FFF2-40B4-BE49-F238E27FC236}">
                  <a16:creationId xmlns:a16="http://schemas.microsoft.com/office/drawing/2014/main" id="{00000000-0008-0000-0200-0000E4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573</xdr:row>
          <xdr:rowOff>6350</xdr:rowOff>
        </xdr:from>
        <xdr:to>
          <xdr:col>27</xdr:col>
          <xdr:colOff>120650</xdr:colOff>
          <xdr:row>573</xdr:row>
          <xdr:rowOff>254000</xdr:rowOff>
        </xdr:to>
        <xdr:sp macro="" textlink="">
          <xdr:nvSpPr>
            <xdr:cNvPr id="13547" name="Option Button 1259" hidden="1">
              <a:extLst>
                <a:ext uri="{63B3BB69-23CF-44E3-9099-C40C66FF867C}">
                  <a14:compatExt spid="_x0000_s13547"/>
                </a:ext>
                <a:ext uri="{FF2B5EF4-FFF2-40B4-BE49-F238E27FC236}">
                  <a16:creationId xmlns:a16="http://schemas.microsoft.com/office/drawing/2014/main" id="{00000000-0008-0000-0200-0000E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573</xdr:row>
          <xdr:rowOff>0</xdr:rowOff>
        </xdr:from>
        <xdr:to>
          <xdr:col>29</xdr:col>
          <xdr:colOff>190500</xdr:colOff>
          <xdr:row>573</xdr:row>
          <xdr:rowOff>266700</xdr:rowOff>
        </xdr:to>
        <xdr:sp macro="" textlink="">
          <xdr:nvSpPr>
            <xdr:cNvPr id="13548" name="Option Button 1260" hidden="1">
              <a:extLst>
                <a:ext uri="{63B3BB69-23CF-44E3-9099-C40C66FF867C}">
                  <a14:compatExt spid="_x0000_s13548"/>
                </a:ext>
                <a:ext uri="{FF2B5EF4-FFF2-40B4-BE49-F238E27FC236}">
                  <a16:creationId xmlns:a16="http://schemas.microsoft.com/office/drawing/2014/main" id="{00000000-0008-0000-0200-0000E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573</xdr:row>
          <xdr:rowOff>184150</xdr:rowOff>
        </xdr:from>
        <xdr:to>
          <xdr:col>27</xdr:col>
          <xdr:colOff>120650</xdr:colOff>
          <xdr:row>573</xdr:row>
          <xdr:rowOff>444500</xdr:rowOff>
        </xdr:to>
        <xdr:sp macro="" textlink="">
          <xdr:nvSpPr>
            <xdr:cNvPr id="13549" name="Option Button 1261" hidden="1">
              <a:extLst>
                <a:ext uri="{63B3BB69-23CF-44E3-9099-C40C66FF867C}">
                  <a14:compatExt spid="_x0000_s13549"/>
                </a:ext>
                <a:ext uri="{FF2B5EF4-FFF2-40B4-BE49-F238E27FC236}">
                  <a16:creationId xmlns:a16="http://schemas.microsoft.com/office/drawing/2014/main" id="{00000000-0008-0000-0200-0000E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572</xdr:row>
          <xdr:rowOff>12700</xdr:rowOff>
        </xdr:from>
        <xdr:to>
          <xdr:col>30</xdr:col>
          <xdr:colOff>82550</xdr:colOff>
          <xdr:row>575</xdr:row>
          <xdr:rowOff>0</xdr:rowOff>
        </xdr:to>
        <xdr:sp macro="" textlink="">
          <xdr:nvSpPr>
            <xdr:cNvPr id="13550" name="Group Box 1262" hidden="1">
              <a:extLst>
                <a:ext uri="{63B3BB69-23CF-44E3-9099-C40C66FF867C}">
                  <a14:compatExt spid="_x0000_s13550"/>
                </a:ext>
                <a:ext uri="{FF2B5EF4-FFF2-40B4-BE49-F238E27FC236}">
                  <a16:creationId xmlns:a16="http://schemas.microsoft.com/office/drawing/2014/main" id="{00000000-0008-0000-0200-0000E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575</xdr:row>
          <xdr:rowOff>31750</xdr:rowOff>
        </xdr:from>
        <xdr:to>
          <xdr:col>27</xdr:col>
          <xdr:colOff>120650</xdr:colOff>
          <xdr:row>575</xdr:row>
          <xdr:rowOff>273050</xdr:rowOff>
        </xdr:to>
        <xdr:sp macro="" textlink="">
          <xdr:nvSpPr>
            <xdr:cNvPr id="13554" name="Option Button 1266" hidden="1">
              <a:extLst>
                <a:ext uri="{63B3BB69-23CF-44E3-9099-C40C66FF867C}">
                  <a14:compatExt spid="_x0000_s13554"/>
                </a:ext>
                <a:ext uri="{FF2B5EF4-FFF2-40B4-BE49-F238E27FC236}">
                  <a16:creationId xmlns:a16="http://schemas.microsoft.com/office/drawing/2014/main" id="{00000000-0008-0000-0200-0000F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575</xdr:row>
          <xdr:rowOff>19050</xdr:rowOff>
        </xdr:from>
        <xdr:to>
          <xdr:col>29</xdr:col>
          <xdr:colOff>190500</xdr:colOff>
          <xdr:row>575</xdr:row>
          <xdr:rowOff>285750</xdr:rowOff>
        </xdr:to>
        <xdr:sp macro="" textlink="">
          <xdr:nvSpPr>
            <xdr:cNvPr id="13555" name="Option Button 1267" hidden="1">
              <a:extLst>
                <a:ext uri="{63B3BB69-23CF-44E3-9099-C40C66FF867C}">
                  <a14:compatExt spid="_x0000_s13555"/>
                </a:ext>
                <a:ext uri="{FF2B5EF4-FFF2-40B4-BE49-F238E27FC236}">
                  <a16:creationId xmlns:a16="http://schemas.microsoft.com/office/drawing/2014/main" id="{00000000-0008-0000-0200-0000F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575</xdr:row>
          <xdr:rowOff>203200</xdr:rowOff>
        </xdr:from>
        <xdr:to>
          <xdr:col>27</xdr:col>
          <xdr:colOff>120650</xdr:colOff>
          <xdr:row>575</xdr:row>
          <xdr:rowOff>463550</xdr:rowOff>
        </xdr:to>
        <xdr:sp macro="" textlink="">
          <xdr:nvSpPr>
            <xdr:cNvPr id="13556" name="Option Button 1268" hidden="1">
              <a:extLst>
                <a:ext uri="{63B3BB69-23CF-44E3-9099-C40C66FF867C}">
                  <a14:compatExt spid="_x0000_s13556"/>
                </a:ext>
                <a:ext uri="{FF2B5EF4-FFF2-40B4-BE49-F238E27FC236}">
                  <a16:creationId xmlns:a16="http://schemas.microsoft.com/office/drawing/2014/main" id="{00000000-0008-0000-0200-0000F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574</xdr:row>
          <xdr:rowOff>31750</xdr:rowOff>
        </xdr:from>
        <xdr:to>
          <xdr:col>30</xdr:col>
          <xdr:colOff>82550</xdr:colOff>
          <xdr:row>577</xdr:row>
          <xdr:rowOff>19050</xdr:rowOff>
        </xdr:to>
        <xdr:sp macro="" textlink="">
          <xdr:nvSpPr>
            <xdr:cNvPr id="13557" name="Group Box 1269" hidden="1">
              <a:extLst>
                <a:ext uri="{63B3BB69-23CF-44E3-9099-C40C66FF867C}">
                  <a14:compatExt spid="_x0000_s13557"/>
                </a:ext>
                <a:ext uri="{FF2B5EF4-FFF2-40B4-BE49-F238E27FC236}">
                  <a16:creationId xmlns:a16="http://schemas.microsoft.com/office/drawing/2014/main" id="{00000000-0008-0000-0200-0000F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577</xdr:row>
          <xdr:rowOff>31750</xdr:rowOff>
        </xdr:from>
        <xdr:to>
          <xdr:col>27</xdr:col>
          <xdr:colOff>120650</xdr:colOff>
          <xdr:row>577</xdr:row>
          <xdr:rowOff>273050</xdr:rowOff>
        </xdr:to>
        <xdr:sp macro="" textlink="">
          <xdr:nvSpPr>
            <xdr:cNvPr id="13558" name="Option Button 1270" hidden="1">
              <a:extLst>
                <a:ext uri="{63B3BB69-23CF-44E3-9099-C40C66FF867C}">
                  <a14:compatExt spid="_x0000_s13558"/>
                </a:ext>
                <a:ext uri="{FF2B5EF4-FFF2-40B4-BE49-F238E27FC236}">
                  <a16:creationId xmlns:a16="http://schemas.microsoft.com/office/drawing/2014/main" id="{00000000-0008-0000-0200-0000F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577</xdr:row>
          <xdr:rowOff>12700</xdr:rowOff>
        </xdr:from>
        <xdr:to>
          <xdr:col>29</xdr:col>
          <xdr:colOff>190500</xdr:colOff>
          <xdr:row>577</xdr:row>
          <xdr:rowOff>285750</xdr:rowOff>
        </xdr:to>
        <xdr:sp macro="" textlink="">
          <xdr:nvSpPr>
            <xdr:cNvPr id="13559" name="Option Button 1271" hidden="1">
              <a:extLst>
                <a:ext uri="{63B3BB69-23CF-44E3-9099-C40C66FF867C}">
                  <a14:compatExt spid="_x0000_s13559"/>
                </a:ext>
                <a:ext uri="{FF2B5EF4-FFF2-40B4-BE49-F238E27FC236}">
                  <a16:creationId xmlns:a16="http://schemas.microsoft.com/office/drawing/2014/main" id="{00000000-0008-0000-0200-0000F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577</xdr:row>
          <xdr:rowOff>203200</xdr:rowOff>
        </xdr:from>
        <xdr:to>
          <xdr:col>27</xdr:col>
          <xdr:colOff>120650</xdr:colOff>
          <xdr:row>577</xdr:row>
          <xdr:rowOff>463550</xdr:rowOff>
        </xdr:to>
        <xdr:sp macro="" textlink="">
          <xdr:nvSpPr>
            <xdr:cNvPr id="13560" name="Option Button 1272" hidden="1">
              <a:extLst>
                <a:ext uri="{63B3BB69-23CF-44E3-9099-C40C66FF867C}">
                  <a14:compatExt spid="_x0000_s13560"/>
                </a:ext>
                <a:ext uri="{FF2B5EF4-FFF2-40B4-BE49-F238E27FC236}">
                  <a16:creationId xmlns:a16="http://schemas.microsoft.com/office/drawing/2014/main" id="{00000000-0008-0000-0200-0000F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576</xdr:row>
          <xdr:rowOff>31750</xdr:rowOff>
        </xdr:from>
        <xdr:to>
          <xdr:col>30</xdr:col>
          <xdr:colOff>82550</xdr:colOff>
          <xdr:row>579</xdr:row>
          <xdr:rowOff>12700</xdr:rowOff>
        </xdr:to>
        <xdr:sp macro="" textlink="">
          <xdr:nvSpPr>
            <xdr:cNvPr id="13561" name="Group Box 1273" hidden="1">
              <a:extLst>
                <a:ext uri="{63B3BB69-23CF-44E3-9099-C40C66FF867C}">
                  <a14:compatExt spid="_x0000_s13561"/>
                </a:ext>
                <a:ext uri="{FF2B5EF4-FFF2-40B4-BE49-F238E27FC236}">
                  <a16:creationId xmlns:a16="http://schemas.microsoft.com/office/drawing/2014/main" id="{00000000-0008-0000-0200-0000F9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594</xdr:row>
          <xdr:rowOff>19050</xdr:rowOff>
        </xdr:from>
        <xdr:to>
          <xdr:col>27</xdr:col>
          <xdr:colOff>120650</xdr:colOff>
          <xdr:row>594</xdr:row>
          <xdr:rowOff>260350</xdr:rowOff>
        </xdr:to>
        <xdr:sp macro="" textlink="">
          <xdr:nvSpPr>
            <xdr:cNvPr id="13562" name="Option Button 1274" hidden="1">
              <a:extLst>
                <a:ext uri="{63B3BB69-23CF-44E3-9099-C40C66FF867C}">
                  <a14:compatExt spid="_x0000_s13562"/>
                </a:ext>
                <a:ext uri="{FF2B5EF4-FFF2-40B4-BE49-F238E27FC236}">
                  <a16:creationId xmlns:a16="http://schemas.microsoft.com/office/drawing/2014/main" id="{00000000-0008-0000-0200-0000F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594</xdr:row>
          <xdr:rowOff>6350</xdr:rowOff>
        </xdr:from>
        <xdr:to>
          <xdr:col>29</xdr:col>
          <xdr:colOff>190500</xdr:colOff>
          <xdr:row>594</xdr:row>
          <xdr:rowOff>279400</xdr:rowOff>
        </xdr:to>
        <xdr:sp macro="" textlink="">
          <xdr:nvSpPr>
            <xdr:cNvPr id="13563" name="Option Button 1275" hidden="1">
              <a:extLst>
                <a:ext uri="{63B3BB69-23CF-44E3-9099-C40C66FF867C}">
                  <a14:compatExt spid="_x0000_s13563"/>
                </a:ext>
                <a:ext uri="{FF2B5EF4-FFF2-40B4-BE49-F238E27FC236}">
                  <a16:creationId xmlns:a16="http://schemas.microsoft.com/office/drawing/2014/main" id="{00000000-0008-0000-0200-0000F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594</xdr:row>
          <xdr:rowOff>190500</xdr:rowOff>
        </xdr:from>
        <xdr:to>
          <xdr:col>27</xdr:col>
          <xdr:colOff>120650</xdr:colOff>
          <xdr:row>594</xdr:row>
          <xdr:rowOff>450850</xdr:rowOff>
        </xdr:to>
        <xdr:sp macro="" textlink="">
          <xdr:nvSpPr>
            <xdr:cNvPr id="13564" name="Option Button 1276" hidden="1">
              <a:extLst>
                <a:ext uri="{63B3BB69-23CF-44E3-9099-C40C66FF867C}">
                  <a14:compatExt spid="_x0000_s13564"/>
                </a:ext>
                <a:ext uri="{FF2B5EF4-FFF2-40B4-BE49-F238E27FC236}">
                  <a16:creationId xmlns:a16="http://schemas.microsoft.com/office/drawing/2014/main" id="{00000000-0008-0000-0200-0000F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593</xdr:row>
          <xdr:rowOff>19050</xdr:rowOff>
        </xdr:from>
        <xdr:to>
          <xdr:col>30</xdr:col>
          <xdr:colOff>82550</xdr:colOff>
          <xdr:row>596</xdr:row>
          <xdr:rowOff>6350</xdr:rowOff>
        </xdr:to>
        <xdr:sp macro="" textlink="">
          <xdr:nvSpPr>
            <xdr:cNvPr id="13565" name="Group Box 1277" hidden="1">
              <a:extLst>
                <a:ext uri="{63B3BB69-23CF-44E3-9099-C40C66FF867C}">
                  <a14:compatExt spid="_x0000_s13565"/>
                </a:ext>
                <a:ext uri="{FF2B5EF4-FFF2-40B4-BE49-F238E27FC236}">
                  <a16:creationId xmlns:a16="http://schemas.microsoft.com/office/drawing/2014/main" id="{00000000-0008-0000-0200-0000F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596</xdr:row>
          <xdr:rowOff>304800</xdr:rowOff>
        </xdr:from>
        <xdr:to>
          <xdr:col>27</xdr:col>
          <xdr:colOff>120650</xdr:colOff>
          <xdr:row>598</xdr:row>
          <xdr:rowOff>6350</xdr:rowOff>
        </xdr:to>
        <xdr:sp macro="" textlink="">
          <xdr:nvSpPr>
            <xdr:cNvPr id="13566" name="Option Button 1278" hidden="1">
              <a:extLst>
                <a:ext uri="{63B3BB69-23CF-44E3-9099-C40C66FF867C}">
                  <a14:compatExt spid="_x0000_s13566"/>
                </a:ext>
                <a:ext uri="{FF2B5EF4-FFF2-40B4-BE49-F238E27FC236}">
                  <a16:creationId xmlns:a16="http://schemas.microsoft.com/office/drawing/2014/main" id="{00000000-0008-0000-0200-0000F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596</xdr:row>
          <xdr:rowOff>285750</xdr:rowOff>
        </xdr:from>
        <xdr:to>
          <xdr:col>29</xdr:col>
          <xdr:colOff>190500</xdr:colOff>
          <xdr:row>598</xdr:row>
          <xdr:rowOff>12700</xdr:rowOff>
        </xdr:to>
        <xdr:sp macro="" textlink="">
          <xdr:nvSpPr>
            <xdr:cNvPr id="13567" name="Option Button 1279" hidden="1">
              <a:extLst>
                <a:ext uri="{63B3BB69-23CF-44E3-9099-C40C66FF867C}">
                  <a14:compatExt spid="_x0000_s13567"/>
                </a:ext>
                <a:ext uri="{FF2B5EF4-FFF2-40B4-BE49-F238E27FC236}">
                  <a16:creationId xmlns:a16="http://schemas.microsoft.com/office/drawing/2014/main" id="{00000000-0008-0000-0200-0000F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597</xdr:row>
          <xdr:rowOff>25400</xdr:rowOff>
        </xdr:from>
        <xdr:to>
          <xdr:col>27</xdr:col>
          <xdr:colOff>120650</xdr:colOff>
          <xdr:row>598</xdr:row>
          <xdr:rowOff>209550</xdr:rowOff>
        </xdr:to>
        <xdr:sp macro="" textlink="">
          <xdr:nvSpPr>
            <xdr:cNvPr id="13568" name="Option Button 1280" hidden="1">
              <a:extLst>
                <a:ext uri="{63B3BB69-23CF-44E3-9099-C40C66FF867C}">
                  <a14:compatExt spid="_x0000_s13568"/>
                </a:ext>
                <a:ext uri="{FF2B5EF4-FFF2-40B4-BE49-F238E27FC236}">
                  <a16:creationId xmlns:a16="http://schemas.microsoft.com/office/drawing/2014/main" id="{00000000-0008-0000-0200-00000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596</xdr:row>
          <xdr:rowOff>241300</xdr:rowOff>
        </xdr:from>
        <xdr:to>
          <xdr:col>30</xdr:col>
          <xdr:colOff>82550</xdr:colOff>
          <xdr:row>598</xdr:row>
          <xdr:rowOff>304800</xdr:rowOff>
        </xdr:to>
        <xdr:sp macro="" textlink="">
          <xdr:nvSpPr>
            <xdr:cNvPr id="13569" name="Group Box 1281" hidden="1">
              <a:extLst>
                <a:ext uri="{63B3BB69-23CF-44E3-9099-C40C66FF867C}">
                  <a14:compatExt spid="_x0000_s13569"/>
                </a:ext>
                <a:ext uri="{FF2B5EF4-FFF2-40B4-BE49-F238E27FC236}">
                  <a16:creationId xmlns:a16="http://schemas.microsoft.com/office/drawing/2014/main" id="{00000000-0008-0000-0200-000001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600</xdr:row>
          <xdr:rowOff>31750</xdr:rowOff>
        </xdr:from>
        <xdr:to>
          <xdr:col>27</xdr:col>
          <xdr:colOff>120650</xdr:colOff>
          <xdr:row>600</xdr:row>
          <xdr:rowOff>273050</xdr:rowOff>
        </xdr:to>
        <xdr:sp macro="" textlink="">
          <xdr:nvSpPr>
            <xdr:cNvPr id="13570" name="Option Button 1282" hidden="1">
              <a:extLst>
                <a:ext uri="{63B3BB69-23CF-44E3-9099-C40C66FF867C}">
                  <a14:compatExt spid="_x0000_s13570"/>
                </a:ext>
                <a:ext uri="{FF2B5EF4-FFF2-40B4-BE49-F238E27FC236}">
                  <a16:creationId xmlns:a16="http://schemas.microsoft.com/office/drawing/2014/main" id="{00000000-0008-0000-0200-00000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600</xdr:row>
          <xdr:rowOff>12700</xdr:rowOff>
        </xdr:from>
        <xdr:to>
          <xdr:col>29</xdr:col>
          <xdr:colOff>190500</xdr:colOff>
          <xdr:row>600</xdr:row>
          <xdr:rowOff>279400</xdr:rowOff>
        </xdr:to>
        <xdr:sp macro="" textlink="">
          <xdr:nvSpPr>
            <xdr:cNvPr id="13571" name="Option Button 1283" hidden="1">
              <a:extLst>
                <a:ext uri="{63B3BB69-23CF-44E3-9099-C40C66FF867C}">
                  <a14:compatExt spid="_x0000_s13571"/>
                </a:ext>
                <a:ext uri="{FF2B5EF4-FFF2-40B4-BE49-F238E27FC236}">
                  <a16:creationId xmlns:a16="http://schemas.microsoft.com/office/drawing/2014/main" id="{00000000-0008-0000-0200-00000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600</xdr:row>
          <xdr:rowOff>203200</xdr:rowOff>
        </xdr:from>
        <xdr:to>
          <xdr:col>27</xdr:col>
          <xdr:colOff>120650</xdr:colOff>
          <xdr:row>600</xdr:row>
          <xdr:rowOff>463550</xdr:rowOff>
        </xdr:to>
        <xdr:sp macro="" textlink="">
          <xdr:nvSpPr>
            <xdr:cNvPr id="13572" name="Option Button 1284" hidden="1">
              <a:extLst>
                <a:ext uri="{63B3BB69-23CF-44E3-9099-C40C66FF867C}">
                  <a14:compatExt spid="_x0000_s13572"/>
                </a:ext>
                <a:ext uri="{FF2B5EF4-FFF2-40B4-BE49-F238E27FC236}">
                  <a16:creationId xmlns:a16="http://schemas.microsoft.com/office/drawing/2014/main" id="{00000000-0008-0000-0200-00000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599</xdr:row>
          <xdr:rowOff>25400</xdr:rowOff>
        </xdr:from>
        <xdr:to>
          <xdr:col>30</xdr:col>
          <xdr:colOff>82550</xdr:colOff>
          <xdr:row>602</xdr:row>
          <xdr:rowOff>19050</xdr:rowOff>
        </xdr:to>
        <xdr:sp macro="" textlink="">
          <xdr:nvSpPr>
            <xdr:cNvPr id="13573" name="Group Box 1285" hidden="1">
              <a:extLst>
                <a:ext uri="{63B3BB69-23CF-44E3-9099-C40C66FF867C}">
                  <a14:compatExt spid="_x0000_s13573"/>
                </a:ext>
                <a:ext uri="{FF2B5EF4-FFF2-40B4-BE49-F238E27FC236}">
                  <a16:creationId xmlns:a16="http://schemas.microsoft.com/office/drawing/2014/main" id="{00000000-0008-0000-0200-000005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617</xdr:row>
          <xdr:rowOff>38100</xdr:rowOff>
        </xdr:from>
        <xdr:to>
          <xdr:col>27</xdr:col>
          <xdr:colOff>120650</xdr:colOff>
          <xdr:row>617</xdr:row>
          <xdr:rowOff>285750</xdr:rowOff>
        </xdr:to>
        <xdr:sp macro="" textlink="">
          <xdr:nvSpPr>
            <xdr:cNvPr id="13574" name="Option Button 1286" hidden="1">
              <a:extLst>
                <a:ext uri="{63B3BB69-23CF-44E3-9099-C40C66FF867C}">
                  <a14:compatExt spid="_x0000_s13574"/>
                </a:ext>
                <a:ext uri="{FF2B5EF4-FFF2-40B4-BE49-F238E27FC236}">
                  <a16:creationId xmlns:a16="http://schemas.microsoft.com/office/drawing/2014/main" id="{00000000-0008-0000-0200-00000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617</xdr:row>
          <xdr:rowOff>25400</xdr:rowOff>
        </xdr:from>
        <xdr:to>
          <xdr:col>29</xdr:col>
          <xdr:colOff>190500</xdr:colOff>
          <xdr:row>617</xdr:row>
          <xdr:rowOff>292100</xdr:rowOff>
        </xdr:to>
        <xdr:sp macro="" textlink="">
          <xdr:nvSpPr>
            <xdr:cNvPr id="13575" name="Option Button 1287" hidden="1">
              <a:extLst>
                <a:ext uri="{63B3BB69-23CF-44E3-9099-C40C66FF867C}">
                  <a14:compatExt spid="_x0000_s13575"/>
                </a:ext>
                <a:ext uri="{FF2B5EF4-FFF2-40B4-BE49-F238E27FC236}">
                  <a16:creationId xmlns:a16="http://schemas.microsoft.com/office/drawing/2014/main" id="{00000000-0008-0000-0200-00000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617</xdr:row>
          <xdr:rowOff>215900</xdr:rowOff>
        </xdr:from>
        <xdr:to>
          <xdr:col>27</xdr:col>
          <xdr:colOff>120650</xdr:colOff>
          <xdr:row>618</xdr:row>
          <xdr:rowOff>12700</xdr:rowOff>
        </xdr:to>
        <xdr:sp macro="" textlink="">
          <xdr:nvSpPr>
            <xdr:cNvPr id="13576" name="Option Button 1288" hidden="1">
              <a:extLst>
                <a:ext uri="{63B3BB69-23CF-44E3-9099-C40C66FF867C}">
                  <a14:compatExt spid="_x0000_s13576"/>
                </a:ext>
                <a:ext uri="{FF2B5EF4-FFF2-40B4-BE49-F238E27FC236}">
                  <a16:creationId xmlns:a16="http://schemas.microsoft.com/office/drawing/2014/main" id="{00000000-0008-0000-0200-00000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616</xdr:row>
          <xdr:rowOff>38100</xdr:rowOff>
        </xdr:from>
        <xdr:to>
          <xdr:col>30</xdr:col>
          <xdr:colOff>82550</xdr:colOff>
          <xdr:row>619</xdr:row>
          <xdr:rowOff>31750</xdr:rowOff>
        </xdr:to>
        <xdr:sp macro="" textlink="">
          <xdr:nvSpPr>
            <xdr:cNvPr id="13577" name="Group Box 1289" hidden="1">
              <a:extLst>
                <a:ext uri="{63B3BB69-23CF-44E3-9099-C40C66FF867C}">
                  <a14:compatExt spid="_x0000_s13577"/>
                </a:ext>
                <a:ext uri="{FF2B5EF4-FFF2-40B4-BE49-F238E27FC236}">
                  <a16:creationId xmlns:a16="http://schemas.microsoft.com/office/drawing/2014/main" id="{00000000-0008-0000-0200-000009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619</xdr:row>
          <xdr:rowOff>25400</xdr:rowOff>
        </xdr:from>
        <xdr:to>
          <xdr:col>27</xdr:col>
          <xdr:colOff>120650</xdr:colOff>
          <xdr:row>619</xdr:row>
          <xdr:rowOff>266700</xdr:rowOff>
        </xdr:to>
        <xdr:sp macro="" textlink="">
          <xdr:nvSpPr>
            <xdr:cNvPr id="13578" name="Option Button 1290" hidden="1">
              <a:extLst>
                <a:ext uri="{63B3BB69-23CF-44E3-9099-C40C66FF867C}">
                  <a14:compatExt spid="_x0000_s13578"/>
                </a:ext>
                <a:ext uri="{FF2B5EF4-FFF2-40B4-BE49-F238E27FC236}">
                  <a16:creationId xmlns:a16="http://schemas.microsoft.com/office/drawing/2014/main" id="{00000000-0008-0000-0200-00000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619</xdr:row>
          <xdr:rowOff>6350</xdr:rowOff>
        </xdr:from>
        <xdr:to>
          <xdr:col>29</xdr:col>
          <xdr:colOff>190500</xdr:colOff>
          <xdr:row>619</xdr:row>
          <xdr:rowOff>273050</xdr:rowOff>
        </xdr:to>
        <xdr:sp macro="" textlink="">
          <xdr:nvSpPr>
            <xdr:cNvPr id="13579" name="Option Button 1291" hidden="1">
              <a:extLst>
                <a:ext uri="{63B3BB69-23CF-44E3-9099-C40C66FF867C}">
                  <a14:compatExt spid="_x0000_s13579"/>
                </a:ext>
                <a:ext uri="{FF2B5EF4-FFF2-40B4-BE49-F238E27FC236}">
                  <a16:creationId xmlns:a16="http://schemas.microsoft.com/office/drawing/2014/main" id="{00000000-0008-0000-0200-00000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619</xdr:row>
          <xdr:rowOff>196850</xdr:rowOff>
        </xdr:from>
        <xdr:to>
          <xdr:col>27</xdr:col>
          <xdr:colOff>120650</xdr:colOff>
          <xdr:row>619</xdr:row>
          <xdr:rowOff>457200</xdr:rowOff>
        </xdr:to>
        <xdr:sp macro="" textlink="">
          <xdr:nvSpPr>
            <xdr:cNvPr id="13580" name="Option Button 1292" hidden="1">
              <a:extLst>
                <a:ext uri="{63B3BB69-23CF-44E3-9099-C40C66FF867C}">
                  <a14:compatExt spid="_x0000_s13580"/>
                </a:ext>
                <a:ext uri="{FF2B5EF4-FFF2-40B4-BE49-F238E27FC236}">
                  <a16:creationId xmlns:a16="http://schemas.microsoft.com/office/drawing/2014/main" id="{00000000-0008-0000-0200-00000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617</xdr:row>
          <xdr:rowOff>463550</xdr:rowOff>
        </xdr:from>
        <xdr:to>
          <xdr:col>30</xdr:col>
          <xdr:colOff>82550</xdr:colOff>
          <xdr:row>621</xdr:row>
          <xdr:rowOff>6350</xdr:rowOff>
        </xdr:to>
        <xdr:sp macro="" textlink="">
          <xdr:nvSpPr>
            <xdr:cNvPr id="13581" name="Group Box 1293" hidden="1">
              <a:extLst>
                <a:ext uri="{63B3BB69-23CF-44E3-9099-C40C66FF867C}">
                  <a14:compatExt spid="_x0000_s13581"/>
                </a:ext>
                <a:ext uri="{FF2B5EF4-FFF2-40B4-BE49-F238E27FC236}">
                  <a16:creationId xmlns:a16="http://schemas.microsoft.com/office/drawing/2014/main" id="{00000000-0008-0000-0200-00000D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621</xdr:row>
          <xdr:rowOff>12700</xdr:rowOff>
        </xdr:from>
        <xdr:to>
          <xdr:col>27</xdr:col>
          <xdr:colOff>107950</xdr:colOff>
          <xdr:row>621</xdr:row>
          <xdr:rowOff>254000</xdr:rowOff>
        </xdr:to>
        <xdr:sp macro="" textlink="">
          <xdr:nvSpPr>
            <xdr:cNvPr id="13582" name="Option Button 1294" hidden="1">
              <a:extLst>
                <a:ext uri="{63B3BB69-23CF-44E3-9099-C40C66FF867C}">
                  <a14:compatExt spid="_x0000_s13582"/>
                </a:ext>
                <a:ext uri="{FF2B5EF4-FFF2-40B4-BE49-F238E27FC236}">
                  <a16:creationId xmlns:a16="http://schemas.microsoft.com/office/drawing/2014/main" id="{00000000-0008-0000-0200-00000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620</xdr:row>
          <xdr:rowOff>69850</xdr:rowOff>
        </xdr:from>
        <xdr:to>
          <xdr:col>29</xdr:col>
          <xdr:colOff>177800</xdr:colOff>
          <xdr:row>621</xdr:row>
          <xdr:rowOff>260350</xdr:rowOff>
        </xdr:to>
        <xdr:sp macro="" textlink="">
          <xdr:nvSpPr>
            <xdr:cNvPr id="13583" name="Option Button 1295" hidden="1">
              <a:extLst>
                <a:ext uri="{63B3BB69-23CF-44E3-9099-C40C66FF867C}">
                  <a14:compatExt spid="_x0000_s13583"/>
                </a:ext>
                <a:ext uri="{FF2B5EF4-FFF2-40B4-BE49-F238E27FC236}">
                  <a16:creationId xmlns:a16="http://schemas.microsoft.com/office/drawing/2014/main" id="{00000000-0008-0000-0200-00000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621</xdr:row>
          <xdr:rowOff>184150</xdr:rowOff>
        </xdr:from>
        <xdr:to>
          <xdr:col>27</xdr:col>
          <xdr:colOff>107950</xdr:colOff>
          <xdr:row>621</xdr:row>
          <xdr:rowOff>450850</xdr:rowOff>
        </xdr:to>
        <xdr:sp macro="" textlink="">
          <xdr:nvSpPr>
            <xdr:cNvPr id="13584" name="Option Button 1296" hidden="1">
              <a:extLst>
                <a:ext uri="{63B3BB69-23CF-44E3-9099-C40C66FF867C}">
                  <a14:compatExt spid="_x0000_s13584"/>
                </a:ext>
                <a:ext uri="{FF2B5EF4-FFF2-40B4-BE49-F238E27FC236}">
                  <a16:creationId xmlns:a16="http://schemas.microsoft.com/office/drawing/2014/main" id="{00000000-0008-0000-0200-00001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620</xdr:row>
          <xdr:rowOff>6350</xdr:rowOff>
        </xdr:from>
        <xdr:to>
          <xdr:col>30</xdr:col>
          <xdr:colOff>76200</xdr:colOff>
          <xdr:row>623</xdr:row>
          <xdr:rowOff>6350</xdr:rowOff>
        </xdr:to>
        <xdr:sp macro="" textlink="">
          <xdr:nvSpPr>
            <xdr:cNvPr id="13585" name="Group Box 1297" hidden="1">
              <a:extLst>
                <a:ext uri="{63B3BB69-23CF-44E3-9099-C40C66FF867C}">
                  <a14:compatExt spid="_x0000_s13585"/>
                </a:ext>
                <a:ext uri="{FF2B5EF4-FFF2-40B4-BE49-F238E27FC236}">
                  <a16:creationId xmlns:a16="http://schemas.microsoft.com/office/drawing/2014/main" id="{00000000-0008-0000-0200-000011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623</xdr:row>
          <xdr:rowOff>25400</xdr:rowOff>
        </xdr:from>
        <xdr:to>
          <xdr:col>27</xdr:col>
          <xdr:colOff>120650</xdr:colOff>
          <xdr:row>623</xdr:row>
          <xdr:rowOff>266700</xdr:rowOff>
        </xdr:to>
        <xdr:sp macro="" textlink="">
          <xdr:nvSpPr>
            <xdr:cNvPr id="13586" name="Option Button 1298" hidden="1">
              <a:extLst>
                <a:ext uri="{63B3BB69-23CF-44E3-9099-C40C66FF867C}">
                  <a14:compatExt spid="_x0000_s13586"/>
                </a:ext>
                <a:ext uri="{FF2B5EF4-FFF2-40B4-BE49-F238E27FC236}">
                  <a16:creationId xmlns:a16="http://schemas.microsoft.com/office/drawing/2014/main" id="{00000000-0008-0000-0200-00001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623</xdr:row>
          <xdr:rowOff>6350</xdr:rowOff>
        </xdr:from>
        <xdr:to>
          <xdr:col>29</xdr:col>
          <xdr:colOff>190500</xdr:colOff>
          <xdr:row>623</xdr:row>
          <xdr:rowOff>273050</xdr:rowOff>
        </xdr:to>
        <xdr:sp macro="" textlink="">
          <xdr:nvSpPr>
            <xdr:cNvPr id="13587" name="Option Button 1299" hidden="1">
              <a:extLst>
                <a:ext uri="{63B3BB69-23CF-44E3-9099-C40C66FF867C}">
                  <a14:compatExt spid="_x0000_s13587"/>
                </a:ext>
                <a:ext uri="{FF2B5EF4-FFF2-40B4-BE49-F238E27FC236}">
                  <a16:creationId xmlns:a16="http://schemas.microsoft.com/office/drawing/2014/main" id="{00000000-0008-0000-0200-00001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623</xdr:row>
          <xdr:rowOff>203200</xdr:rowOff>
        </xdr:from>
        <xdr:to>
          <xdr:col>27</xdr:col>
          <xdr:colOff>120650</xdr:colOff>
          <xdr:row>623</xdr:row>
          <xdr:rowOff>463550</xdr:rowOff>
        </xdr:to>
        <xdr:sp macro="" textlink="">
          <xdr:nvSpPr>
            <xdr:cNvPr id="13588" name="Option Button 1300" hidden="1">
              <a:extLst>
                <a:ext uri="{63B3BB69-23CF-44E3-9099-C40C66FF867C}">
                  <a14:compatExt spid="_x0000_s13588"/>
                </a:ext>
                <a:ext uri="{FF2B5EF4-FFF2-40B4-BE49-F238E27FC236}">
                  <a16:creationId xmlns:a16="http://schemas.microsoft.com/office/drawing/2014/main" id="{00000000-0008-0000-0200-00001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622</xdr:row>
          <xdr:rowOff>25400</xdr:rowOff>
        </xdr:from>
        <xdr:to>
          <xdr:col>30</xdr:col>
          <xdr:colOff>82550</xdr:colOff>
          <xdr:row>625</xdr:row>
          <xdr:rowOff>19050</xdr:rowOff>
        </xdr:to>
        <xdr:sp macro="" textlink="">
          <xdr:nvSpPr>
            <xdr:cNvPr id="13589" name="Group Box 1301" hidden="1">
              <a:extLst>
                <a:ext uri="{63B3BB69-23CF-44E3-9099-C40C66FF867C}">
                  <a14:compatExt spid="_x0000_s13589"/>
                </a:ext>
                <a:ext uri="{FF2B5EF4-FFF2-40B4-BE49-F238E27FC236}">
                  <a16:creationId xmlns:a16="http://schemas.microsoft.com/office/drawing/2014/main" id="{00000000-0008-0000-0200-000015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636</xdr:row>
          <xdr:rowOff>31750</xdr:rowOff>
        </xdr:from>
        <xdr:to>
          <xdr:col>27</xdr:col>
          <xdr:colOff>95250</xdr:colOff>
          <xdr:row>636</xdr:row>
          <xdr:rowOff>273050</xdr:rowOff>
        </xdr:to>
        <xdr:sp macro="" textlink="">
          <xdr:nvSpPr>
            <xdr:cNvPr id="13590" name="Option Button 1302" hidden="1">
              <a:extLst>
                <a:ext uri="{63B3BB69-23CF-44E3-9099-C40C66FF867C}">
                  <a14:compatExt spid="_x0000_s13590"/>
                </a:ext>
                <a:ext uri="{FF2B5EF4-FFF2-40B4-BE49-F238E27FC236}">
                  <a16:creationId xmlns:a16="http://schemas.microsoft.com/office/drawing/2014/main" id="{00000000-0008-0000-0200-00001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636</xdr:row>
          <xdr:rowOff>12700</xdr:rowOff>
        </xdr:from>
        <xdr:to>
          <xdr:col>29</xdr:col>
          <xdr:colOff>171450</xdr:colOff>
          <xdr:row>636</xdr:row>
          <xdr:rowOff>285750</xdr:rowOff>
        </xdr:to>
        <xdr:sp macro="" textlink="">
          <xdr:nvSpPr>
            <xdr:cNvPr id="13591" name="Option Button 1303" hidden="1">
              <a:extLst>
                <a:ext uri="{63B3BB69-23CF-44E3-9099-C40C66FF867C}">
                  <a14:compatExt spid="_x0000_s13591"/>
                </a:ext>
                <a:ext uri="{FF2B5EF4-FFF2-40B4-BE49-F238E27FC236}">
                  <a16:creationId xmlns:a16="http://schemas.microsoft.com/office/drawing/2014/main" id="{00000000-0008-0000-0200-00001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636</xdr:row>
          <xdr:rowOff>203200</xdr:rowOff>
        </xdr:from>
        <xdr:to>
          <xdr:col>27</xdr:col>
          <xdr:colOff>95250</xdr:colOff>
          <xdr:row>636</xdr:row>
          <xdr:rowOff>457200</xdr:rowOff>
        </xdr:to>
        <xdr:sp macro="" textlink="">
          <xdr:nvSpPr>
            <xdr:cNvPr id="13592" name="Option Button 1304" hidden="1">
              <a:extLst>
                <a:ext uri="{63B3BB69-23CF-44E3-9099-C40C66FF867C}">
                  <a14:compatExt spid="_x0000_s13592"/>
                </a:ext>
                <a:ext uri="{FF2B5EF4-FFF2-40B4-BE49-F238E27FC236}">
                  <a16:creationId xmlns:a16="http://schemas.microsoft.com/office/drawing/2014/main" id="{00000000-0008-0000-0200-00001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635</xdr:row>
          <xdr:rowOff>25400</xdr:rowOff>
        </xdr:from>
        <xdr:to>
          <xdr:col>30</xdr:col>
          <xdr:colOff>63500</xdr:colOff>
          <xdr:row>638</xdr:row>
          <xdr:rowOff>12700</xdr:rowOff>
        </xdr:to>
        <xdr:sp macro="" textlink="">
          <xdr:nvSpPr>
            <xdr:cNvPr id="13593" name="Group Box 1305" hidden="1">
              <a:extLst>
                <a:ext uri="{63B3BB69-23CF-44E3-9099-C40C66FF867C}">
                  <a14:compatExt spid="_x0000_s13593"/>
                </a:ext>
                <a:ext uri="{FF2B5EF4-FFF2-40B4-BE49-F238E27FC236}">
                  <a16:creationId xmlns:a16="http://schemas.microsoft.com/office/drawing/2014/main" id="{00000000-0008-0000-0200-000019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602</xdr:row>
          <xdr:rowOff>50800</xdr:rowOff>
        </xdr:from>
        <xdr:to>
          <xdr:col>27</xdr:col>
          <xdr:colOff>120650</xdr:colOff>
          <xdr:row>602</xdr:row>
          <xdr:rowOff>292100</xdr:rowOff>
        </xdr:to>
        <xdr:sp macro="" textlink="">
          <xdr:nvSpPr>
            <xdr:cNvPr id="13594" name="Option Button 1306" hidden="1">
              <a:extLst>
                <a:ext uri="{63B3BB69-23CF-44E3-9099-C40C66FF867C}">
                  <a14:compatExt spid="_x0000_s13594"/>
                </a:ext>
                <a:ext uri="{FF2B5EF4-FFF2-40B4-BE49-F238E27FC236}">
                  <a16:creationId xmlns:a16="http://schemas.microsoft.com/office/drawing/2014/main" id="{00000000-0008-0000-0200-00001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602</xdr:row>
          <xdr:rowOff>31750</xdr:rowOff>
        </xdr:from>
        <xdr:to>
          <xdr:col>29</xdr:col>
          <xdr:colOff>190500</xdr:colOff>
          <xdr:row>602</xdr:row>
          <xdr:rowOff>298450</xdr:rowOff>
        </xdr:to>
        <xdr:sp macro="" textlink="">
          <xdr:nvSpPr>
            <xdr:cNvPr id="13595" name="Option Button 1307" hidden="1">
              <a:extLst>
                <a:ext uri="{63B3BB69-23CF-44E3-9099-C40C66FF867C}">
                  <a14:compatExt spid="_x0000_s13595"/>
                </a:ext>
                <a:ext uri="{FF2B5EF4-FFF2-40B4-BE49-F238E27FC236}">
                  <a16:creationId xmlns:a16="http://schemas.microsoft.com/office/drawing/2014/main" id="{00000000-0008-0000-0200-00001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602</xdr:row>
          <xdr:rowOff>228600</xdr:rowOff>
        </xdr:from>
        <xdr:to>
          <xdr:col>27</xdr:col>
          <xdr:colOff>120650</xdr:colOff>
          <xdr:row>603</xdr:row>
          <xdr:rowOff>12700</xdr:rowOff>
        </xdr:to>
        <xdr:sp macro="" textlink="">
          <xdr:nvSpPr>
            <xdr:cNvPr id="13596" name="Option Button 1308" hidden="1">
              <a:extLst>
                <a:ext uri="{63B3BB69-23CF-44E3-9099-C40C66FF867C}">
                  <a14:compatExt spid="_x0000_s13596"/>
                </a:ext>
                <a:ext uri="{FF2B5EF4-FFF2-40B4-BE49-F238E27FC236}">
                  <a16:creationId xmlns:a16="http://schemas.microsoft.com/office/drawing/2014/main" id="{00000000-0008-0000-0200-00001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601</xdr:row>
          <xdr:rowOff>44450</xdr:rowOff>
        </xdr:from>
        <xdr:to>
          <xdr:col>30</xdr:col>
          <xdr:colOff>82550</xdr:colOff>
          <xdr:row>604</xdr:row>
          <xdr:rowOff>44450</xdr:rowOff>
        </xdr:to>
        <xdr:sp macro="" textlink="">
          <xdr:nvSpPr>
            <xdr:cNvPr id="13597" name="Group Box 1309" hidden="1">
              <a:extLst>
                <a:ext uri="{63B3BB69-23CF-44E3-9099-C40C66FF867C}">
                  <a14:compatExt spid="_x0000_s13597"/>
                </a:ext>
                <a:ext uri="{FF2B5EF4-FFF2-40B4-BE49-F238E27FC236}">
                  <a16:creationId xmlns:a16="http://schemas.microsoft.com/office/drawing/2014/main" id="{00000000-0008-0000-0200-00001D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615</xdr:row>
          <xdr:rowOff>19050</xdr:rowOff>
        </xdr:from>
        <xdr:to>
          <xdr:col>27</xdr:col>
          <xdr:colOff>120650</xdr:colOff>
          <xdr:row>615</xdr:row>
          <xdr:rowOff>266700</xdr:rowOff>
        </xdr:to>
        <xdr:sp macro="" textlink="">
          <xdr:nvSpPr>
            <xdr:cNvPr id="13598" name="Option Button 1310" hidden="1">
              <a:extLst>
                <a:ext uri="{63B3BB69-23CF-44E3-9099-C40C66FF867C}">
                  <a14:compatExt spid="_x0000_s13598"/>
                </a:ext>
                <a:ext uri="{FF2B5EF4-FFF2-40B4-BE49-F238E27FC236}">
                  <a16:creationId xmlns:a16="http://schemas.microsoft.com/office/drawing/2014/main" id="{00000000-0008-0000-0200-00001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615</xdr:row>
          <xdr:rowOff>6350</xdr:rowOff>
        </xdr:from>
        <xdr:to>
          <xdr:col>29</xdr:col>
          <xdr:colOff>190500</xdr:colOff>
          <xdr:row>615</xdr:row>
          <xdr:rowOff>273050</xdr:rowOff>
        </xdr:to>
        <xdr:sp macro="" textlink="">
          <xdr:nvSpPr>
            <xdr:cNvPr id="13599" name="Option Button 1311" hidden="1">
              <a:extLst>
                <a:ext uri="{63B3BB69-23CF-44E3-9099-C40C66FF867C}">
                  <a14:compatExt spid="_x0000_s13599"/>
                </a:ext>
                <a:ext uri="{FF2B5EF4-FFF2-40B4-BE49-F238E27FC236}">
                  <a16:creationId xmlns:a16="http://schemas.microsoft.com/office/drawing/2014/main" id="{00000000-0008-0000-0200-00001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615</xdr:row>
          <xdr:rowOff>203200</xdr:rowOff>
        </xdr:from>
        <xdr:to>
          <xdr:col>27</xdr:col>
          <xdr:colOff>120650</xdr:colOff>
          <xdr:row>615</xdr:row>
          <xdr:rowOff>463550</xdr:rowOff>
        </xdr:to>
        <xdr:sp macro="" textlink="">
          <xdr:nvSpPr>
            <xdr:cNvPr id="13600" name="Option Button 1312" hidden="1">
              <a:extLst>
                <a:ext uri="{63B3BB69-23CF-44E3-9099-C40C66FF867C}">
                  <a14:compatExt spid="_x0000_s13600"/>
                </a:ext>
                <a:ext uri="{FF2B5EF4-FFF2-40B4-BE49-F238E27FC236}">
                  <a16:creationId xmlns:a16="http://schemas.microsoft.com/office/drawing/2014/main" id="{00000000-0008-0000-0200-00002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614</xdr:row>
          <xdr:rowOff>19050</xdr:rowOff>
        </xdr:from>
        <xdr:to>
          <xdr:col>30</xdr:col>
          <xdr:colOff>82550</xdr:colOff>
          <xdr:row>617</xdr:row>
          <xdr:rowOff>19050</xdr:rowOff>
        </xdr:to>
        <xdr:sp macro="" textlink="">
          <xdr:nvSpPr>
            <xdr:cNvPr id="13601" name="Group Box 1313" hidden="1">
              <a:extLst>
                <a:ext uri="{63B3BB69-23CF-44E3-9099-C40C66FF867C}">
                  <a14:compatExt spid="_x0000_s13601"/>
                </a:ext>
                <a:ext uri="{FF2B5EF4-FFF2-40B4-BE49-F238E27FC236}">
                  <a16:creationId xmlns:a16="http://schemas.microsoft.com/office/drawing/2014/main" id="{00000000-0008-0000-0200-000021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638</xdr:row>
          <xdr:rowOff>44450</xdr:rowOff>
        </xdr:from>
        <xdr:to>
          <xdr:col>27</xdr:col>
          <xdr:colOff>88900</xdr:colOff>
          <xdr:row>638</xdr:row>
          <xdr:rowOff>292100</xdr:rowOff>
        </xdr:to>
        <xdr:sp macro="" textlink="">
          <xdr:nvSpPr>
            <xdr:cNvPr id="13608" name="Option Button 1320" hidden="1">
              <a:extLst>
                <a:ext uri="{63B3BB69-23CF-44E3-9099-C40C66FF867C}">
                  <a14:compatExt spid="_x0000_s13608"/>
                </a:ext>
                <a:ext uri="{FF2B5EF4-FFF2-40B4-BE49-F238E27FC236}">
                  <a16:creationId xmlns:a16="http://schemas.microsoft.com/office/drawing/2014/main" id="{00000000-0008-0000-0200-00002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44450</xdr:colOff>
          <xdr:row>638</xdr:row>
          <xdr:rowOff>31750</xdr:rowOff>
        </xdr:from>
        <xdr:to>
          <xdr:col>29</xdr:col>
          <xdr:colOff>158750</xdr:colOff>
          <xdr:row>638</xdr:row>
          <xdr:rowOff>304800</xdr:rowOff>
        </xdr:to>
        <xdr:sp macro="" textlink="">
          <xdr:nvSpPr>
            <xdr:cNvPr id="13609" name="Option Button 1321" hidden="1">
              <a:extLst>
                <a:ext uri="{63B3BB69-23CF-44E3-9099-C40C66FF867C}">
                  <a14:compatExt spid="_x0000_s13609"/>
                </a:ext>
                <a:ext uri="{FF2B5EF4-FFF2-40B4-BE49-F238E27FC236}">
                  <a16:creationId xmlns:a16="http://schemas.microsoft.com/office/drawing/2014/main" id="{00000000-0008-0000-0200-00002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638</xdr:row>
          <xdr:rowOff>222250</xdr:rowOff>
        </xdr:from>
        <xdr:to>
          <xdr:col>27</xdr:col>
          <xdr:colOff>88900</xdr:colOff>
          <xdr:row>639</xdr:row>
          <xdr:rowOff>12700</xdr:rowOff>
        </xdr:to>
        <xdr:sp macro="" textlink="">
          <xdr:nvSpPr>
            <xdr:cNvPr id="13610" name="Option Button 1322" hidden="1">
              <a:extLst>
                <a:ext uri="{63B3BB69-23CF-44E3-9099-C40C66FF867C}">
                  <a14:compatExt spid="_x0000_s13610"/>
                </a:ext>
                <a:ext uri="{FF2B5EF4-FFF2-40B4-BE49-F238E27FC236}">
                  <a16:creationId xmlns:a16="http://schemas.microsoft.com/office/drawing/2014/main" id="{00000000-0008-0000-0200-00002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279400</xdr:colOff>
          <xdr:row>637</xdr:row>
          <xdr:rowOff>44450</xdr:rowOff>
        </xdr:from>
        <xdr:to>
          <xdr:col>30</xdr:col>
          <xdr:colOff>50800</xdr:colOff>
          <xdr:row>640</xdr:row>
          <xdr:rowOff>31750</xdr:rowOff>
        </xdr:to>
        <xdr:sp macro="" textlink="">
          <xdr:nvSpPr>
            <xdr:cNvPr id="13611" name="Group Box 1323" hidden="1">
              <a:extLst>
                <a:ext uri="{63B3BB69-23CF-44E3-9099-C40C66FF867C}">
                  <a14:compatExt spid="_x0000_s13611"/>
                </a:ext>
                <a:ext uri="{FF2B5EF4-FFF2-40B4-BE49-F238E27FC236}">
                  <a16:creationId xmlns:a16="http://schemas.microsoft.com/office/drawing/2014/main" id="{00000000-0008-0000-0200-00002B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659</xdr:row>
          <xdr:rowOff>279400</xdr:rowOff>
        </xdr:from>
        <xdr:to>
          <xdr:col>27</xdr:col>
          <xdr:colOff>127000</xdr:colOff>
          <xdr:row>660</xdr:row>
          <xdr:rowOff>44450</xdr:rowOff>
        </xdr:to>
        <xdr:sp macro="" textlink="">
          <xdr:nvSpPr>
            <xdr:cNvPr id="13612" name="Option Button 1324" hidden="1">
              <a:extLst>
                <a:ext uri="{63B3BB69-23CF-44E3-9099-C40C66FF867C}">
                  <a14:compatExt spid="_x0000_s13612"/>
                </a:ext>
                <a:ext uri="{FF2B5EF4-FFF2-40B4-BE49-F238E27FC236}">
                  <a16:creationId xmlns:a16="http://schemas.microsoft.com/office/drawing/2014/main" id="{00000000-0008-0000-0200-00002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659</xdr:row>
          <xdr:rowOff>247650</xdr:rowOff>
        </xdr:from>
        <xdr:to>
          <xdr:col>29</xdr:col>
          <xdr:colOff>196850</xdr:colOff>
          <xdr:row>660</xdr:row>
          <xdr:rowOff>44450</xdr:rowOff>
        </xdr:to>
        <xdr:sp macro="" textlink="">
          <xdr:nvSpPr>
            <xdr:cNvPr id="13613" name="Option Button 1325" hidden="1">
              <a:extLst>
                <a:ext uri="{63B3BB69-23CF-44E3-9099-C40C66FF867C}">
                  <a14:compatExt spid="_x0000_s13613"/>
                </a:ext>
                <a:ext uri="{FF2B5EF4-FFF2-40B4-BE49-F238E27FC236}">
                  <a16:creationId xmlns:a16="http://schemas.microsoft.com/office/drawing/2014/main" id="{00000000-0008-0000-0200-00002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659</xdr:row>
          <xdr:rowOff>450850</xdr:rowOff>
        </xdr:from>
        <xdr:to>
          <xdr:col>27</xdr:col>
          <xdr:colOff>127000</xdr:colOff>
          <xdr:row>661</xdr:row>
          <xdr:rowOff>177800</xdr:rowOff>
        </xdr:to>
        <xdr:sp macro="" textlink="">
          <xdr:nvSpPr>
            <xdr:cNvPr id="13614" name="Option Button 1326" hidden="1">
              <a:extLst>
                <a:ext uri="{63B3BB69-23CF-44E3-9099-C40C66FF867C}">
                  <a14:compatExt spid="_x0000_s13614"/>
                </a:ext>
                <a:ext uri="{FF2B5EF4-FFF2-40B4-BE49-F238E27FC236}">
                  <a16:creationId xmlns:a16="http://schemas.microsoft.com/office/drawing/2014/main" id="{00000000-0008-0000-0200-00002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659</xdr:row>
          <xdr:rowOff>209550</xdr:rowOff>
        </xdr:from>
        <xdr:to>
          <xdr:col>30</xdr:col>
          <xdr:colOff>88900</xdr:colOff>
          <xdr:row>661</xdr:row>
          <xdr:rowOff>260350</xdr:rowOff>
        </xdr:to>
        <xdr:sp macro="" textlink="">
          <xdr:nvSpPr>
            <xdr:cNvPr id="13615" name="Group Box 1327" hidden="1">
              <a:extLst>
                <a:ext uri="{63B3BB69-23CF-44E3-9099-C40C66FF867C}">
                  <a14:compatExt spid="_x0000_s13615"/>
                </a:ext>
                <a:ext uri="{FF2B5EF4-FFF2-40B4-BE49-F238E27FC236}">
                  <a16:creationId xmlns:a16="http://schemas.microsoft.com/office/drawing/2014/main" id="{00000000-0008-0000-0200-00002F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663</xdr:row>
          <xdr:rowOff>311150</xdr:rowOff>
        </xdr:from>
        <xdr:to>
          <xdr:col>27</xdr:col>
          <xdr:colOff>127000</xdr:colOff>
          <xdr:row>665</xdr:row>
          <xdr:rowOff>6350</xdr:rowOff>
        </xdr:to>
        <xdr:sp macro="" textlink="">
          <xdr:nvSpPr>
            <xdr:cNvPr id="13616" name="Option Button 1328" hidden="1">
              <a:extLst>
                <a:ext uri="{63B3BB69-23CF-44E3-9099-C40C66FF867C}">
                  <a14:compatExt spid="_x0000_s13616"/>
                </a:ext>
                <a:ext uri="{FF2B5EF4-FFF2-40B4-BE49-F238E27FC236}">
                  <a16:creationId xmlns:a16="http://schemas.microsoft.com/office/drawing/2014/main" id="{00000000-0008-0000-0200-00003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88900</xdr:colOff>
          <xdr:row>663</xdr:row>
          <xdr:rowOff>285750</xdr:rowOff>
        </xdr:from>
        <xdr:to>
          <xdr:col>29</xdr:col>
          <xdr:colOff>203200</xdr:colOff>
          <xdr:row>665</xdr:row>
          <xdr:rowOff>12700</xdr:rowOff>
        </xdr:to>
        <xdr:sp macro="" textlink="">
          <xdr:nvSpPr>
            <xdr:cNvPr id="13617" name="Option Button 1329" hidden="1">
              <a:extLst>
                <a:ext uri="{63B3BB69-23CF-44E3-9099-C40C66FF867C}">
                  <a14:compatExt spid="_x0000_s13617"/>
                </a:ext>
                <a:ext uri="{FF2B5EF4-FFF2-40B4-BE49-F238E27FC236}">
                  <a16:creationId xmlns:a16="http://schemas.microsoft.com/office/drawing/2014/main" id="{00000000-0008-0000-0200-00003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664</xdr:row>
          <xdr:rowOff>12700</xdr:rowOff>
        </xdr:from>
        <xdr:to>
          <xdr:col>27</xdr:col>
          <xdr:colOff>127000</xdr:colOff>
          <xdr:row>665</xdr:row>
          <xdr:rowOff>209550</xdr:rowOff>
        </xdr:to>
        <xdr:sp macro="" textlink="">
          <xdr:nvSpPr>
            <xdr:cNvPr id="13618" name="Option Button 1330" hidden="1">
              <a:extLst>
                <a:ext uri="{63B3BB69-23CF-44E3-9099-C40C66FF867C}">
                  <a14:compatExt spid="_x0000_s13618"/>
                </a:ext>
                <a:ext uri="{FF2B5EF4-FFF2-40B4-BE49-F238E27FC236}">
                  <a16:creationId xmlns:a16="http://schemas.microsoft.com/office/drawing/2014/main" id="{00000000-0008-0000-0200-00003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663</xdr:row>
          <xdr:rowOff>228600</xdr:rowOff>
        </xdr:from>
        <xdr:to>
          <xdr:col>30</xdr:col>
          <xdr:colOff>95250</xdr:colOff>
          <xdr:row>665</xdr:row>
          <xdr:rowOff>298450</xdr:rowOff>
        </xdr:to>
        <xdr:sp macro="" textlink="">
          <xdr:nvSpPr>
            <xdr:cNvPr id="13619" name="Group Box 1331" hidden="1">
              <a:extLst>
                <a:ext uri="{63B3BB69-23CF-44E3-9099-C40C66FF867C}">
                  <a14:compatExt spid="_x0000_s13619"/>
                </a:ext>
                <a:ext uri="{FF2B5EF4-FFF2-40B4-BE49-F238E27FC236}">
                  <a16:creationId xmlns:a16="http://schemas.microsoft.com/office/drawing/2014/main" id="{00000000-0008-0000-0200-000033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667</xdr:row>
          <xdr:rowOff>44450</xdr:rowOff>
        </xdr:from>
        <xdr:to>
          <xdr:col>27</xdr:col>
          <xdr:colOff>120650</xdr:colOff>
          <xdr:row>667</xdr:row>
          <xdr:rowOff>279400</xdr:rowOff>
        </xdr:to>
        <xdr:sp macro="" textlink="">
          <xdr:nvSpPr>
            <xdr:cNvPr id="13620" name="Option Button 1332" hidden="1">
              <a:extLst>
                <a:ext uri="{63B3BB69-23CF-44E3-9099-C40C66FF867C}">
                  <a14:compatExt spid="_x0000_s13620"/>
                </a:ext>
                <a:ext uri="{FF2B5EF4-FFF2-40B4-BE49-F238E27FC236}">
                  <a16:creationId xmlns:a16="http://schemas.microsoft.com/office/drawing/2014/main" id="{00000000-0008-0000-0200-00003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667</xdr:row>
          <xdr:rowOff>12700</xdr:rowOff>
        </xdr:from>
        <xdr:to>
          <xdr:col>29</xdr:col>
          <xdr:colOff>190500</xdr:colOff>
          <xdr:row>667</xdr:row>
          <xdr:rowOff>292100</xdr:rowOff>
        </xdr:to>
        <xdr:sp macro="" textlink="">
          <xdr:nvSpPr>
            <xdr:cNvPr id="13621" name="Option Button 1333" hidden="1">
              <a:extLst>
                <a:ext uri="{63B3BB69-23CF-44E3-9099-C40C66FF867C}">
                  <a14:compatExt spid="_x0000_s13621"/>
                </a:ext>
                <a:ext uri="{FF2B5EF4-FFF2-40B4-BE49-F238E27FC236}">
                  <a16:creationId xmlns:a16="http://schemas.microsoft.com/office/drawing/2014/main" id="{00000000-0008-0000-0200-00003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667</xdr:row>
          <xdr:rowOff>215900</xdr:rowOff>
        </xdr:from>
        <xdr:to>
          <xdr:col>27</xdr:col>
          <xdr:colOff>120650</xdr:colOff>
          <xdr:row>668</xdr:row>
          <xdr:rowOff>6350</xdr:rowOff>
        </xdr:to>
        <xdr:sp macro="" textlink="">
          <xdr:nvSpPr>
            <xdr:cNvPr id="13622" name="Option Button 1334" hidden="1">
              <a:extLst>
                <a:ext uri="{63B3BB69-23CF-44E3-9099-C40C66FF867C}">
                  <a14:compatExt spid="_x0000_s13622"/>
                </a:ext>
                <a:ext uri="{FF2B5EF4-FFF2-40B4-BE49-F238E27FC236}">
                  <a16:creationId xmlns:a16="http://schemas.microsoft.com/office/drawing/2014/main" id="{00000000-0008-0000-0200-00003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666</xdr:row>
          <xdr:rowOff>25400</xdr:rowOff>
        </xdr:from>
        <xdr:to>
          <xdr:col>30</xdr:col>
          <xdr:colOff>82550</xdr:colOff>
          <xdr:row>669</xdr:row>
          <xdr:rowOff>25400</xdr:rowOff>
        </xdr:to>
        <xdr:sp macro="" textlink="">
          <xdr:nvSpPr>
            <xdr:cNvPr id="13623" name="Group Box 1335" hidden="1">
              <a:extLst>
                <a:ext uri="{63B3BB69-23CF-44E3-9099-C40C66FF867C}">
                  <a14:compatExt spid="_x0000_s13623"/>
                </a:ext>
                <a:ext uri="{FF2B5EF4-FFF2-40B4-BE49-F238E27FC236}">
                  <a16:creationId xmlns:a16="http://schemas.microsoft.com/office/drawing/2014/main" id="{00000000-0008-0000-0200-000037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671</xdr:row>
          <xdr:rowOff>38100</xdr:rowOff>
        </xdr:from>
        <xdr:to>
          <xdr:col>27</xdr:col>
          <xdr:colOff>127000</xdr:colOff>
          <xdr:row>671</xdr:row>
          <xdr:rowOff>285750</xdr:rowOff>
        </xdr:to>
        <xdr:sp macro="" textlink="">
          <xdr:nvSpPr>
            <xdr:cNvPr id="13624" name="Option Button 1336" hidden="1">
              <a:extLst>
                <a:ext uri="{63B3BB69-23CF-44E3-9099-C40C66FF867C}">
                  <a14:compatExt spid="_x0000_s13624"/>
                </a:ext>
                <a:ext uri="{FF2B5EF4-FFF2-40B4-BE49-F238E27FC236}">
                  <a16:creationId xmlns:a16="http://schemas.microsoft.com/office/drawing/2014/main" id="{00000000-0008-0000-0200-00003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671</xdr:row>
          <xdr:rowOff>12700</xdr:rowOff>
        </xdr:from>
        <xdr:to>
          <xdr:col>29</xdr:col>
          <xdr:colOff>196850</xdr:colOff>
          <xdr:row>671</xdr:row>
          <xdr:rowOff>292100</xdr:rowOff>
        </xdr:to>
        <xdr:sp macro="" textlink="">
          <xdr:nvSpPr>
            <xdr:cNvPr id="13625" name="Option Button 1337" hidden="1">
              <a:extLst>
                <a:ext uri="{63B3BB69-23CF-44E3-9099-C40C66FF867C}">
                  <a14:compatExt spid="_x0000_s13625"/>
                </a:ext>
                <a:ext uri="{FF2B5EF4-FFF2-40B4-BE49-F238E27FC236}">
                  <a16:creationId xmlns:a16="http://schemas.microsoft.com/office/drawing/2014/main" id="{00000000-0008-0000-0200-00003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671</xdr:row>
          <xdr:rowOff>215900</xdr:rowOff>
        </xdr:from>
        <xdr:to>
          <xdr:col>27</xdr:col>
          <xdr:colOff>127000</xdr:colOff>
          <xdr:row>672</xdr:row>
          <xdr:rowOff>6350</xdr:rowOff>
        </xdr:to>
        <xdr:sp macro="" textlink="">
          <xdr:nvSpPr>
            <xdr:cNvPr id="13626" name="Option Button 1338" hidden="1">
              <a:extLst>
                <a:ext uri="{63B3BB69-23CF-44E3-9099-C40C66FF867C}">
                  <a14:compatExt spid="_x0000_s13626"/>
                </a:ext>
                <a:ext uri="{FF2B5EF4-FFF2-40B4-BE49-F238E27FC236}">
                  <a16:creationId xmlns:a16="http://schemas.microsoft.com/office/drawing/2014/main" id="{00000000-0008-0000-0200-00003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670</xdr:row>
          <xdr:rowOff>25400</xdr:rowOff>
        </xdr:from>
        <xdr:to>
          <xdr:col>30</xdr:col>
          <xdr:colOff>88900</xdr:colOff>
          <xdr:row>673</xdr:row>
          <xdr:rowOff>25400</xdr:rowOff>
        </xdr:to>
        <xdr:sp macro="" textlink="">
          <xdr:nvSpPr>
            <xdr:cNvPr id="13627" name="Group Box 1339" hidden="1">
              <a:extLst>
                <a:ext uri="{63B3BB69-23CF-44E3-9099-C40C66FF867C}">
                  <a14:compatExt spid="_x0000_s13627"/>
                </a:ext>
                <a:ext uri="{FF2B5EF4-FFF2-40B4-BE49-F238E27FC236}">
                  <a16:creationId xmlns:a16="http://schemas.microsoft.com/office/drawing/2014/main" id="{00000000-0008-0000-0200-00003B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675</xdr:row>
          <xdr:rowOff>6350</xdr:rowOff>
        </xdr:from>
        <xdr:to>
          <xdr:col>27</xdr:col>
          <xdr:colOff>31750</xdr:colOff>
          <xdr:row>675</xdr:row>
          <xdr:rowOff>260350</xdr:rowOff>
        </xdr:to>
        <xdr:sp macro="" textlink="">
          <xdr:nvSpPr>
            <xdr:cNvPr id="13628" name="Option Button 1340" hidden="1">
              <a:extLst>
                <a:ext uri="{63B3BB69-23CF-44E3-9099-C40C66FF867C}">
                  <a14:compatExt spid="_x0000_s13628"/>
                </a:ext>
                <a:ext uri="{FF2B5EF4-FFF2-40B4-BE49-F238E27FC236}">
                  <a16:creationId xmlns:a16="http://schemas.microsoft.com/office/drawing/2014/main" id="{00000000-0008-0000-0200-00003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674</xdr:row>
          <xdr:rowOff>63500</xdr:rowOff>
        </xdr:from>
        <xdr:to>
          <xdr:col>29</xdr:col>
          <xdr:colOff>101600</xdr:colOff>
          <xdr:row>675</xdr:row>
          <xdr:rowOff>266700</xdr:rowOff>
        </xdr:to>
        <xdr:sp macro="" textlink="">
          <xdr:nvSpPr>
            <xdr:cNvPr id="13629" name="Option Button 1341" hidden="1">
              <a:extLst>
                <a:ext uri="{63B3BB69-23CF-44E3-9099-C40C66FF867C}">
                  <a14:compatExt spid="_x0000_s13629"/>
                </a:ext>
                <a:ext uri="{FF2B5EF4-FFF2-40B4-BE49-F238E27FC236}">
                  <a16:creationId xmlns:a16="http://schemas.microsoft.com/office/drawing/2014/main" id="{00000000-0008-0000-0200-00003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675</xdr:row>
          <xdr:rowOff>190500</xdr:rowOff>
        </xdr:from>
        <xdr:to>
          <xdr:col>27</xdr:col>
          <xdr:colOff>31750</xdr:colOff>
          <xdr:row>675</xdr:row>
          <xdr:rowOff>438150</xdr:rowOff>
        </xdr:to>
        <xdr:sp macro="" textlink="">
          <xdr:nvSpPr>
            <xdr:cNvPr id="13630" name="Option Button 1342" hidden="1">
              <a:extLst>
                <a:ext uri="{63B3BB69-23CF-44E3-9099-C40C66FF867C}">
                  <a14:compatExt spid="_x0000_s13630"/>
                </a:ext>
                <a:ext uri="{FF2B5EF4-FFF2-40B4-BE49-F238E27FC236}">
                  <a16:creationId xmlns:a16="http://schemas.microsoft.com/office/drawing/2014/main" id="{00000000-0008-0000-0200-00003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673</xdr:row>
          <xdr:rowOff>469900</xdr:rowOff>
        </xdr:from>
        <xdr:to>
          <xdr:col>29</xdr:col>
          <xdr:colOff>184150</xdr:colOff>
          <xdr:row>677</xdr:row>
          <xdr:rowOff>0</xdr:rowOff>
        </xdr:to>
        <xdr:sp macro="" textlink="">
          <xdr:nvSpPr>
            <xdr:cNvPr id="13631" name="Group Box 1343" hidden="1">
              <a:extLst>
                <a:ext uri="{63B3BB69-23CF-44E3-9099-C40C66FF867C}">
                  <a14:compatExt spid="_x0000_s13631"/>
                </a:ext>
                <a:ext uri="{FF2B5EF4-FFF2-40B4-BE49-F238E27FC236}">
                  <a16:creationId xmlns:a16="http://schemas.microsoft.com/office/drawing/2014/main" id="{00000000-0008-0000-0200-00003F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709</xdr:row>
          <xdr:rowOff>438150</xdr:rowOff>
        </xdr:from>
        <xdr:to>
          <xdr:col>27</xdr:col>
          <xdr:colOff>127000</xdr:colOff>
          <xdr:row>711</xdr:row>
          <xdr:rowOff>133350</xdr:rowOff>
        </xdr:to>
        <xdr:sp macro="" textlink="">
          <xdr:nvSpPr>
            <xdr:cNvPr id="13635" name="Option Button 1347" hidden="1">
              <a:extLst>
                <a:ext uri="{63B3BB69-23CF-44E3-9099-C40C66FF867C}">
                  <a14:compatExt spid="_x0000_s13635"/>
                </a:ext>
                <a:ext uri="{FF2B5EF4-FFF2-40B4-BE49-F238E27FC236}">
                  <a16:creationId xmlns:a16="http://schemas.microsoft.com/office/drawing/2014/main" id="{00000000-0008-0000-0200-00004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709</xdr:row>
          <xdr:rowOff>419100</xdr:rowOff>
        </xdr:from>
        <xdr:to>
          <xdr:col>29</xdr:col>
          <xdr:colOff>203200</xdr:colOff>
          <xdr:row>711</xdr:row>
          <xdr:rowOff>139700</xdr:rowOff>
        </xdr:to>
        <xdr:sp macro="" textlink="">
          <xdr:nvSpPr>
            <xdr:cNvPr id="13636" name="Option Button 1348" hidden="1">
              <a:extLst>
                <a:ext uri="{63B3BB69-23CF-44E3-9099-C40C66FF867C}">
                  <a14:compatExt spid="_x0000_s13636"/>
                </a:ext>
                <a:ext uri="{FF2B5EF4-FFF2-40B4-BE49-F238E27FC236}">
                  <a16:creationId xmlns:a16="http://schemas.microsoft.com/office/drawing/2014/main" id="{00000000-0008-0000-0200-00004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711</xdr:row>
          <xdr:rowOff>69850</xdr:rowOff>
        </xdr:from>
        <xdr:to>
          <xdr:col>27</xdr:col>
          <xdr:colOff>127000</xdr:colOff>
          <xdr:row>711</xdr:row>
          <xdr:rowOff>323850</xdr:rowOff>
        </xdr:to>
        <xdr:sp macro="" textlink="">
          <xdr:nvSpPr>
            <xdr:cNvPr id="13637" name="Option Button 1349" hidden="1">
              <a:extLst>
                <a:ext uri="{63B3BB69-23CF-44E3-9099-C40C66FF867C}">
                  <a14:compatExt spid="_x0000_s13637"/>
                </a:ext>
                <a:ext uri="{FF2B5EF4-FFF2-40B4-BE49-F238E27FC236}">
                  <a16:creationId xmlns:a16="http://schemas.microsoft.com/office/drawing/2014/main" id="{00000000-0008-0000-0200-00004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709</xdr:row>
          <xdr:rowOff>355600</xdr:rowOff>
        </xdr:from>
        <xdr:to>
          <xdr:col>30</xdr:col>
          <xdr:colOff>95250</xdr:colOff>
          <xdr:row>711</xdr:row>
          <xdr:rowOff>431800</xdr:rowOff>
        </xdr:to>
        <xdr:sp macro="" textlink="">
          <xdr:nvSpPr>
            <xdr:cNvPr id="13638" name="Group Box 1350" hidden="1">
              <a:extLst>
                <a:ext uri="{63B3BB69-23CF-44E3-9099-C40C66FF867C}">
                  <a14:compatExt spid="_x0000_s13638"/>
                </a:ext>
                <a:ext uri="{FF2B5EF4-FFF2-40B4-BE49-F238E27FC236}">
                  <a16:creationId xmlns:a16="http://schemas.microsoft.com/office/drawing/2014/main" id="{00000000-0008-0000-0200-000046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723</xdr:row>
          <xdr:rowOff>412750</xdr:rowOff>
        </xdr:from>
        <xdr:to>
          <xdr:col>27</xdr:col>
          <xdr:colOff>127000</xdr:colOff>
          <xdr:row>725</xdr:row>
          <xdr:rowOff>120650</xdr:rowOff>
        </xdr:to>
        <xdr:sp macro="" textlink="">
          <xdr:nvSpPr>
            <xdr:cNvPr id="13639" name="Option Button 1351" hidden="1">
              <a:extLst>
                <a:ext uri="{63B3BB69-23CF-44E3-9099-C40C66FF867C}">
                  <a14:compatExt spid="_x0000_s13639"/>
                </a:ext>
                <a:ext uri="{FF2B5EF4-FFF2-40B4-BE49-F238E27FC236}">
                  <a16:creationId xmlns:a16="http://schemas.microsoft.com/office/drawing/2014/main" id="{00000000-0008-0000-0200-00004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723</xdr:row>
          <xdr:rowOff>393700</xdr:rowOff>
        </xdr:from>
        <xdr:to>
          <xdr:col>29</xdr:col>
          <xdr:colOff>203200</xdr:colOff>
          <xdr:row>725</xdr:row>
          <xdr:rowOff>120650</xdr:rowOff>
        </xdr:to>
        <xdr:sp macro="" textlink="">
          <xdr:nvSpPr>
            <xdr:cNvPr id="13640" name="Option Button 1352" hidden="1">
              <a:extLst>
                <a:ext uri="{63B3BB69-23CF-44E3-9099-C40C66FF867C}">
                  <a14:compatExt spid="_x0000_s13640"/>
                </a:ext>
                <a:ext uri="{FF2B5EF4-FFF2-40B4-BE49-F238E27FC236}">
                  <a16:creationId xmlns:a16="http://schemas.microsoft.com/office/drawing/2014/main" id="{00000000-0008-0000-0200-00004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725</xdr:row>
          <xdr:rowOff>57150</xdr:rowOff>
        </xdr:from>
        <xdr:to>
          <xdr:col>27</xdr:col>
          <xdr:colOff>127000</xdr:colOff>
          <xdr:row>725</xdr:row>
          <xdr:rowOff>311150</xdr:rowOff>
        </xdr:to>
        <xdr:sp macro="" textlink="">
          <xdr:nvSpPr>
            <xdr:cNvPr id="13641" name="Option Button 1353" hidden="1">
              <a:extLst>
                <a:ext uri="{63B3BB69-23CF-44E3-9099-C40C66FF867C}">
                  <a14:compatExt spid="_x0000_s13641"/>
                </a:ext>
                <a:ext uri="{FF2B5EF4-FFF2-40B4-BE49-F238E27FC236}">
                  <a16:creationId xmlns:a16="http://schemas.microsoft.com/office/drawing/2014/main" id="{00000000-0008-0000-0200-00004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723</xdr:row>
          <xdr:rowOff>342900</xdr:rowOff>
        </xdr:from>
        <xdr:to>
          <xdr:col>30</xdr:col>
          <xdr:colOff>95250</xdr:colOff>
          <xdr:row>725</xdr:row>
          <xdr:rowOff>406400</xdr:rowOff>
        </xdr:to>
        <xdr:sp macro="" textlink="">
          <xdr:nvSpPr>
            <xdr:cNvPr id="13642" name="Group Box 1354" hidden="1">
              <a:extLst>
                <a:ext uri="{63B3BB69-23CF-44E3-9099-C40C66FF867C}">
                  <a14:compatExt spid="_x0000_s13642"/>
                </a:ext>
                <a:ext uri="{FF2B5EF4-FFF2-40B4-BE49-F238E27FC236}">
                  <a16:creationId xmlns:a16="http://schemas.microsoft.com/office/drawing/2014/main" id="{00000000-0008-0000-0200-00004A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735</xdr:row>
          <xdr:rowOff>6350</xdr:rowOff>
        </xdr:from>
        <xdr:to>
          <xdr:col>27</xdr:col>
          <xdr:colOff>127000</xdr:colOff>
          <xdr:row>735</xdr:row>
          <xdr:rowOff>254000</xdr:rowOff>
        </xdr:to>
        <xdr:sp macro="" textlink="">
          <xdr:nvSpPr>
            <xdr:cNvPr id="13643" name="Option Button 1355" hidden="1">
              <a:extLst>
                <a:ext uri="{63B3BB69-23CF-44E3-9099-C40C66FF867C}">
                  <a14:compatExt spid="_x0000_s13643"/>
                </a:ext>
                <a:ext uri="{FF2B5EF4-FFF2-40B4-BE49-F238E27FC236}">
                  <a16:creationId xmlns:a16="http://schemas.microsoft.com/office/drawing/2014/main" id="{00000000-0008-0000-0200-00004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734</xdr:row>
          <xdr:rowOff>44450</xdr:rowOff>
        </xdr:from>
        <xdr:to>
          <xdr:col>29</xdr:col>
          <xdr:colOff>203200</xdr:colOff>
          <xdr:row>735</xdr:row>
          <xdr:rowOff>260350</xdr:rowOff>
        </xdr:to>
        <xdr:sp macro="" textlink="">
          <xdr:nvSpPr>
            <xdr:cNvPr id="13644" name="Option Button 1356" hidden="1">
              <a:extLst>
                <a:ext uri="{63B3BB69-23CF-44E3-9099-C40C66FF867C}">
                  <a14:compatExt spid="_x0000_s13644"/>
                </a:ext>
                <a:ext uri="{FF2B5EF4-FFF2-40B4-BE49-F238E27FC236}">
                  <a16:creationId xmlns:a16="http://schemas.microsoft.com/office/drawing/2014/main" id="{00000000-0008-0000-0200-00004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735</xdr:row>
          <xdr:rowOff>190500</xdr:rowOff>
        </xdr:from>
        <xdr:to>
          <xdr:col>27</xdr:col>
          <xdr:colOff>127000</xdr:colOff>
          <xdr:row>735</xdr:row>
          <xdr:rowOff>444500</xdr:rowOff>
        </xdr:to>
        <xdr:sp macro="" textlink="">
          <xdr:nvSpPr>
            <xdr:cNvPr id="13645" name="Option Button 1357" hidden="1">
              <a:extLst>
                <a:ext uri="{63B3BB69-23CF-44E3-9099-C40C66FF867C}">
                  <a14:compatExt spid="_x0000_s13645"/>
                </a:ext>
                <a:ext uri="{FF2B5EF4-FFF2-40B4-BE49-F238E27FC236}">
                  <a16:creationId xmlns:a16="http://schemas.microsoft.com/office/drawing/2014/main" id="{00000000-0008-0000-0200-00004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733</xdr:row>
          <xdr:rowOff>476250</xdr:rowOff>
        </xdr:from>
        <xdr:to>
          <xdr:col>30</xdr:col>
          <xdr:colOff>95250</xdr:colOff>
          <xdr:row>736</xdr:row>
          <xdr:rowOff>57150</xdr:rowOff>
        </xdr:to>
        <xdr:sp macro="" textlink="">
          <xdr:nvSpPr>
            <xdr:cNvPr id="13646" name="Group Box 1358" hidden="1">
              <a:extLst>
                <a:ext uri="{63B3BB69-23CF-44E3-9099-C40C66FF867C}">
                  <a14:compatExt spid="_x0000_s13646"/>
                </a:ext>
                <a:ext uri="{FF2B5EF4-FFF2-40B4-BE49-F238E27FC236}">
                  <a16:creationId xmlns:a16="http://schemas.microsoft.com/office/drawing/2014/main" id="{00000000-0008-0000-0200-00004E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177800</xdr:colOff>
          <xdr:row>741</xdr:row>
          <xdr:rowOff>25400</xdr:rowOff>
        </xdr:from>
        <xdr:to>
          <xdr:col>27</xdr:col>
          <xdr:colOff>133350</xdr:colOff>
          <xdr:row>741</xdr:row>
          <xdr:rowOff>279400</xdr:rowOff>
        </xdr:to>
        <xdr:sp macro="" textlink="">
          <xdr:nvSpPr>
            <xdr:cNvPr id="13647" name="Option Button 1359" hidden="1">
              <a:extLst>
                <a:ext uri="{63B3BB69-23CF-44E3-9099-C40C66FF867C}">
                  <a14:compatExt spid="_x0000_s13647"/>
                </a:ext>
                <a:ext uri="{FF2B5EF4-FFF2-40B4-BE49-F238E27FC236}">
                  <a16:creationId xmlns:a16="http://schemas.microsoft.com/office/drawing/2014/main" id="{00000000-0008-0000-0200-00004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741</xdr:row>
          <xdr:rowOff>6350</xdr:rowOff>
        </xdr:from>
        <xdr:to>
          <xdr:col>29</xdr:col>
          <xdr:colOff>203200</xdr:colOff>
          <xdr:row>741</xdr:row>
          <xdr:rowOff>279400</xdr:rowOff>
        </xdr:to>
        <xdr:sp macro="" textlink="">
          <xdr:nvSpPr>
            <xdr:cNvPr id="13648" name="Option Button 1360" hidden="1">
              <a:extLst>
                <a:ext uri="{63B3BB69-23CF-44E3-9099-C40C66FF867C}">
                  <a14:compatExt spid="_x0000_s13648"/>
                </a:ext>
                <a:ext uri="{FF2B5EF4-FFF2-40B4-BE49-F238E27FC236}">
                  <a16:creationId xmlns:a16="http://schemas.microsoft.com/office/drawing/2014/main" id="{00000000-0008-0000-0200-00005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177800</xdr:colOff>
          <xdr:row>741</xdr:row>
          <xdr:rowOff>209550</xdr:rowOff>
        </xdr:from>
        <xdr:to>
          <xdr:col>27</xdr:col>
          <xdr:colOff>133350</xdr:colOff>
          <xdr:row>742</xdr:row>
          <xdr:rowOff>6350</xdr:rowOff>
        </xdr:to>
        <xdr:sp macro="" textlink="">
          <xdr:nvSpPr>
            <xdr:cNvPr id="13649" name="Option Button 1361" hidden="1">
              <a:extLst>
                <a:ext uri="{63B3BB69-23CF-44E3-9099-C40C66FF867C}">
                  <a14:compatExt spid="_x0000_s13649"/>
                </a:ext>
                <a:ext uri="{FF2B5EF4-FFF2-40B4-BE49-F238E27FC236}">
                  <a16:creationId xmlns:a16="http://schemas.microsoft.com/office/drawing/2014/main" id="{00000000-0008-0000-0200-00005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740</xdr:row>
          <xdr:rowOff>19050</xdr:rowOff>
        </xdr:from>
        <xdr:to>
          <xdr:col>30</xdr:col>
          <xdr:colOff>95250</xdr:colOff>
          <xdr:row>743</xdr:row>
          <xdr:rowOff>19050</xdr:rowOff>
        </xdr:to>
        <xdr:sp macro="" textlink="">
          <xdr:nvSpPr>
            <xdr:cNvPr id="13650" name="Group Box 1362" hidden="1">
              <a:extLst>
                <a:ext uri="{63B3BB69-23CF-44E3-9099-C40C66FF867C}">
                  <a14:compatExt spid="_x0000_s13650"/>
                </a:ext>
                <a:ext uri="{FF2B5EF4-FFF2-40B4-BE49-F238E27FC236}">
                  <a16:creationId xmlns:a16="http://schemas.microsoft.com/office/drawing/2014/main" id="{00000000-0008-0000-0200-000052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177800</xdr:colOff>
          <xdr:row>745</xdr:row>
          <xdr:rowOff>323850</xdr:rowOff>
        </xdr:from>
        <xdr:to>
          <xdr:col>27</xdr:col>
          <xdr:colOff>133350</xdr:colOff>
          <xdr:row>747</xdr:row>
          <xdr:rowOff>44450</xdr:rowOff>
        </xdr:to>
        <xdr:sp macro="" textlink="">
          <xdr:nvSpPr>
            <xdr:cNvPr id="13651" name="Option Button 1363" hidden="1">
              <a:extLst>
                <a:ext uri="{63B3BB69-23CF-44E3-9099-C40C66FF867C}">
                  <a14:compatExt spid="_x0000_s13651"/>
                </a:ext>
                <a:ext uri="{FF2B5EF4-FFF2-40B4-BE49-F238E27FC236}">
                  <a16:creationId xmlns:a16="http://schemas.microsoft.com/office/drawing/2014/main" id="{00000000-0008-0000-0200-00005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745</xdr:row>
          <xdr:rowOff>298450</xdr:rowOff>
        </xdr:from>
        <xdr:to>
          <xdr:col>29</xdr:col>
          <xdr:colOff>203200</xdr:colOff>
          <xdr:row>747</xdr:row>
          <xdr:rowOff>44450</xdr:rowOff>
        </xdr:to>
        <xdr:sp macro="" textlink="">
          <xdr:nvSpPr>
            <xdr:cNvPr id="13652" name="Option Button 1364" hidden="1">
              <a:extLst>
                <a:ext uri="{63B3BB69-23CF-44E3-9099-C40C66FF867C}">
                  <a14:compatExt spid="_x0000_s13652"/>
                </a:ext>
                <a:ext uri="{FF2B5EF4-FFF2-40B4-BE49-F238E27FC236}">
                  <a16:creationId xmlns:a16="http://schemas.microsoft.com/office/drawing/2014/main" id="{00000000-0008-0000-0200-00005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177800</xdr:colOff>
          <xdr:row>746</xdr:row>
          <xdr:rowOff>25400</xdr:rowOff>
        </xdr:from>
        <xdr:to>
          <xdr:col>27</xdr:col>
          <xdr:colOff>133350</xdr:colOff>
          <xdr:row>747</xdr:row>
          <xdr:rowOff>215900</xdr:rowOff>
        </xdr:to>
        <xdr:sp macro="" textlink="">
          <xdr:nvSpPr>
            <xdr:cNvPr id="13653" name="Option Button 1365" hidden="1">
              <a:extLst>
                <a:ext uri="{63B3BB69-23CF-44E3-9099-C40C66FF867C}">
                  <a14:compatExt spid="_x0000_s13653"/>
                </a:ext>
                <a:ext uri="{FF2B5EF4-FFF2-40B4-BE49-F238E27FC236}">
                  <a16:creationId xmlns:a16="http://schemas.microsoft.com/office/drawing/2014/main" id="{00000000-0008-0000-0200-00005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745</xdr:row>
          <xdr:rowOff>247650</xdr:rowOff>
        </xdr:from>
        <xdr:to>
          <xdr:col>30</xdr:col>
          <xdr:colOff>95250</xdr:colOff>
          <xdr:row>747</xdr:row>
          <xdr:rowOff>311150</xdr:rowOff>
        </xdr:to>
        <xdr:sp macro="" textlink="">
          <xdr:nvSpPr>
            <xdr:cNvPr id="13654" name="Group Box 1366" hidden="1">
              <a:extLst>
                <a:ext uri="{63B3BB69-23CF-44E3-9099-C40C66FF867C}">
                  <a14:compatExt spid="_x0000_s13654"/>
                </a:ext>
                <a:ext uri="{FF2B5EF4-FFF2-40B4-BE49-F238E27FC236}">
                  <a16:creationId xmlns:a16="http://schemas.microsoft.com/office/drawing/2014/main" id="{00000000-0008-0000-0200-000056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749</xdr:row>
          <xdr:rowOff>298450</xdr:rowOff>
        </xdr:from>
        <xdr:to>
          <xdr:col>27</xdr:col>
          <xdr:colOff>107950</xdr:colOff>
          <xdr:row>751</xdr:row>
          <xdr:rowOff>6350</xdr:rowOff>
        </xdr:to>
        <xdr:sp macro="" textlink="">
          <xdr:nvSpPr>
            <xdr:cNvPr id="13655" name="Option Button 1367" hidden="1">
              <a:extLst>
                <a:ext uri="{63B3BB69-23CF-44E3-9099-C40C66FF867C}">
                  <a14:compatExt spid="_x0000_s13655"/>
                </a:ext>
                <a:ext uri="{FF2B5EF4-FFF2-40B4-BE49-F238E27FC236}">
                  <a16:creationId xmlns:a16="http://schemas.microsoft.com/office/drawing/2014/main" id="{00000000-0008-0000-0200-00005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749</xdr:row>
          <xdr:rowOff>279400</xdr:rowOff>
        </xdr:from>
        <xdr:to>
          <xdr:col>29</xdr:col>
          <xdr:colOff>184150</xdr:colOff>
          <xdr:row>751</xdr:row>
          <xdr:rowOff>12700</xdr:rowOff>
        </xdr:to>
        <xdr:sp macro="" textlink="">
          <xdr:nvSpPr>
            <xdr:cNvPr id="13656" name="Option Button 1368" hidden="1">
              <a:extLst>
                <a:ext uri="{63B3BB69-23CF-44E3-9099-C40C66FF867C}">
                  <a14:compatExt spid="_x0000_s13656"/>
                </a:ext>
                <a:ext uri="{FF2B5EF4-FFF2-40B4-BE49-F238E27FC236}">
                  <a16:creationId xmlns:a16="http://schemas.microsoft.com/office/drawing/2014/main" id="{00000000-0008-0000-0200-00005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750</xdr:row>
          <xdr:rowOff>12700</xdr:rowOff>
        </xdr:from>
        <xdr:to>
          <xdr:col>27</xdr:col>
          <xdr:colOff>107950</xdr:colOff>
          <xdr:row>751</xdr:row>
          <xdr:rowOff>190500</xdr:rowOff>
        </xdr:to>
        <xdr:sp macro="" textlink="">
          <xdr:nvSpPr>
            <xdr:cNvPr id="13657" name="Option Button 1369" hidden="1">
              <a:extLst>
                <a:ext uri="{63B3BB69-23CF-44E3-9099-C40C66FF867C}">
                  <a14:compatExt spid="_x0000_s13657"/>
                </a:ext>
                <a:ext uri="{FF2B5EF4-FFF2-40B4-BE49-F238E27FC236}">
                  <a16:creationId xmlns:a16="http://schemas.microsoft.com/office/drawing/2014/main" id="{00000000-0008-0000-0200-00005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749</xdr:row>
          <xdr:rowOff>222250</xdr:rowOff>
        </xdr:from>
        <xdr:to>
          <xdr:col>30</xdr:col>
          <xdr:colOff>76200</xdr:colOff>
          <xdr:row>751</xdr:row>
          <xdr:rowOff>292100</xdr:rowOff>
        </xdr:to>
        <xdr:sp macro="" textlink="">
          <xdr:nvSpPr>
            <xdr:cNvPr id="13658" name="Group Box 1370" hidden="1">
              <a:extLst>
                <a:ext uri="{63B3BB69-23CF-44E3-9099-C40C66FF867C}">
                  <a14:compatExt spid="_x0000_s13658"/>
                </a:ext>
                <a:ext uri="{FF2B5EF4-FFF2-40B4-BE49-F238E27FC236}">
                  <a16:creationId xmlns:a16="http://schemas.microsoft.com/office/drawing/2014/main" id="{00000000-0008-0000-0200-00005A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679</xdr:row>
          <xdr:rowOff>0</xdr:rowOff>
        </xdr:from>
        <xdr:to>
          <xdr:col>27</xdr:col>
          <xdr:colOff>31750</xdr:colOff>
          <xdr:row>679</xdr:row>
          <xdr:rowOff>254000</xdr:rowOff>
        </xdr:to>
        <xdr:sp macro="" textlink="">
          <xdr:nvSpPr>
            <xdr:cNvPr id="13668" name="Option Button 1380" hidden="1">
              <a:extLst>
                <a:ext uri="{63B3BB69-23CF-44E3-9099-C40C66FF867C}">
                  <a14:compatExt spid="_x0000_s13668"/>
                </a:ext>
                <a:ext uri="{FF2B5EF4-FFF2-40B4-BE49-F238E27FC236}">
                  <a16:creationId xmlns:a16="http://schemas.microsoft.com/office/drawing/2014/main" id="{00000000-0008-0000-0200-00006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678</xdr:row>
          <xdr:rowOff>50800</xdr:rowOff>
        </xdr:from>
        <xdr:to>
          <xdr:col>29</xdr:col>
          <xdr:colOff>101600</xdr:colOff>
          <xdr:row>679</xdr:row>
          <xdr:rowOff>260350</xdr:rowOff>
        </xdr:to>
        <xdr:sp macro="" textlink="">
          <xdr:nvSpPr>
            <xdr:cNvPr id="13669" name="Option Button 1381" hidden="1">
              <a:extLst>
                <a:ext uri="{63B3BB69-23CF-44E3-9099-C40C66FF867C}">
                  <a14:compatExt spid="_x0000_s13669"/>
                </a:ext>
                <a:ext uri="{FF2B5EF4-FFF2-40B4-BE49-F238E27FC236}">
                  <a16:creationId xmlns:a16="http://schemas.microsoft.com/office/drawing/2014/main" id="{00000000-0008-0000-0200-00006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679</xdr:row>
          <xdr:rowOff>184150</xdr:rowOff>
        </xdr:from>
        <xdr:to>
          <xdr:col>27</xdr:col>
          <xdr:colOff>31750</xdr:colOff>
          <xdr:row>679</xdr:row>
          <xdr:rowOff>431800</xdr:rowOff>
        </xdr:to>
        <xdr:sp macro="" textlink="">
          <xdr:nvSpPr>
            <xdr:cNvPr id="13670" name="Option Button 1382" hidden="1">
              <a:extLst>
                <a:ext uri="{63B3BB69-23CF-44E3-9099-C40C66FF867C}">
                  <a14:compatExt spid="_x0000_s13670"/>
                </a:ext>
                <a:ext uri="{FF2B5EF4-FFF2-40B4-BE49-F238E27FC236}">
                  <a16:creationId xmlns:a16="http://schemas.microsoft.com/office/drawing/2014/main" id="{00000000-0008-0000-0200-00006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677</xdr:row>
          <xdr:rowOff>463550</xdr:rowOff>
        </xdr:from>
        <xdr:to>
          <xdr:col>29</xdr:col>
          <xdr:colOff>190500</xdr:colOff>
          <xdr:row>680</xdr:row>
          <xdr:rowOff>63500</xdr:rowOff>
        </xdr:to>
        <xdr:sp macro="" textlink="">
          <xdr:nvSpPr>
            <xdr:cNvPr id="13671" name="Group Box 1383" hidden="1">
              <a:extLst>
                <a:ext uri="{63B3BB69-23CF-44E3-9099-C40C66FF867C}">
                  <a14:compatExt spid="_x0000_s13671"/>
                </a:ext>
                <a:ext uri="{FF2B5EF4-FFF2-40B4-BE49-F238E27FC236}">
                  <a16:creationId xmlns:a16="http://schemas.microsoft.com/office/drawing/2014/main" id="{00000000-0008-0000-0200-000067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177800</xdr:colOff>
          <xdr:row>682</xdr:row>
          <xdr:rowOff>57150</xdr:rowOff>
        </xdr:from>
        <xdr:to>
          <xdr:col>27</xdr:col>
          <xdr:colOff>44450</xdr:colOff>
          <xdr:row>683</xdr:row>
          <xdr:rowOff>241300</xdr:rowOff>
        </xdr:to>
        <xdr:sp macro="" textlink="">
          <xdr:nvSpPr>
            <xdr:cNvPr id="13672" name="Option Button 1384" hidden="1">
              <a:extLst>
                <a:ext uri="{63B3BB69-23CF-44E3-9099-C40C66FF867C}">
                  <a14:compatExt spid="_x0000_s13672"/>
                </a:ext>
                <a:ext uri="{FF2B5EF4-FFF2-40B4-BE49-F238E27FC236}">
                  <a16:creationId xmlns:a16="http://schemas.microsoft.com/office/drawing/2014/main" id="{00000000-0008-0000-0200-00006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88900</xdr:colOff>
          <xdr:row>682</xdr:row>
          <xdr:rowOff>44450</xdr:rowOff>
        </xdr:from>
        <xdr:to>
          <xdr:col>29</xdr:col>
          <xdr:colOff>114300</xdr:colOff>
          <xdr:row>683</xdr:row>
          <xdr:rowOff>247650</xdr:rowOff>
        </xdr:to>
        <xdr:sp macro="" textlink="">
          <xdr:nvSpPr>
            <xdr:cNvPr id="13673" name="Option Button 1385" hidden="1">
              <a:extLst>
                <a:ext uri="{63B3BB69-23CF-44E3-9099-C40C66FF867C}">
                  <a14:compatExt spid="_x0000_s13673"/>
                </a:ext>
                <a:ext uri="{FF2B5EF4-FFF2-40B4-BE49-F238E27FC236}">
                  <a16:creationId xmlns:a16="http://schemas.microsoft.com/office/drawing/2014/main" id="{00000000-0008-0000-0200-00006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177800</xdr:colOff>
          <xdr:row>683</xdr:row>
          <xdr:rowOff>171450</xdr:rowOff>
        </xdr:from>
        <xdr:to>
          <xdr:col>27</xdr:col>
          <xdr:colOff>44450</xdr:colOff>
          <xdr:row>683</xdr:row>
          <xdr:rowOff>419100</xdr:rowOff>
        </xdr:to>
        <xdr:sp macro="" textlink="">
          <xdr:nvSpPr>
            <xdr:cNvPr id="13674" name="Option Button 1386" hidden="1">
              <a:extLst>
                <a:ext uri="{63B3BB69-23CF-44E3-9099-C40C66FF867C}">
                  <a14:compatExt spid="_x0000_s13674"/>
                </a:ext>
                <a:ext uri="{FF2B5EF4-FFF2-40B4-BE49-F238E27FC236}">
                  <a16:creationId xmlns:a16="http://schemas.microsoft.com/office/drawing/2014/main" id="{00000000-0008-0000-0200-00006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681</xdr:row>
          <xdr:rowOff>450850</xdr:rowOff>
        </xdr:from>
        <xdr:to>
          <xdr:col>29</xdr:col>
          <xdr:colOff>203200</xdr:colOff>
          <xdr:row>684</xdr:row>
          <xdr:rowOff>57150</xdr:rowOff>
        </xdr:to>
        <xdr:sp macro="" textlink="">
          <xdr:nvSpPr>
            <xdr:cNvPr id="13675" name="Group Box 1387" hidden="1">
              <a:extLst>
                <a:ext uri="{63B3BB69-23CF-44E3-9099-C40C66FF867C}">
                  <a14:compatExt spid="_x0000_s13675"/>
                </a:ext>
                <a:ext uri="{FF2B5EF4-FFF2-40B4-BE49-F238E27FC236}">
                  <a16:creationId xmlns:a16="http://schemas.microsoft.com/office/drawing/2014/main" id="{00000000-0008-0000-0200-00006B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693</xdr:row>
          <xdr:rowOff>336550</xdr:rowOff>
        </xdr:from>
        <xdr:to>
          <xdr:col>26</xdr:col>
          <xdr:colOff>285750</xdr:colOff>
          <xdr:row>695</xdr:row>
          <xdr:rowOff>50800</xdr:rowOff>
        </xdr:to>
        <xdr:sp macro="" textlink="">
          <xdr:nvSpPr>
            <xdr:cNvPr id="13679" name="Option Button 1391" hidden="1">
              <a:extLst>
                <a:ext uri="{63B3BB69-23CF-44E3-9099-C40C66FF867C}">
                  <a14:compatExt spid="_x0000_s13679"/>
                </a:ext>
                <a:ext uri="{FF2B5EF4-FFF2-40B4-BE49-F238E27FC236}">
                  <a16:creationId xmlns:a16="http://schemas.microsoft.com/office/drawing/2014/main" id="{00000000-0008-0000-0200-00006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31750</xdr:colOff>
          <xdr:row>693</xdr:row>
          <xdr:rowOff>323850</xdr:rowOff>
        </xdr:from>
        <xdr:to>
          <xdr:col>29</xdr:col>
          <xdr:colOff>57150</xdr:colOff>
          <xdr:row>695</xdr:row>
          <xdr:rowOff>57150</xdr:rowOff>
        </xdr:to>
        <xdr:sp macro="" textlink="">
          <xdr:nvSpPr>
            <xdr:cNvPr id="13680" name="Option Button 1392" hidden="1">
              <a:extLst>
                <a:ext uri="{63B3BB69-23CF-44E3-9099-C40C66FF867C}">
                  <a14:compatExt spid="_x0000_s13680"/>
                </a:ext>
                <a:ext uri="{FF2B5EF4-FFF2-40B4-BE49-F238E27FC236}">
                  <a16:creationId xmlns:a16="http://schemas.microsoft.com/office/drawing/2014/main" id="{00000000-0008-0000-0200-00007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694</xdr:row>
          <xdr:rowOff>50800</xdr:rowOff>
        </xdr:from>
        <xdr:to>
          <xdr:col>26</xdr:col>
          <xdr:colOff>285750</xdr:colOff>
          <xdr:row>695</xdr:row>
          <xdr:rowOff>228600</xdr:rowOff>
        </xdr:to>
        <xdr:sp macro="" textlink="">
          <xdr:nvSpPr>
            <xdr:cNvPr id="13681" name="Option Button 1393" hidden="1">
              <a:extLst>
                <a:ext uri="{63B3BB69-23CF-44E3-9099-C40C66FF867C}">
                  <a14:compatExt spid="_x0000_s13681"/>
                </a:ext>
                <a:ext uri="{FF2B5EF4-FFF2-40B4-BE49-F238E27FC236}">
                  <a16:creationId xmlns:a16="http://schemas.microsoft.com/office/drawing/2014/main" id="{00000000-0008-0000-0200-00007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693</xdr:row>
          <xdr:rowOff>260350</xdr:rowOff>
        </xdr:from>
        <xdr:to>
          <xdr:col>29</xdr:col>
          <xdr:colOff>203200</xdr:colOff>
          <xdr:row>695</xdr:row>
          <xdr:rowOff>336550</xdr:rowOff>
        </xdr:to>
        <xdr:sp macro="" textlink="">
          <xdr:nvSpPr>
            <xdr:cNvPr id="13682" name="Group Box 1394" hidden="1">
              <a:extLst>
                <a:ext uri="{63B3BB69-23CF-44E3-9099-C40C66FF867C}">
                  <a14:compatExt spid="_x0000_s13682"/>
                </a:ext>
                <a:ext uri="{FF2B5EF4-FFF2-40B4-BE49-F238E27FC236}">
                  <a16:creationId xmlns:a16="http://schemas.microsoft.com/office/drawing/2014/main" id="{00000000-0008-0000-0200-000072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766</xdr:row>
          <xdr:rowOff>323850</xdr:rowOff>
        </xdr:from>
        <xdr:to>
          <xdr:col>27</xdr:col>
          <xdr:colOff>101600</xdr:colOff>
          <xdr:row>768</xdr:row>
          <xdr:rowOff>31750</xdr:rowOff>
        </xdr:to>
        <xdr:sp macro="" textlink="">
          <xdr:nvSpPr>
            <xdr:cNvPr id="13683" name="Option Button 1395" hidden="1">
              <a:extLst>
                <a:ext uri="{63B3BB69-23CF-44E3-9099-C40C66FF867C}">
                  <a14:compatExt spid="_x0000_s13683"/>
                </a:ext>
                <a:ext uri="{FF2B5EF4-FFF2-40B4-BE49-F238E27FC236}">
                  <a16:creationId xmlns:a16="http://schemas.microsoft.com/office/drawing/2014/main" id="{00000000-0008-0000-0200-00007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766</xdr:row>
          <xdr:rowOff>298450</xdr:rowOff>
        </xdr:from>
        <xdr:to>
          <xdr:col>29</xdr:col>
          <xdr:colOff>177800</xdr:colOff>
          <xdr:row>768</xdr:row>
          <xdr:rowOff>38100</xdr:rowOff>
        </xdr:to>
        <xdr:sp macro="" textlink="">
          <xdr:nvSpPr>
            <xdr:cNvPr id="13684" name="Option Button 1396" hidden="1">
              <a:extLst>
                <a:ext uri="{63B3BB69-23CF-44E3-9099-C40C66FF867C}">
                  <a14:compatExt spid="_x0000_s13684"/>
                </a:ext>
                <a:ext uri="{FF2B5EF4-FFF2-40B4-BE49-F238E27FC236}">
                  <a16:creationId xmlns:a16="http://schemas.microsoft.com/office/drawing/2014/main" id="{00000000-0008-0000-0200-00007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767</xdr:row>
          <xdr:rowOff>38100</xdr:rowOff>
        </xdr:from>
        <xdr:to>
          <xdr:col>27</xdr:col>
          <xdr:colOff>101600</xdr:colOff>
          <xdr:row>768</xdr:row>
          <xdr:rowOff>215900</xdr:rowOff>
        </xdr:to>
        <xdr:sp macro="" textlink="">
          <xdr:nvSpPr>
            <xdr:cNvPr id="13685" name="Option Button 1397" hidden="1">
              <a:extLst>
                <a:ext uri="{63B3BB69-23CF-44E3-9099-C40C66FF867C}">
                  <a14:compatExt spid="_x0000_s13685"/>
                </a:ext>
                <a:ext uri="{FF2B5EF4-FFF2-40B4-BE49-F238E27FC236}">
                  <a16:creationId xmlns:a16="http://schemas.microsoft.com/office/drawing/2014/main" id="{00000000-0008-0000-0200-00007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766</xdr:row>
          <xdr:rowOff>247650</xdr:rowOff>
        </xdr:from>
        <xdr:to>
          <xdr:col>30</xdr:col>
          <xdr:colOff>69850</xdr:colOff>
          <xdr:row>768</xdr:row>
          <xdr:rowOff>311150</xdr:rowOff>
        </xdr:to>
        <xdr:sp macro="" textlink="">
          <xdr:nvSpPr>
            <xdr:cNvPr id="13686" name="Group Box 1398" hidden="1">
              <a:extLst>
                <a:ext uri="{63B3BB69-23CF-44E3-9099-C40C66FF867C}">
                  <a14:compatExt spid="_x0000_s13686"/>
                </a:ext>
                <a:ext uri="{FF2B5EF4-FFF2-40B4-BE49-F238E27FC236}">
                  <a16:creationId xmlns:a16="http://schemas.microsoft.com/office/drawing/2014/main" id="{00000000-0008-0000-0200-000076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785</xdr:row>
          <xdr:rowOff>12700</xdr:rowOff>
        </xdr:from>
        <xdr:to>
          <xdr:col>27</xdr:col>
          <xdr:colOff>95250</xdr:colOff>
          <xdr:row>785</xdr:row>
          <xdr:rowOff>266700</xdr:rowOff>
        </xdr:to>
        <xdr:sp macro="" textlink="">
          <xdr:nvSpPr>
            <xdr:cNvPr id="13687" name="Option Button 1399" hidden="1">
              <a:extLst>
                <a:ext uri="{63B3BB69-23CF-44E3-9099-C40C66FF867C}">
                  <a14:compatExt spid="_x0000_s13687"/>
                </a:ext>
                <a:ext uri="{FF2B5EF4-FFF2-40B4-BE49-F238E27FC236}">
                  <a16:creationId xmlns:a16="http://schemas.microsoft.com/office/drawing/2014/main" id="{00000000-0008-0000-0200-00007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784</xdr:row>
          <xdr:rowOff>63500</xdr:rowOff>
        </xdr:from>
        <xdr:to>
          <xdr:col>29</xdr:col>
          <xdr:colOff>171450</xdr:colOff>
          <xdr:row>785</xdr:row>
          <xdr:rowOff>273050</xdr:rowOff>
        </xdr:to>
        <xdr:sp macro="" textlink="">
          <xdr:nvSpPr>
            <xdr:cNvPr id="13688" name="Option Button 1400" hidden="1">
              <a:extLst>
                <a:ext uri="{63B3BB69-23CF-44E3-9099-C40C66FF867C}">
                  <a14:compatExt spid="_x0000_s13688"/>
                </a:ext>
                <a:ext uri="{FF2B5EF4-FFF2-40B4-BE49-F238E27FC236}">
                  <a16:creationId xmlns:a16="http://schemas.microsoft.com/office/drawing/2014/main" id="{00000000-0008-0000-0200-00007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785</xdr:row>
          <xdr:rowOff>190500</xdr:rowOff>
        </xdr:from>
        <xdr:to>
          <xdr:col>27</xdr:col>
          <xdr:colOff>95250</xdr:colOff>
          <xdr:row>785</xdr:row>
          <xdr:rowOff>450850</xdr:rowOff>
        </xdr:to>
        <xdr:sp macro="" textlink="">
          <xdr:nvSpPr>
            <xdr:cNvPr id="13689" name="Option Button 1401" hidden="1">
              <a:extLst>
                <a:ext uri="{63B3BB69-23CF-44E3-9099-C40C66FF867C}">
                  <a14:compatExt spid="_x0000_s13689"/>
                </a:ext>
                <a:ext uri="{FF2B5EF4-FFF2-40B4-BE49-F238E27FC236}">
                  <a16:creationId xmlns:a16="http://schemas.microsoft.com/office/drawing/2014/main" id="{00000000-0008-0000-0200-00007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784</xdr:row>
          <xdr:rowOff>12700</xdr:rowOff>
        </xdr:from>
        <xdr:to>
          <xdr:col>30</xdr:col>
          <xdr:colOff>63500</xdr:colOff>
          <xdr:row>787</xdr:row>
          <xdr:rowOff>0</xdr:rowOff>
        </xdr:to>
        <xdr:sp macro="" textlink="">
          <xdr:nvSpPr>
            <xdr:cNvPr id="13690" name="Group Box 1402" hidden="1">
              <a:extLst>
                <a:ext uri="{63B3BB69-23CF-44E3-9099-C40C66FF867C}">
                  <a14:compatExt spid="_x0000_s13690"/>
                </a:ext>
                <a:ext uri="{FF2B5EF4-FFF2-40B4-BE49-F238E27FC236}">
                  <a16:creationId xmlns:a16="http://schemas.microsoft.com/office/drawing/2014/main" id="{00000000-0008-0000-0200-00007A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787</xdr:row>
          <xdr:rowOff>25400</xdr:rowOff>
        </xdr:from>
        <xdr:to>
          <xdr:col>27</xdr:col>
          <xdr:colOff>101600</xdr:colOff>
          <xdr:row>787</xdr:row>
          <xdr:rowOff>279400</xdr:rowOff>
        </xdr:to>
        <xdr:sp macro="" textlink="">
          <xdr:nvSpPr>
            <xdr:cNvPr id="13697" name="Option Button 1409" hidden="1">
              <a:extLst>
                <a:ext uri="{63B3BB69-23CF-44E3-9099-C40C66FF867C}">
                  <a14:compatExt spid="_x0000_s13697"/>
                </a:ext>
                <a:ext uri="{FF2B5EF4-FFF2-40B4-BE49-F238E27FC236}">
                  <a16:creationId xmlns:a16="http://schemas.microsoft.com/office/drawing/2014/main" id="{00000000-0008-0000-0200-00008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787</xdr:row>
          <xdr:rowOff>0</xdr:rowOff>
        </xdr:from>
        <xdr:to>
          <xdr:col>29</xdr:col>
          <xdr:colOff>177800</xdr:colOff>
          <xdr:row>787</xdr:row>
          <xdr:rowOff>285750</xdr:rowOff>
        </xdr:to>
        <xdr:sp macro="" textlink="">
          <xdr:nvSpPr>
            <xdr:cNvPr id="13698" name="Option Button 1410" hidden="1">
              <a:extLst>
                <a:ext uri="{63B3BB69-23CF-44E3-9099-C40C66FF867C}">
                  <a14:compatExt spid="_x0000_s13698"/>
                </a:ext>
                <a:ext uri="{FF2B5EF4-FFF2-40B4-BE49-F238E27FC236}">
                  <a16:creationId xmlns:a16="http://schemas.microsoft.com/office/drawing/2014/main" id="{00000000-0008-0000-0200-00008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787</xdr:row>
          <xdr:rowOff>203200</xdr:rowOff>
        </xdr:from>
        <xdr:to>
          <xdr:col>27</xdr:col>
          <xdr:colOff>101600</xdr:colOff>
          <xdr:row>787</xdr:row>
          <xdr:rowOff>463550</xdr:rowOff>
        </xdr:to>
        <xdr:sp macro="" textlink="">
          <xdr:nvSpPr>
            <xdr:cNvPr id="13699" name="Option Button 1411" hidden="1">
              <a:extLst>
                <a:ext uri="{63B3BB69-23CF-44E3-9099-C40C66FF867C}">
                  <a14:compatExt spid="_x0000_s13699"/>
                </a:ext>
                <a:ext uri="{FF2B5EF4-FFF2-40B4-BE49-F238E27FC236}">
                  <a16:creationId xmlns:a16="http://schemas.microsoft.com/office/drawing/2014/main" id="{00000000-0008-0000-0200-00008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786</xdr:row>
          <xdr:rowOff>25400</xdr:rowOff>
        </xdr:from>
        <xdr:to>
          <xdr:col>30</xdr:col>
          <xdr:colOff>69850</xdr:colOff>
          <xdr:row>789</xdr:row>
          <xdr:rowOff>12700</xdr:rowOff>
        </xdr:to>
        <xdr:sp macro="" textlink="">
          <xdr:nvSpPr>
            <xdr:cNvPr id="13700" name="Group Box 1412" hidden="1">
              <a:extLst>
                <a:ext uri="{63B3BB69-23CF-44E3-9099-C40C66FF867C}">
                  <a14:compatExt spid="_x0000_s13700"/>
                </a:ext>
                <a:ext uri="{FF2B5EF4-FFF2-40B4-BE49-F238E27FC236}">
                  <a16:creationId xmlns:a16="http://schemas.microsoft.com/office/drawing/2014/main" id="{00000000-0008-0000-0200-000084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806</xdr:row>
          <xdr:rowOff>266700</xdr:rowOff>
        </xdr:from>
        <xdr:to>
          <xdr:col>27</xdr:col>
          <xdr:colOff>120650</xdr:colOff>
          <xdr:row>807</xdr:row>
          <xdr:rowOff>57150</xdr:rowOff>
        </xdr:to>
        <xdr:sp macro="" textlink="">
          <xdr:nvSpPr>
            <xdr:cNvPr id="13701" name="Option Button 1413" hidden="1">
              <a:extLst>
                <a:ext uri="{63B3BB69-23CF-44E3-9099-C40C66FF867C}">
                  <a14:compatExt spid="_x0000_s13701"/>
                </a:ext>
                <a:ext uri="{FF2B5EF4-FFF2-40B4-BE49-F238E27FC236}">
                  <a16:creationId xmlns:a16="http://schemas.microsoft.com/office/drawing/2014/main" id="{00000000-0008-0000-0200-00008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82550</xdr:colOff>
          <xdr:row>806</xdr:row>
          <xdr:rowOff>254000</xdr:rowOff>
        </xdr:from>
        <xdr:to>
          <xdr:col>29</xdr:col>
          <xdr:colOff>196850</xdr:colOff>
          <xdr:row>807</xdr:row>
          <xdr:rowOff>57150</xdr:rowOff>
        </xdr:to>
        <xdr:sp macro="" textlink="">
          <xdr:nvSpPr>
            <xdr:cNvPr id="13702" name="Option Button 1414" hidden="1">
              <a:extLst>
                <a:ext uri="{63B3BB69-23CF-44E3-9099-C40C66FF867C}">
                  <a14:compatExt spid="_x0000_s13702"/>
                </a:ext>
                <a:ext uri="{FF2B5EF4-FFF2-40B4-BE49-F238E27FC236}">
                  <a16:creationId xmlns:a16="http://schemas.microsoft.com/office/drawing/2014/main" id="{00000000-0008-0000-0200-00008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806</xdr:row>
          <xdr:rowOff>457200</xdr:rowOff>
        </xdr:from>
        <xdr:to>
          <xdr:col>27</xdr:col>
          <xdr:colOff>120650</xdr:colOff>
          <xdr:row>808</xdr:row>
          <xdr:rowOff>171450</xdr:rowOff>
        </xdr:to>
        <xdr:sp macro="" textlink="">
          <xdr:nvSpPr>
            <xdr:cNvPr id="13703" name="Option Button 1415" hidden="1">
              <a:extLst>
                <a:ext uri="{63B3BB69-23CF-44E3-9099-C40C66FF867C}">
                  <a14:compatExt spid="_x0000_s13703"/>
                </a:ext>
                <a:ext uri="{FF2B5EF4-FFF2-40B4-BE49-F238E27FC236}">
                  <a16:creationId xmlns:a16="http://schemas.microsoft.com/office/drawing/2014/main" id="{00000000-0008-0000-0200-00008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806</xdr:row>
          <xdr:rowOff>196850</xdr:rowOff>
        </xdr:from>
        <xdr:to>
          <xdr:col>30</xdr:col>
          <xdr:colOff>88900</xdr:colOff>
          <xdr:row>808</xdr:row>
          <xdr:rowOff>266700</xdr:rowOff>
        </xdr:to>
        <xdr:sp macro="" textlink="">
          <xdr:nvSpPr>
            <xdr:cNvPr id="13704" name="Group Box 1416" hidden="1">
              <a:extLst>
                <a:ext uri="{63B3BB69-23CF-44E3-9099-C40C66FF867C}">
                  <a14:compatExt spid="_x0000_s13704"/>
                </a:ext>
                <a:ext uri="{FF2B5EF4-FFF2-40B4-BE49-F238E27FC236}">
                  <a16:creationId xmlns:a16="http://schemas.microsoft.com/office/drawing/2014/main" id="{00000000-0008-0000-0200-000088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827</xdr:row>
          <xdr:rowOff>6350</xdr:rowOff>
        </xdr:from>
        <xdr:to>
          <xdr:col>27</xdr:col>
          <xdr:colOff>101600</xdr:colOff>
          <xdr:row>827</xdr:row>
          <xdr:rowOff>266700</xdr:rowOff>
        </xdr:to>
        <xdr:sp macro="" textlink="">
          <xdr:nvSpPr>
            <xdr:cNvPr id="13705" name="Option Button 1417" hidden="1">
              <a:extLst>
                <a:ext uri="{63B3BB69-23CF-44E3-9099-C40C66FF867C}">
                  <a14:compatExt spid="_x0000_s13705"/>
                </a:ext>
                <a:ext uri="{FF2B5EF4-FFF2-40B4-BE49-F238E27FC236}">
                  <a16:creationId xmlns:a16="http://schemas.microsoft.com/office/drawing/2014/main" id="{00000000-0008-0000-0200-00008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826</xdr:row>
          <xdr:rowOff>63500</xdr:rowOff>
        </xdr:from>
        <xdr:to>
          <xdr:col>29</xdr:col>
          <xdr:colOff>177800</xdr:colOff>
          <xdr:row>827</xdr:row>
          <xdr:rowOff>266700</xdr:rowOff>
        </xdr:to>
        <xdr:sp macro="" textlink="">
          <xdr:nvSpPr>
            <xdr:cNvPr id="13706" name="Option Button 1418" hidden="1">
              <a:extLst>
                <a:ext uri="{63B3BB69-23CF-44E3-9099-C40C66FF867C}">
                  <a14:compatExt spid="_x0000_s13706"/>
                </a:ext>
                <a:ext uri="{FF2B5EF4-FFF2-40B4-BE49-F238E27FC236}">
                  <a16:creationId xmlns:a16="http://schemas.microsoft.com/office/drawing/2014/main" id="{00000000-0008-0000-0200-00008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827</xdr:row>
          <xdr:rowOff>196850</xdr:rowOff>
        </xdr:from>
        <xdr:to>
          <xdr:col>27</xdr:col>
          <xdr:colOff>101600</xdr:colOff>
          <xdr:row>827</xdr:row>
          <xdr:rowOff>457200</xdr:rowOff>
        </xdr:to>
        <xdr:sp macro="" textlink="">
          <xdr:nvSpPr>
            <xdr:cNvPr id="13707" name="Option Button 1419" hidden="1">
              <a:extLst>
                <a:ext uri="{63B3BB69-23CF-44E3-9099-C40C66FF867C}">
                  <a14:compatExt spid="_x0000_s13707"/>
                </a:ext>
                <a:ext uri="{FF2B5EF4-FFF2-40B4-BE49-F238E27FC236}">
                  <a16:creationId xmlns:a16="http://schemas.microsoft.com/office/drawing/2014/main" id="{00000000-0008-0000-0200-00008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826</xdr:row>
          <xdr:rowOff>12700</xdr:rowOff>
        </xdr:from>
        <xdr:to>
          <xdr:col>30</xdr:col>
          <xdr:colOff>69850</xdr:colOff>
          <xdr:row>829</xdr:row>
          <xdr:rowOff>6350</xdr:rowOff>
        </xdr:to>
        <xdr:sp macro="" textlink="">
          <xdr:nvSpPr>
            <xdr:cNvPr id="13708" name="Group Box 1420" hidden="1">
              <a:extLst>
                <a:ext uri="{63B3BB69-23CF-44E3-9099-C40C66FF867C}">
                  <a14:compatExt spid="_x0000_s13708"/>
                </a:ext>
                <a:ext uri="{FF2B5EF4-FFF2-40B4-BE49-F238E27FC236}">
                  <a16:creationId xmlns:a16="http://schemas.microsoft.com/office/drawing/2014/main" id="{00000000-0008-0000-0200-00008C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829</xdr:row>
          <xdr:rowOff>12700</xdr:rowOff>
        </xdr:from>
        <xdr:to>
          <xdr:col>27</xdr:col>
          <xdr:colOff>101600</xdr:colOff>
          <xdr:row>829</xdr:row>
          <xdr:rowOff>273050</xdr:rowOff>
        </xdr:to>
        <xdr:sp macro="" textlink="">
          <xdr:nvSpPr>
            <xdr:cNvPr id="13721" name="Option Button 1433" hidden="1">
              <a:extLst>
                <a:ext uri="{63B3BB69-23CF-44E3-9099-C40C66FF867C}">
                  <a14:compatExt spid="_x0000_s13721"/>
                </a:ext>
                <a:ext uri="{FF2B5EF4-FFF2-40B4-BE49-F238E27FC236}">
                  <a16:creationId xmlns:a16="http://schemas.microsoft.com/office/drawing/2014/main" id="{00000000-0008-0000-0200-00009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828</xdr:row>
          <xdr:rowOff>69850</xdr:rowOff>
        </xdr:from>
        <xdr:to>
          <xdr:col>29</xdr:col>
          <xdr:colOff>177800</xdr:colOff>
          <xdr:row>829</xdr:row>
          <xdr:rowOff>273050</xdr:rowOff>
        </xdr:to>
        <xdr:sp macro="" textlink="">
          <xdr:nvSpPr>
            <xdr:cNvPr id="13722" name="Option Button 1434" hidden="1">
              <a:extLst>
                <a:ext uri="{63B3BB69-23CF-44E3-9099-C40C66FF867C}">
                  <a14:compatExt spid="_x0000_s13722"/>
                </a:ext>
                <a:ext uri="{FF2B5EF4-FFF2-40B4-BE49-F238E27FC236}">
                  <a16:creationId xmlns:a16="http://schemas.microsoft.com/office/drawing/2014/main" id="{00000000-0008-0000-0200-00009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829</xdr:row>
          <xdr:rowOff>203200</xdr:rowOff>
        </xdr:from>
        <xdr:to>
          <xdr:col>27</xdr:col>
          <xdr:colOff>101600</xdr:colOff>
          <xdr:row>829</xdr:row>
          <xdr:rowOff>463550</xdr:rowOff>
        </xdr:to>
        <xdr:sp macro="" textlink="">
          <xdr:nvSpPr>
            <xdr:cNvPr id="13723" name="Option Button 1435" hidden="1">
              <a:extLst>
                <a:ext uri="{63B3BB69-23CF-44E3-9099-C40C66FF867C}">
                  <a14:compatExt spid="_x0000_s13723"/>
                </a:ext>
                <a:ext uri="{FF2B5EF4-FFF2-40B4-BE49-F238E27FC236}">
                  <a16:creationId xmlns:a16="http://schemas.microsoft.com/office/drawing/2014/main" id="{00000000-0008-0000-0200-00009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828</xdr:row>
          <xdr:rowOff>19050</xdr:rowOff>
        </xdr:from>
        <xdr:to>
          <xdr:col>30</xdr:col>
          <xdr:colOff>69850</xdr:colOff>
          <xdr:row>831</xdr:row>
          <xdr:rowOff>12700</xdr:rowOff>
        </xdr:to>
        <xdr:sp macro="" textlink="">
          <xdr:nvSpPr>
            <xdr:cNvPr id="13724" name="Group Box 1436" hidden="1">
              <a:extLst>
                <a:ext uri="{63B3BB69-23CF-44E3-9099-C40C66FF867C}">
                  <a14:compatExt spid="_x0000_s13724"/>
                </a:ext>
                <a:ext uri="{FF2B5EF4-FFF2-40B4-BE49-F238E27FC236}">
                  <a16:creationId xmlns:a16="http://schemas.microsoft.com/office/drawing/2014/main" id="{00000000-0008-0000-0200-00009C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831</xdr:row>
          <xdr:rowOff>6350</xdr:rowOff>
        </xdr:from>
        <xdr:to>
          <xdr:col>27</xdr:col>
          <xdr:colOff>101600</xdr:colOff>
          <xdr:row>831</xdr:row>
          <xdr:rowOff>273050</xdr:rowOff>
        </xdr:to>
        <xdr:sp macro="" textlink="">
          <xdr:nvSpPr>
            <xdr:cNvPr id="13725" name="Option Button 1437" hidden="1">
              <a:extLst>
                <a:ext uri="{63B3BB69-23CF-44E3-9099-C40C66FF867C}">
                  <a14:compatExt spid="_x0000_s13725"/>
                </a:ext>
                <a:ext uri="{FF2B5EF4-FFF2-40B4-BE49-F238E27FC236}">
                  <a16:creationId xmlns:a16="http://schemas.microsoft.com/office/drawing/2014/main" id="{00000000-0008-0000-0200-00009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830</xdr:row>
          <xdr:rowOff>69850</xdr:rowOff>
        </xdr:from>
        <xdr:to>
          <xdr:col>29</xdr:col>
          <xdr:colOff>177800</xdr:colOff>
          <xdr:row>831</xdr:row>
          <xdr:rowOff>273050</xdr:rowOff>
        </xdr:to>
        <xdr:sp macro="" textlink="">
          <xdr:nvSpPr>
            <xdr:cNvPr id="13726" name="Option Button 1438" hidden="1">
              <a:extLst>
                <a:ext uri="{63B3BB69-23CF-44E3-9099-C40C66FF867C}">
                  <a14:compatExt spid="_x0000_s13726"/>
                </a:ext>
                <a:ext uri="{FF2B5EF4-FFF2-40B4-BE49-F238E27FC236}">
                  <a16:creationId xmlns:a16="http://schemas.microsoft.com/office/drawing/2014/main" id="{00000000-0008-0000-0200-00009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831</xdr:row>
          <xdr:rowOff>196850</xdr:rowOff>
        </xdr:from>
        <xdr:to>
          <xdr:col>27</xdr:col>
          <xdr:colOff>101600</xdr:colOff>
          <xdr:row>831</xdr:row>
          <xdr:rowOff>457200</xdr:rowOff>
        </xdr:to>
        <xdr:sp macro="" textlink="">
          <xdr:nvSpPr>
            <xdr:cNvPr id="13727" name="Option Button 1439" hidden="1">
              <a:extLst>
                <a:ext uri="{63B3BB69-23CF-44E3-9099-C40C66FF867C}">
                  <a14:compatExt spid="_x0000_s13727"/>
                </a:ext>
                <a:ext uri="{FF2B5EF4-FFF2-40B4-BE49-F238E27FC236}">
                  <a16:creationId xmlns:a16="http://schemas.microsoft.com/office/drawing/2014/main" id="{00000000-0008-0000-0200-00009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830</xdr:row>
          <xdr:rowOff>19050</xdr:rowOff>
        </xdr:from>
        <xdr:to>
          <xdr:col>30</xdr:col>
          <xdr:colOff>69850</xdr:colOff>
          <xdr:row>833</xdr:row>
          <xdr:rowOff>6350</xdr:rowOff>
        </xdr:to>
        <xdr:sp macro="" textlink="">
          <xdr:nvSpPr>
            <xdr:cNvPr id="13728" name="Group Box 1440" hidden="1">
              <a:extLst>
                <a:ext uri="{63B3BB69-23CF-44E3-9099-C40C66FF867C}">
                  <a14:compatExt spid="_x0000_s13728"/>
                </a:ext>
                <a:ext uri="{FF2B5EF4-FFF2-40B4-BE49-F238E27FC236}">
                  <a16:creationId xmlns:a16="http://schemas.microsoft.com/office/drawing/2014/main" id="{00000000-0008-0000-0200-0000A0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833</xdr:row>
          <xdr:rowOff>19050</xdr:rowOff>
        </xdr:from>
        <xdr:to>
          <xdr:col>27</xdr:col>
          <xdr:colOff>101600</xdr:colOff>
          <xdr:row>833</xdr:row>
          <xdr:rowOff>279400</xdr:rowOff>
        </xdr:to>
        <xdr:sp macro="" textlink="">
          <xdr:nvSpPr>
            <xdr:cNvPr id="13729" name="Option Button 1441" hidden="1">
              <a:extLst>
                <a:ext uri="{63B3BB69-23CF-44E3-9099-C40C66FF867C}">
                  <a14:compatExt spid="_x0000_s13729"/>
                </a:ext>
                <a:ext uri="{FF2B5EF4-FFF2-40B4-BE49-F238E27FC236}">
                  <a16:creationId xmlns:a16="http://schemas.microsoft.com/office/drawing/2014/main" id="{00000000-0008-0000-0200-0000A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833</xdr:row>
          <xdr:rowOff>0</xdr:rowOff>
        </xdr:from>
        <xdr:to>
          <xdr:col>29</xdr:col>
          <xdr:colOff>177800</xdr:colOff>
          <xdr:row>833</xdr:row>
          <xdr:rowOff>279400</xdr:rowOff>
        </xdr:to>
        <xdr:sp macro="" textlink="">
          <xdr:nvSpPr>
            <xdr:cNvPr id="13730" name="Option Button 1442" hidden="1">
              <a:extLst>
                <a:ext uri="{63B3BB69-23CF-44E3-9099-C40C66FF867C}">
                  <a14:compatExt spid="_x0000_s13730"/>
                </a:ext>
                <a:ext uri="{FF2B5EF4-FFF2-40B4-BE49-F238E27FC236}">
                  <a16:creationId xmlns:a16="http://schemas.microsoft.com/office/drawing/2014/main" id="{00000000-0008-0000-0200-0000A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833</xdr:row>
          <xdr:rowOff>203200</xdr:rowOff>
        </xdr:from>
        <xdr:to>
          <xdr:col>27</xdr:col>
          <xdr:colOff>101600</xdr:colOff>
          <xdr:row>834</xdr:row>
          <xdr:rowOff>0</xdr:rowOff>
        </xdr:to>
        <xdr:sp macro="" textlink="">
          <xdr:nvSpPr>
            <xdr:cNvPr id="13731" name="Option Button 1443" hidden="1">
              <a:extLst>
                <a:ext uri="{63B3BB69-23CF-44E3-9099-C40C66FF867C}">
                  <a14:compatExt spid="_x0000_s13731"/>
                </a:ext>
                <a:ext uri="{FF2B5EF4-FFF2-40B4-BE49-F238E27FC236}">
                  <a16:creationId xmlns:a16="http://schemas.microsoft.com/office/drawing/2014/main" id="{00000000-0008-0000-0200-0000A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832</xdr:row>
          <xdr:rowOff>25400</xdr:rowOff>
        </xdr:from>
        <xdr:to>
          <xdr:col>30</xdr:col>
          <xdr:colOff>69850</xdr:colOff>
          <xdr:row>835</xdr:row>
          <xdr:rowOff>12700</xdr:rowOff>
        </xdr:to>
        <xdr:sp macro="" textlink="">
          <xdr:nvSpPr>
            <xdr:cNvPr id="13732" name="Group Box 1444" hidden="1">
              <a:extLst>
                <a:ext uri="{63B3BB69-23CF-44E3-9099-C40C66FF867C}">
                  <a14:compatExt spid="_x0000_s13732"/>
                </a:ext>
                <a:ext uri="{FF2B5EF4-FFF2-40B4-BE49-F238E27FC236}">
                  <a16:creationId xmlns:a16="http://schemas.microsoft.com/office/drawing/2014/main" id="{00000000-0008-0000-0200-0000A4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852</xdr:row>
          <xdr:rowOff>279400</xdr:rowOff>
        </xdr:from>
        <xdr:to>
          <xdr:col>27</xdr:col>
          <xdr:colOff>101600</xdr:colOff>
          <xdr:row>854</xdr:row>
          <xdr:rowOff>0</xdr:rowOff>
        </xdr:to>
        <xdr:sp macro="" textlink="">
          <xdr:nvSpPr>
            <xdr:cNvPr id="13733" name="Option Button 1445" hidden="1">
              <a:extLst>
                <a:ext uri="{63B3BB69-23CF-44E3-9099-C40C66FF867C}">
                  <a14:compatExt spid="_x0000_s13733"/>
                </a:ext>
                <a:ext uri="{FF2B5EF4-FFF2-40B4-BE49-F238E27FC236}">
                  <a16:creationId xmlns:a16="http://schemas.microsoft.com/office/drawing/2014/main" id="{00000000-0008-0000-0200-0000A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852</xdr:row>
          <xdr:rowOff>260350</xdr:rowOff>
        </xdr:from>
        <xdr:to>
          <xdr:col>29</xdr:col>
          <xdr:colOff>171450</xdr:colOff>
          <xdr:row>854</xdr:row>
          <xdr:rowOff>6350</xdr:rowOff>
        </xdr:to>
        <xdr:sp macro="" textlink="">
          <xdr:nvSpPr>
            <xdr:cNvPr id="13734" name="Option Button 1446" hidden="1">
              <a:extLst>
                <a:ext uri="{63B3BB69-23CF-44E3-9099-C40C66FF867C}">
                  <a14:compatExt spid="_x0000_s13734"/>
                </a:ext>
                <a:ext uri="{FF2B5EF4-FFF2-40B4-BE49-F238E27FC236}">
                  <a16:creationId xmlns:a16="http://schemas.microsoft.com/office/drawing/2014/main" id="{00000000-0008-0000-0200-0000A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853</xdr:row>
          <xdr:rowOff>0</xdr:rowOff>
        </xdr:from>
        <xdr:to>
          <xdr:col>27</xdr:col>
          <xdr:colOff>101600</xdr:colOff>
          <xdr:row>854</xdr:row>
          <xdr:rowOff>190500</xdr:rowOff>
        </xdr:to>
        <xdr:sp macro="" textlink="">
          <xdr:nvSpPr>
            <xdr:cNvPr id="13735" name="Option Button 1447" hidden="1">
              <a:extLst>
                <a:ext uri="{63B3BB69-23CF-44E3-9099-C40C66FF867C}">
                  <a14:compatExt spid="_x0000_s13735"/>
                </a:ext>
                <a:ext uri="{FF2B5EF4-FFF2-40B4-BE49-F238E27FC236}">
                  <a16:creationId xmlns:a16="http://schemas.microsoft.com/office/drawing/2014/main" id="{00000000-0008-0000-0200-0000A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852</xdr:row>
          <xdr:rowOff>209550</xdr:rowOff>
        </xdr:from>
        <xdr:to>
          <xdr:col>30</xdr:col>
          <xdr:colOff>69850</xdr:colOff>
          <xdr:row>854</xdr:row>
          <xdr:rowOff>273050</xdr:rowOff>
        </xdr:to>
        <xdr:sp macro="" textlink="">
          <xdr:nvSpPr>
            <xdr:cNvPr id="13736" name="Group Box 1448" hidden="1">
              <a:extLst>
                <a:ext uri="{63B3BB69-23CF-44E3-9099-C40C66FF867C}">
                  <a14:compatExt spid="_x0000_s13736"/>
                </a:ext>
                <a:ext uri="{FF2B5EF4-FFF2-40B4-BE49-F238E27FC236}">
                  <a16:creationId xmlns:a16="http://schemas.microsoft.com/office/drawing/2014/main" id="{00000000-0008-0000-0200-0000A8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848</xdr:row>
          <xdr:rowOff>279400</xdr:rowOff>
        </xdr:from>
        <xdr:to>
          <xdr:col>27</xdr:col>
          <xdr:colOff>101600</xdr:colOff>
          <xdr:row>850</xdr:row>
          <xdr:rowOff>0</xdr:rowOff>
        </xdr:to>
        <xdr:sp macro="" textlink="">
          <xdr:nvSpPr>
            <xdr:cNvPr id="13740" name="Option Button 1452" hidden="1">
              <a:extLst>
                <a:ext uri="{63B3BB69-23CF-44E3-9099-C40C66FF867C}">
                  <a14:compatExt spid="_x0000_s13740"/>
                </a:ext>
                <a:ext uri="{FF2B5EF4-FFF2-40B4-BE49-F238E27FC236}">
                  <a16:creationId xmlns:a16="http://schemas.microsoft.com/office/drawing/2014/main" id="{00000000-0008-0000-0200-0000A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848</xdr:row>
          <xdr:rowOff>260350</xdr:rowOff>
        </xdr:from>
        <xdr:to>
          <xdr:col>29</xdr:col>
          <xdr:colOff>177800</xdr:colOff>
          <xdr:row>850</xdr:row>
          <xdr:rowOff>6350</xdr:rowOff>
        </xdr:to>
        <xdr:sp macro="" textlink="">
          <xdr:nvSpPr>
            <xdr:cNvPr id="13741" name="Option Button 1453" hidden="1">
              <a:extLst>
                <a:ext uri="{63B3BB69-23CF-44E3-9099-C40C66FF867C}">
                  <a14:compatExt spid="_x0000_s13741"/>
                </a:ext>
                <a:ext uri="{FF2B5EF4-FFF2-40B4-BE49-F238E27FC236}">
                  <a16:creationId xmlns:a16="http://schemas.microsoft.com/office/drawing/2014/main" id="{00000000-0008-0000-0200-0000A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849</xdr:row>
          <xdr:rowOff>0</xdr:rowOff>
        </xdr:from>
        <xdr:to>
          <xdr:col>27</xdr:col>
          <xdr:colOff>101600</xdr:colOff>
          <xdr:row>850</xdr:row>
          <xdr:rowOff>190500</xdr:rowOff>
        </xdr:to>
        <xdr:sp macro="" textlink="">
          <xdr:nvSpPr>
            <xdr:cNvPr id="13742" name="Option Button 1454" hidden="1">
              <a:extLst>
                <a:ext uri="{63B3BB69-23CF-44E3-9099-C40C66FF867C}">
                  <a14:compatExt spid="_x0000_s13742"/>
                </a:ext>
                <a:ext uri="{FF2B5EF4-FFF2-40B4-BE49-F238E27FC236}">
                  <a16:creationId xmlns:a16="http://schemas.microsoft.com/office/drawing/2014/main" id="{00000000-0008-0000-0200-0000A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848</xdr:row>
          <xdr:rowOff>209550</xdr:rowOff>
        </xdr:from>
        <xdr:to>
          <xdr:col>30</xdr:col>
          <xdr:colOff>69850</xdr:colOff>
          <xdr:row>850</xdr:row>
          <xdr:rowOff>273050</xdr:rowOff>
        </xdr:to>
        <xdr:sp macro="" textlink="">
          <xdr:nvSpPr>
            <xdr:cNvPr id="13743" name="Group Box 1455" hidden="1">
              <a:extLst>
                <a:ext uri="{63B3BB69-23CF-44E3-9099-C40C66FF867C}">
                  <a14:compatExt spid="_x0000_s13743"/>
                </a:ext>
                <a:ext uri="{FF2B5EF4-FFF2-40B4-BE49-F238E27FC236}">
                  <a16:creationId xmlns:a16="http://schemas.microsoft.com/office/drawing/2014/main" id="{00000000-0008-0000-0200-0000AF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869</xdr:row>
          <xdr:rowOff>0</xdr:rowOff>
        </xdr:from>
        <xdr:to>
          <xdr:col>27</xdr:col>
          <xdr:colOff>114300</xdr:colOff>
          <xdr:row>869</xdr:row>
          <xdr:rowOff>266700</xdr:rowOff>
        </xdr:to>
        <xdr:sp macro="" textlink="">
          <xdr:nvSpPr>
            <xdr:cNvPr id="13744" name="Option Button 1456" hidden="1">
              <a:extLst>
                <a:ext uri="{63B3BB69-23CF-44E3-9099-C40C66FF867C}">
                  <a14:compatExt spid="_x0000_s13744"/>
                </a:ext>
                <a:ext uri="{FF2B5EF4-FFF2-40B4-BE49-F238E27FC236}">
                  <a16:creationId xmlns:a16="http://schemas.microsoft.com/office/drawing/2014/main" id="{00000000-0008-0000-0200-0000B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868</xdr:row>
          <xdr:rowOff>63500</xdr:rowOff>
        </xdr:from>
        <xdr:to>
          <xdr:col>29</xdr:col>
          <xdr:colOff>190500</xdr:colOff>
          <xdr:row>869</xdr:row>
          <xdr:rowOff>260350</xdr:rowOff>
        </xdr:to>
        <xdr:sp macro="" textlink="">
          <xdr:nvSpPr>
            <xdr:cNvPr id="13745" name="Option Button 1457" hidden="1">
              <a:extLst>
                <a:ext uri="{63B3BB69-23CF-44E3-9099-C40C66FF867C}">
                  <a14:compatExt spid="_x0000_s13745"/>
                </a:ext>
                <a:ext uri="{FF2B5EF4-FFF2-40B4-BE49-F238E27FC236}">
                  <a16:creationId xmlns:a16="http://schemas.microsoft.com/office/drawing/2014/main" id="{00000000-0008-0000-0200-0000B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869</xdr:row>
          <xdr:rowOff>190500</xdr:rowOff>
        </xdr:from>
        <xdr:to>
          <xdr:col>27</xdr:col>
          <xdr:colOff>114300</xdr:colOff>
          <xdr:row>869</xdr:row>
          <xdr:rowOff>450850</xdr:rowOff>
        </xdr:to>
        <xdr:sp macro="" textlink="">
          <xdr:nvSpPr>
            <xdr:cNvPr id="13746" name="Option Button 1458" hidden="1">
              <a:extLst>
                <a:ext uri="{63B3BB69-23CF-44E3-9099-C40C66FF867C}">
                  <a14:compatExt spid="_x0000_s13746"/>
                </a:ext>
                <a:ext uri="{FF2B5EF4-FFF2-40B4-BE49-F238E27FC236}">
                  <a16:creationId xmlns:a16="http://schemas.microsoft.com/office/drawing/2014/main" id="{00000000-0008-0000-0200-0000B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868</xdr:row>
          <xdr:rowOff>12700</xdr:rowOff>
        </xdr:from>
        <xdr:to>
          <xdr:col>30</xdr:col>
          <xdr:colOff>82550</xdr:colOff>
          <xdr:row>871</xdr:row>
          <xdr:rowOff>0</xdr:rowOff>
        </xdr:to>
        <xdr:sp macro="" textlink="">
          <xdr:nvSpPr>
            <xdr:cNvPr id="13747" name="Group Box 1459" hidden="1">
              <a:extLst>
                <a:ext uri="{63B3BB69-23CF-44E3-9099-C40C66FF867C}">
                  <a14:compatExt spid="_x0000_s13747"/>
                </a:ext>
                <a:ext uri="{FF2B5EF4-FFF2-40B4-BE49-F238E27FC236}">
                  <a16:creationId xmlns:a16="http://schemas.microsoft.com/office/drawing/2014/main" id="{00000000-0008-0000-0200-0000B3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871</xdr:row>
          <xdr:rowOff>0</xdr:rowOff>
        </xdr:from>
        <xdr:to>
          <xdr:col>27</xdr:col>
          <xdr:colOff>114300</xdr:colOff>
          <xdr:row>871</xdr:row>
          <xdr:rowOff>266700</xdr:rowOff>
        </xdr:to>
        <xdr:sp macro="" textlink="">
          <xdr:nvSpPr>
            <xdr:cNvPr id="13754" name="Option Button 1466" hidden="1">
              <a:extLst>
                <a:ext uri="{63B3BB69-23CF-44E3-9099-C40C66FF867C}">
                  <a14:compatExt spid="_x0000_s13754"/>
                </a:ext>
                <a:ext uri="{FF2B5EF4-FFF2-40B4-BE49-F238E27FC236}">
                  <a16:creationId xmlns:a16="http://schemas.microsoft.com/office/drawing/2014/main" id="{00000000-0008-0000-0200-0000B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870</xdr:row>
          <xdr:rowOff>63500</xdr:rowOff>
        </xdr:from>
        <xdr:to>
          <xdr:col>29</xdr:col>
          <xdr:colOff>184150</xdr:colOff>
          <xdr:row>871</xdr:row>
          <xdr:rowOff>260350</xdr:rowOff>
        </xdr:to>
        <xdr:sp macro="" textlink="">
          <xdr:nvSpPr>
            <xdr:cNvPr id="13755" name="Option Button 1467" hidden="1">
              <a:extLst>
                <a:ext uri="{63B3BB69-23CF-44E3-9099-C40C66FF867C}">
                  <a14:compatExt spid="_x0000_s13755"/>
                </a:ext>
                <a:ext uri="{FF2B5EF4-FFF2-40B4-BE49-F238E27FC236}">
                  <a16:creationId xmlns:a16="http://schemas.microsoft.com/office/drawing/2014/main" id="{00000000-0008-0000-0200-0000B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871</xdr:row>
          <xdr:rowOff>190500</xdr:rowOff>
        </xdr:from>
        <xdr:to>
          <xdr:col>27</xdr:col>
          <xdr:colOff>114300</xdr:colOff>
          <xdr:row>871</xdr:row>
          <xdr:rowOff>450850</xdr:rowOff>
        </xdr:to>
        <xdr:sp macro="" textlink="">
          <xdr:nvSpPr>
            <xdr:cNvPr id="13756" name="Option Button 1468" hidden="1">
              <a:extLst>
                <a:ext uri="{63B3BB69-23CF-44E3-9099-C40C66FF867C}">
                  <a14:compatExt spid="_x0000_s13756"/>
                </a:ext>
                <a:ext uri="{FF2B5EF4-FFF2-40B4-BE49-F238E27FC236}">
                  <a16:creationId xmlns:a16="http://schemas.microsoft.com/office/drawing/2014/main" id="{00000000-0008-0000-0200-0000B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870</xdr:row>
          <xdr:rowOff>12700</xdr:rowOff>
        </xdr:from>
        <xdr:to>
          <xdr:col>30</xdr:col>
          <xdr:colOff>82550</xdr:colOff>
          <xdr:row>873</xdr:row>
          <xdr:rowOff>6350</xdr:rowOff>
        </xdr:to>
        <xdr:sp macro="" textlink="">
          <xdr:nvSpPr>
            <xdr:cNvPr id="13757" name="Group Box 1469" hidden="1">
              <a:extLst>
                <a:ext uri="{63B3BB69-23CF-44E3-9099-C40C66FF867C}">
                  <a14:compatExt spid="_x0000_s13757"/>
                </a:ext>
                <a:ext uri="{FF2B5EF4-FFF2-40B4-BE49-F238E27FC236}">
                  <a16:creationId xmlns:a16="http://schemas.microsoft.com/office/drawing/2014/main" id="{00000000-0008-0000-0200-0000BD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873</xdr:row>
          <xdr:rowOff>0</xdr:rowOff>
        </xdr:from>
        <xdr:to>
          <xdr:col>27</xdr:col>
          <xdr:colOff>114300</xdr:colOff>
          <xdr:row>873</xdr:row>
          <xdr:rowOff>266700</xdr:rowOff>
        </xdr:to>
        <xdr:sp macro="" textlink="">
          <xdr:nvSpPr>
            <xdr:cNvPr id="13758" name="Option Button 1470" hidden="1">
              <a:extLst>
                <a:ext uri="{63B3BB69-23CF-44E3-9099-C40C66FF867C}">
                  <a14:compatExt spid="_x0000_s13758"/>
                </a:ext>
                <a:ext uri="{FF2B5EF4-FFF2-40B4-BE49-F238E27FC236}">
                  <a16:creationId xmlns:a16="http://schemas.microsoft.com/office/drawing/2014/main" id="{00000000-0008-0000-0200-0000B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872</xdr:row>
          <xdr:rowOff>57150</xdr:rowOff>
        </xdr:from>
        <xdr:to>
          <xdr:col>29</xdr:col>
          <xdr:colOff>184150</xdr:colOff>
          <xdr:row>873</xdr:row>
          <xdr:rowOff>266700</xdr:rowOff>
        </xdr:to>
        <xdr:sp macro="" textlink="">
          <xdr:nvSpPr>
            <xdr:cNvPr id="13759" name="Option Button 1471" hidden="1">
              <a:extLst>
                <a:ext uri="{63B3BB69-23CF-44E3-9099-C40C66FF867C}">
                  <a14:compatExt spid="_x0000_s13759"/>
                </a:ext>
                <a:ext uri="{FF2B5EF4-FFF2-40B4-BE49-F238E27FC236}">
                  <a16:creationId xmlns:a16="http://schemas.microsoft.com/office/drawing/2014/main" id="{00000000-0008-0000-0200-0000B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873</xdr:row>
          <xdr:rowOff>190500</xdr:rowOff>
        </xdr:from>
        <xdr:to>
          <xdr:col>27</xdr:col>
          <xdr:colOff>114300</xdr:colOff>
          <xdr:row>873</xdr:row>
          <xdr:rowOff>450850</xdr:rowOff>
        </xdr:to>
        <xdr:sp macro="" textlink="">
          <xdr:nvSpPr>
            <xdr:cNvPr id="13760" name="Option Button 1472" hidden="1">
              <a:extLst>
                <a:ext uri="{63B3BB69-23CF-44E3-9099-C40C66FF867C}">
                  <a14:compatExt spid="_x0000_s13760"/>
                </a:ext>
                <a:ext uri="{FF2B5EF4-FFF2-40B4-BE49-F238E27FC236}">
                  <a16:creationId xmlns:a16="http://schemas.microsoft.com/office/drawing/2014/main" id="{00000000-0008-0000-0200-0000C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872</xdr:row>
          <xdr:rowOff>12700</xdr:rowOff>
        </xdr:from>
        <xdr:to>
          <xdr:col>30</xdr:col>
          <xdr:colOff>76200</xdr:colOff>
          <xdr:row>875</xdr:row>
          <xdr:rowOff>6350</xdr:rowOff>
        </xdr:to>
        <xdr:sp macro="" textlink="">
          <xdr:nvSpPr>
            <xdr:cNvPr id="13761" name="Group Box 1473" hidden="1">
              <a:extLst>
                <a:ext uri="{63B3BB69-23CF-44E3-9099-C40C66FF867C}">
                  <a14:compatExt spid="_x0000_s13761"/>
                </a:ext>
                <a:ext uri="{FF2B5EF4-FFF2-40B4-BE49-F238E27FC236}">
                  <a16:creationId xmlns:a16="http://schemas.microsoft.com/office/drawing/2014/main" id="{00000000-0008-0000-0200-0000C1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890</xdr:row>
          <xdr:rowOff>279400</xdr:rowOff>
        </xdr:from>
        <xdr:to>
          <xdr:col>27</xdr:col>
          <xdr:colOff>101600</xdr:colOff>
          <xdr:row>892</xdr:row>
          <xdr:rowOff>0</xdr:rowOff>
        </xdr:to>
        <xdr:sp macro="" textlink="">
          <xdr:nvSpPr>
            <xdr:cNvPr id="13762" name="Option Button 1474" hidden="1">
              <a:extLst>
                <a:ext uri="{63B3BB69-23CF-44E3-9099-C40C66FF867C}">
                  <a14:compatExt spid="_x0000_s13762"/>
                </a:ext>
                <a:ext uri="{FF2B5EF4-FFF2-40B4-BE49-F238E27FC236}">
                  <a16:creationId xmlns:a16="http://schemas.microsoft.com/office/drawing/2014/main" id="{00000000-0008-0000-0200-0000C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890</xdr:row>
          <xdr:rowOff>260350</xdr:rowOff>
        </xdr:from>
        <xdr:to>
          <xdr:col>29</xdr:col>
          <xdr:colOff>171450</xdr:colOff>
          <xdr:row>892</xdr:row>
          <xdr:rowOff>6350</xdr:rowOff>
        </xdr:to>
        <xdr:sp macro="" textlink="">
          <xdr:nvSpPr>
            <xdr:cNvPr id="13763" name="Option Button 1475" hidden="1">
              <a:extLst>
                <a:ext uri="{63B3BB69-23CF-44E3-9099-C40C66FF867C}">
                  <a14:compatExt spid="_x0000_s13763"/>
                </a:ext>
                <a:ext uri="{FF2B5EF4-FFF2-40B4-BE49-F238E27FC236}">
                  <a16:creationId xmlns:a16="http://schemas.microsoft.com/office/drawing/2014/main" id="{00000000-0008-0000-0200-0000C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891</xdr:row>
          <xdr:rowOff>0</xdr:rowOff>
        </xdr:from>
        <xdr:to>
          <xdr:col>27</xdr:col>
          <xdr:colOff>101600</xdr:colOff>
          <xdr:row>892</xdr:row>
          <xdr:rowOff>190500</xdr:rowOff>
        </xdr:to>
        <xdr:sp macro="" textlink="">
          <xdr:nvSpPr>
            <xdr:cNvPr id="13764" name="Option Button 1476" hidden="1">
              <a:extLst>
                <a:ext uri="{63B3BB69-23CF-44E3-9099-C40C66FF867C}">
                  <a14:compatExt spid="_x0000_s13764"/>
                </a:ext>
                <a:ext uri="{FF2B5EF4-FFF2-40B4-BE49-F238E27FC236}">
                  <a16:creationId xmlns:a16="http://schemas.microsoft.com/office/drawing/2014/main" id="{00000000-0008-0000-0200-0000C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890</xdr:row>
          <xdr:rowOff>209550</xdr:rowOff>
        </xdr:from>
        <xdr:to>
          <xdr:col>30</xdr:col>
          <xdr:colOff>63500</xdr:colOff>
          <xdr:row>892</xdr:row>
          <xdr:rowOff>266700</xdr:rowOff>
        </xdr:to>
        <xdr:sp macro="" textlink="">
          <xdr:nvSpPr>
            <xdr:cNvPr id="13765" name="Group Box 1477" hidden="1">
              <a:extLst>
                <a:ext uri="{63B3BB69-23CF-44E3-9099-C40C66FF867C}">
                  <a14:compatExt spid="_x0000_s13765"/>
                </a:ext>
                <a:ext uri="{FF2B5EF4-FFF2-40B4-BE49-F238E27FC236}">
                  <a16:creationId xmlns:a16="http://schemas.microsoft.com/office/drawing/2014/main" id="{00000000-0008-0000-0200-0000C5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894</xdr:row>
          <xdr:rowOff>12700</xdr:rowOff>
        </xdr:from>
        <xdr:to>
          <xdr:col>27</xdr:col>
          <xdr:colOff>107950</xdr:colOff>
          <xdr:row>894</xdr:row>
          <xdr:rowOff>273050</xdr:rowOff>
        </xdr:to>
        <xdr:sp macro="" textlink="">
          <xdr:nvSpPr>
            <xdr:cNvPr id="13769" name="Option Button 1481" hidden="1">
              <a:extLst>
                <a:ext uri="{63B3BB69-23CF-44E3-9099-C40C66FF867C}">
                  <a14:compatExt spid="_x0000_s13769"/>
                </a:ext>
                <a:ext uri="{FF2B5EF4-FFF2-40B4-BE49-F238E27FC236}">
                  <a16:creationId xmlns:a16="http://schemas.microsoft.com/office/drawing/2014/main" id="{00000000-0008-0000-0200-0000C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893</xdr:row>
          <xdr:rowOff>69850</xdr:rowOff>
        </xdr:from>
        <xdr:to>
          <xdr:col>29</xdr:col>
          <xdr:colOff>177800</xdr:colOff>
          <xdr:row>894</xdr:row>
          <xdr:rowOff>266700</xdr:rowOff>
        </xdr:to>
        <xdr:sp macro="" textlink="">
          <xdr:nvSpPr>
            <xdr:cNvPr id="13770" name="Option Button 1482" hidden="1">
              <a:extLst>
                <a:ext uri="{63B3BB69-23CF-44E3-9099-C40C66FF867C}">
                  <a14:compatExt spid="_x0000_s13770"/>
                </a:ext>
                <a:ext uri="{FF2B5EF4-FFF2-40B4-BE49-F238E27FC236}">
                  <a16:creationId xmlns:a16="http://schemas.microsoft.com/office/drawing/2014/main" id="{00000000-0008-0000-0200-0000C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894</xdr:row>
          <xdr:rowOff>196850</xdr:rowOff>
        </xdr:from>
        <xdr:to>
          <xdr:col>27</xdr:col>
          <xdr:colOff>107950</xdr:colOff>
          <xdr:row>894</xdr:row>
          <xdr:rowOff>463550</xdr:rowOff>
        </xdr:to>
        <xdr:sp macro="" textlink="">
          <xdr:nvSpPr>
            <xdr:cNvPr id="13771" name="Option Button 1483" hidden="1">
              <a:extLst>
                <a:ext uri="{63B3BB69-23CF-44E3-9099-C40C66FF867C}">
                  <a14:compatExt spid="_x0000_s13771"/>
                </a:ext>
                <a:ext uri="{FF2B5EF4-FFF2-40B4-BE49-F238E27FC236}">
                  <a16:creationId xmlns:a16="http://schemas.microsoft.com/office/drawing/2014/main" id="{00000000-0008-0000-0200-0000C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893</xdr:row>
          <xdr:rowOff>19050</xdr:rowOff>
        </xdr:from>
        <xdr:to>
          <xdr:col>30</xdr:col>
          <xdr:colOff>69850</xdr:colOff>
          <xdr:row>896</xdr:row>
          <xdr:rowOff>0</xdr:rowOff>
        </xdr:to>
        <xdr:sp macro="" textlink="">
          <xdr:nvSpPr>
            <xdr:cNvPr id="13772" name="Group Box 1484" hidden="1">
              <a:extLst>
                <a:ext uri="{63B3BB69-23CF-44E3-9099-C40C66FF867C}">
                  <a14:compatExt spid="_x0000_s13772"/>
                </a:ext>
                <a:ext uri="{FF2B5EF4-FFF2-40B4-BE49-F238E27FC236}">
                  <a16:creationId xmlns:a16="http://schemas.microsoft.com/office/drawing/2014/main" id="{00000000-0008-0000-0200-0000CC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896</xdr:row>
          <xdr:rowOff>12700</xdr:rowOff>
        </xdr:from>
        <xdr:to>
          <xdr:col>27</xdr:col>
          <xdr:colOff>120650</xdr:colOff>
          <xdr:row>896</xdr:row>
          <xdr:rowOff>273050</xdr:rowOff>
        </xdr:to>
        <xdr:sp macro="" textlink="">
          <xdr:nvSpPr>
            <xdr:cNvPr id="13773" name="Option Button 1485" hidden="1">
              <a:extLst>
                <a:ext uri="{63B3BB69-23CF-44E3-9099-C40C66FF867C}">
                  <a14:compatExt spid="_x0000_s13773"/>
                </a:ext>
                <a:ext uri="{FF2B5EF4-FFF2-40B4-BE49-F238E27FC236}">
                  <a16:creationId xmlns:a16="http://schemas.microsoft.com/office/drawing/2014/main" id="{00000000-0008-0000-0200-0000C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895</xdr:row>
          <xdr:rowOff>63500</xdr:rowOff>
        </xdr:from>
        <xdr:to>
          <xdr:col>29</xdr:col>
          <xdr:colOff>190500</xdr:colOff>
          <xdr:row>896</xdr:row>
          <xdr:rowOff>266700</xdr:rowOff>
        </xdr:to>
        <xdr:sp macro="" textlink="">
          <xdr:nvSpPr>
            <xdr:cNvPr id="13774" name="Option Button 1486" hidden="1">
              <a:extLst>
                <a:ext uri="{63B3BB69-23CF-44E3-9099-C40C66FF867C}">
                  <a14:compatExt spid="_x0000_s13774"/>
                </a:ext>
                <a:ext uri="{FF2B5EF4-FFF2-40B4-BE49-F238E27FC236}">
                  <a16:creationId xmlns:a16="http://schemas.microsoft.com/office/drawing/2014/main" id="{00000000-0008-0000-0200-0000C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896</xdr:row>
          <xdr:rowOff>196850</xdr:rowOff>
        </xdr:from>
        <xdr:to>
          <xdr:col>27</xdr:col>
          <xdr:colOff>120650</xdr:colOff>
          <xdr:row>896</xdr:row>
          <xdr:rowOff>463550</xdr:rowOff>
        </xdr:to>
        <xdr:sp macro="" textlink="">
          <xdr:nvSpPr>
            <xdr:cNvPr id="13775" name="Option Button 1487" hidden="1">
              <a:extLst>
                <a:ext uri="{63B3BB69-23CF-44E3-9099-C40C66FF867C}">
                  <a14:compatExt spid="_x0000_s13775"/>
                </a:ext>
                <a:ext uri="{FF2B5EF4-FFF2-40B4-BE49-F238E27FC236}">
                  <a16:creationId xmlns:a16="http://schemas.microsoft.com/office/drawing/2014/main" id="{00000000-0008-0000-0200-0000C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895</xdr:row>
          <xdr:rowOff>12700</xdr:rowOff>
        </xdr:from>
        <xdr:to>
          <xdr:col>30</xdr:col>
          <xdr:colOff>82550</xdr:colOff>
          <xdr:row>898</xdr:row>
          <xdr:rowOff>6350</xdr:rowOff>
        </xdr:to>
        <xdr:sp macro="" textlink="">
          <xdr:nvSpPr>
            <xdr:cNvPr id="13776" name="Group Box 1488" hidden="1">
              <a:extLst>
                <a:ext uri="{63B3BB69-23CF-44E3-9099-C40C66FF867C}">
                  <a14:compatExt spid="_x0000_s13776"/>
                </a:ext>
                <a:ext uri="{FF2B5EF4-FFF2-40B4-BE49-F238E27FC236}">
                  <a16:creationId xmlns:a16="http://schemas.microsoft.com/office/drawing/2014/main" id="{00000000-0008-0000-0200-0000D0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898</xdr:row>
          <xdr:rowOff>254000</xdr:rowOff>
        </xdr:from>
        <xdr:to>
          <xdr:col>27</xdr:col>
          <xdr:colOff>114300</xdr:colOff>
          <xdr:row>899</xdr:row>
          <xdr:rowOff>44450</xdr:rowOff>
        </xdr:to>
        <xdr:sp macro="" textlink="">
          <xdr:nvSpPr>
            <xdr:cNvPr id="13777" name="Option Button 1489" hidden="1">
              <a:extLst>
                <a:ext uri="{63B3BB69-23CF-44E3-9099-C40C66FF867C}">
                  <a14:compatExt spid="_x0000_s13777"/>
                </a:ext>
                <a:ext uri="{FF2B5EF4-FFF2-40B4-BE49-F238E27FC236}">
                  <a16:creationId xmlns:a16="http://schemas.microsoft.com/office/drawing/2014/main" id="{00000000-0008-0000-0200-0000D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898</xdr:row>
          <xdr:rowOff>234950</xdr:rowOff>
        </xdr:from>
        <xdr:to>
          <xdr:col>29</xdr:col>
          <xdr:colOff>184150</xdr:colOff>
          <xdr:row>899</xdr:row>
          <xdr:rowOff>44450</xdr:rowOff>
        </xdr:to>
        <xdr:sp macro="" textlink="">
          <xdr:nvSpPr>
            <xdr:cNvPr id="13778" name="Option Button 1490" hidden="1">
              <a:extLst>
                <a:ext uri="{63B3BB69-23CF-44E3-9099-C40C66FF867C}">
                  <a14:compatExt spid="_x0000_s13778"/>
                </a:ext>
                <a:ext uri="{FF2B5EF4-FFF2-40B4-BE49-F238E27FC236}">
                  <a16:creationId xmlns:a16="http://schemas.microsoft.com/office/drawing/2014/main" id="{00000000-0008-0000-0200-0000D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158750</xdr:colOff>
          <xdr:row>898</xdr:row>
          <xdr:rowOff>438150</xdr:rowOff>
        </xdr:from>
        <xdr:to>
          <xdr:col>27</xdr:col>
          <xdr:colOff>114300</xdr:colOff>
          <xdr:row>900</xdr:row>
          <xdr:rowOff>165100</xdr:rowOff>
        </xdr:to>
        <xdr:sp macro="" textlink="">
          <xdr:nvSpPr>
            <xdr:cNvPr id="13779" name="Option Button 1491" hidden="1">
              <a:extLst>
                <a:ext uri="{63B3BB69-23CF-44E3-9099-C40C66FF867C}">
                  <a14:compatExt spid="_x0000_s13779"/>
                </a:ext>
                <a:ext uri="{FF2B5EF4-FFF2-40B4-BE49-F238E27FC236}">
                  <a16:creationId xmlns:a16="http://schemas.microsoft.com/office/drawing/2014/main" id="{00000000-0008-0000-0200-0000D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898</xdr:row>
          <xdr:rowOff>184150</xdr:rowOff>
        </xdr:from>
        <xdr:to>
          <xdr:col>30</xdr:col>
          <xdr:colOff>76200</xdr:colOff>
          <xdr:row>900</xdr:row>
          <xdr:rowOff>241300</xdr:rowOff>
        </xdr:to>
        <xdr:sp macro="" textlink="">
          <xdr:nvSpPr>
            <xdr:cNvPr id="13780" name="Group Box 1492" hidden="1">
              <a:extLst>
                <a:ext uri="{63B3BB69-23CF-44E3-9099-C40C66FF867C}">
                  <a14:compatExt spid="_x0000_s13780"/>
                </a:ext>
                <a:ext uri="{FF2B5EF4-FFF2-40B4-BE49-F238E27FC236}">
                  <a16:creationId xmlns:a16="http://schemas.microsoft.com/office/drawing/2014/main" id="{00000000-0008-0000-0200-0000D4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911</xdr:row>
          <xdr:rowOff>279400</xdr:rowOff>
        </xdr:from>
        <xdr:to>
          <xdr:col>27</xdr:col>
          <xdr:colOff>120650</xdr:colOff>
          <xdr:row>913</xdr:row>
          <xdr:rowOff>0</xdr:rowOff>
        </xdr:to>
        <xdr:sp macro="" textlink="">
          <xdr:nvSpPr>
            <xdr:cNvPr id="13781" name="Option Button 1493" hidden="1">
              <a:extLst>
                <a:ext uri="{63B3BB69-23CF-44E3-9099-C40C66FF867C}">
                  <a14:compatExt spid="_x0000_s13781"/>
                </a:ext>
                <a:ext uri="{FF2B5EF4-FFF2-40B4-BE49-F238E27FC236}">
                  <a16:creationId xmlns:a16="http://schemas.microsoft.com/office/drawing/2014/main" id="{00000000-0008-0000-0200-0000D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911</xdr:row>
          <xdr:rowOff>260350</xdr:rowOff>
        </xdr:from>
        <xdr:to>
          <xdr:col>29</xdr:col>
          <xdr:colOff>190500</xdr:colOff>
          <xdr:row>913</xdr:row>
          <xdr:rowOff>6350</xdr:rowOff>
        </xdr:to>
        <xdr:sp macro="" textlink="">
          <xdr:nvSpPr>
            <xdr:cNvPr id="13782" name="Option Button 1494" hidden="1">
              <a:extLst>
                <a:ext uri="{63B3BB69-23CF-44E3-9099-C40C66FF867C}">
                  <a14:compatExt spid="_x0000_s13782"/>
                </a:ext>
                <a:ext uri="{FF2B5EF4-FFF2-40B4-BE49-F238E27FC236}">
                  <a16:creationId xmlns:a16="http://schemas.microsoft.com/office/drawing/2014/main" id="{00000000-0008-0000-0200-0000D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165100</xdr:colOff>
          <xdr:row>912</xdr:row>
          <xdr:rowOff>0</xdr:rowOff>
        </xdr:from>
        <xdr:to>
          <xdr:col>27</xdr:col>
          <xdr:colOff>120650</xdr:colOff>
          <xdr:row>913</xdr:row>
          <xdr:rowOff>190500</xdr:rowOff>
        </xdr:to>
        <xdr:sp macro="" textlink="">
          <xdr:nvSpPr>
            <xdr:cNvPr id="13783" name="Option Button 1495" hidden="1">
              <a:extLst>
                <a:ext uri="{63B3BB69-23CF-44E3-9099-C40C66FF867C}">
                  <a14:compatExt spid="_x0000_s13783"/>
                </a:ext>
                <a:ext uri="{FF2B5EF4-FFF2-40B4-BE49-F238E27FC236}">
                  <a16:creationId xmlns:a16="http://schemas.microsoft.com/office/drawing/2014/main" id="{00000000-0008-0000-0200-0000D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911</xdr:row>
          <xdr:rowOff>209550</xdr:rowOff>
        </xdr:from>
        <xdr:to>
          <xdr:col>30</xdr:col>
          <xdr:colOff>82550</xdr:colOff>
          <xdr:row>913</xdr:row>
          <xdr:rowOff>266700</xdr:rowOff>
        </xdr:to>
        <xdr:sp macro="" textlink="">
          <xdr:nvSpPr>
            <xdr:cNvPr id="13784" name="Group Box 1496" hidden="1">
              <a:extLst>
                <a:ext uri="{63B3BB69-23CF-44E3-9099-C40C66FF867C}">
                  <a14:compatExt spid="_x0000_s13784"/>
                </a:ext>
                <a:ext uri="{FF2B5EF4-FFF2-40B4-BE49-F238E27FC236}">
                  <a16:creationId xmlns:a16="http://schemas.microsoft.com/office/drawing/2014/main" id="{00000000-0008-0000-0200-0000D8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932</xdr:row>
          <xdr:rowOff>6350</xdr:rowOff>
        </xdr:from>
        <xdr:to>
          <xdr:col>27</xdr:col>
          <xdr:colOff>107950</xdr:colOff>
          <xdr:row>932</xdr:row>
          <xdr:rowOff>266700</xdr:rowOff>
        </xdr:to>
        <xdr:sp macro="" textlink="">
          <xdr:nvSpPr>
            <xdr:cNvPr id="13785" name="Option Button 1497" hidden="1">
              <a:extLst>
                <a:ext uri="{63B3BB69-23CF-44E3-9099-C40C66FF867C}">
                  <a14:compatExt spid="_x0000_s13785"/>
                </a:ext>
                <a:ext uri="{FF2B5EF4-FFF2-40B4-BE49-F238E27FC236}">
                  <a16:creationId xmlns:a16="http://schemas.microsoft.com/office/drawing/2014/main" id="{00000000-0008-0000-0200-0000D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931</xdr:row>
          <xdr:rowOff>63500</xdr:rowOff>
        </xdr:from>
        <xdr:to>
          <xdr:col>29</xdr:col>
          <xdr:colOff>177800</xdr:colOff>
          <xdr:row>932</xdr:row>
          <xdr:rowOff>260350</xdr:rowOff>
        </xdr:to>
        <xdr:sp macro="" textlink="">
          <xdr:nvSpPr>
            <xdr:cNvPr id="13786" name="Option Button 1498" hidden="1">
              <a:extLst>
                <a:ext uri="{63B3BB69-23CF-44E3-9099-C40C66FF867C}">
                  <a14:compatExt spid="_x0000_s13786"/>
                </a:ext>
                <a:ext uri="{FF2B5EF4-FFF2-40B4-BE49-F238E27FC236}">
                  <a16:creationId xmlns:a16="http://schemas.microsoft.com/office/drawing/2014/main" id="{00000000-0008-0000-0200-0000D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932</xdr:row>
          <xdr:rowOff>190500</xdr:rowOff>
        </xdr:from>
        <xdr:to>
          <xdr:col>27</xdr:col>
          <xdr:colOff>107950</xdr:colOff>
          <xdr:row>932</xdr:row>
          <xdr:rowOff>457200</xdr:rowOff>
        </xdr:to>
        <xdr:sp macro="" textlink="">
          <xdr:nvSpPr>
            <xdr:cNvPr id="13787" name="Option Button 1499" hidden="1">
              <a:extLst>
                <a:ext uri="{63B3BB69-23CF-44E3-9099-C40C66FF867C}">
                  <a14:compatExt spid="_x0000_s13787"/>
                </a:ext>
                <a:ext uri="{FF2B5EF4-FFF2-40B4-BE49-F238E27FC236}">
                  <a16:creationId xmlns:a16="http://schemas.microsoft.com/office/drawing/2014/main" id="{00000000-0008-0000-0200-0000D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931</xdr:row>
          <xdr:rowOff>6350</xdr:rowOff>
        </xdr:from>
        <xdr:to>
          <xdr:col>30</xdr:col>
          <xdr:colOff>69850</xdr:colOff>
          <xdr:row>934</xdr:row>
          <xdr:rowOff>6350</xdr:rowOff>
        </xdr:to>
        <xdr:sp macro="" textlink="">
          <xdr:nvSpPr>
            <xdr:cNvPr id="13788" name="Group Box 1500" hidden="1">
              <a:extLst>
                <a:ext uri="{63B3BB69-23CF-44E3-9099-C40C66FF867C}">
                  <a14:compatExt spid="_x0000_s13788"/>
                </a:ext>
                <a:ext uri="{FF2B5EF4-FFF2-40B4-BE49-F238E27FC236}">
                  <a16:creationId xmlns:a16="http://schemas.microsoft.com/office/drawing/2014/main" id="{00000000-0008-0000-0200-0000DC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934</xdr:row>
          <xdr:rowOff>12700</xdr:rowOff>
        </xdr:from>
        <xdr:to>
          <xdr:col>27</xdr:col>
          <xdr:colOff>107950</xdr:colOff>
          <xdr:row>934</xdr:row>
          <xdr:rowOff>273050</xdr:rowOff>
        </xdr:to>
        <xdr:sp macro="" textlink="">
          <xdr:nvSpPr>
            <xdr:cNvPr id="13789" name="Option Button 1501" hidden="1">
              <a:extLst>
                <a:ext uri="{63B3BB69-23CF-44E3-9099-C40C66FF867C}">
                  <a14:compatExt spid="_x0000_s13789"/>
                </a:ext>
                <a:ext uri="{FF2B5EF4-FFF2-40B4-BE49-F238E27FC236}">
                  <a16:creationId xmlns:a16="http://schemas.microsoft.com/office/drawing/2014/main" id="{00000000-0008-0000-0200-0000D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933</xdr:row>
          <xdr:rowOff>69850</xdr:rowOff>
        </xdr:from>
        <xdr:to>
          <xdr:col>29</xdr:col>
          <xdr:colOff>177800</xdr:colOff>
          <xdr:row>934</xdr:row>
          <xdr:rowOff>266700</xdr:rowOff>
        </xdr:to>
        <xdr:sp macro="" textlink="">
          <xdr:nvSpPr>
            <xdr:cNvPr id="13790" name="Option Button 1502" hidden="1">
              <a:extLst>
                <a:ext uri="{63B3BB69-23CF-44E3-9099-C40C66FF867C}">
                  <a14:compatExt spid="_x0000_s13790"/>
                </a:ext>
                <a:ext uri="{FF2B5EF4-FFF2-40B4-BE49-F238E27FC236}">
                  <a16:creationId xmlns:a16="http://schemas.microsoft.com/office/drawing/2014/main" id="{00000000-0008-0000-0200-0000D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934</xdr:row>
          <xdr:rowOff>196850</xdr:rowOff>
        </xdr:from>
        <xdr:to>
          <xdr:col>27</xdr:col>
          <xdr:colOff>107950</xdr:colOff>
          <xdr:row>935</xdr:row>
          <xdr:rowOff>6350</xdr:rowOff>
        </xdr:to>
        <xdr:sp macro="" textlink="">
          <xdr:nvSpPr>
            <xdr:cNvPr id="13791" name="Option Button 1503" hidden="1">
              <a:extLst>
                <a:ext uri="{63B3BB69-23CF-44E3-9099-C40C66FF867C}">
                  <a14:compatExt spid="_x0000_s13791"/>
                </a:ext>
                <a:ext uri="{FF2B5EF4-FFF2-40B4-BE49-F238E27FC236}">
                  <a16:creationId xmlns:a16="http://schemas.microsoft.com/office/drawing/2014/main" id="{00000000-0008-0000-0200-0000D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933</xdr:row>
          <xdr:rowOff>12700</xdr:rowOff>
        </xdr:from>
        <xdr:to>
          <xdr:col>30</xdr:col>
          <xdr:colOff>69850</xdr:colOff>
          <xdr:row>936</xdr:row>
          <xdr:rowOff>0</xdr:rowOff>
        </xdr:to>
        <xdr:sp macro="" textlink="">
          <xdr:nvSpPr>
            <xdr:cNvPr id="13792" name="Group Box 1504" hidden="1">
              <a:extLst>
                <a:ext uri="{63B3BB69-23CF-44E3-9099-C40C66FF867C}">
                  <a14:compatExt spid="_x0000_s13792"/>
                </a:ext>
                <a:ext uri="{FF2B5EF4-FFF2-40B4-BE49-F238E27FC236}">
                  <a16:creationId xmlns:a16="http://schemas.microsoft.com/office/drawing/2014/main" id="{00000000-0008-0000-0200-0000E0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953</xdr:row>
          <xdr:rowOff>292100</xdr:rowOff>
        </xdr:from>
        <xdr:to>
          <xdr:col>27</xdr:col>
          <xdr:colOff>107950</xdr:colOff>
          <xdr:row>955</xdr:row>
          <xdr:rowOff>12700</xdr:rowOff>
        </xdr:to>
        <xdr:sp macro="" textlink="">
          <xdr:nvSpPr>
            <xdr:cNvPr id="13793" name="Option Button 1505" hidden="1">
              <a:extLst>
                <a:ext uri="{63B3BB69-23CF-44E3-9099-C40C66FF867C}">
                  <a14:compatExt spid="_x0000_s13793"/>
                </a:ext>
                <a:ext uri="{FF2B5EF4-FFF2-40B4-BE49-F238E27FC236}">
                  <a16:creationId xmlns:a16="http://schemas.microsoft.com/office/drawing/2014/main" id="{00000000-0008-0000-0200-0000E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953</xdr:row>
          <xdr:rowOff>273050</xdr:rowOff>
        </xdr:from>
        <xdr:to>
          <xdr:col>29</xdr:col>
          <xdr:colOff>177800</xdr:colOff>
          <xdr:row>955</xdr:row>
          <xdr:rowOff>6350</xdr:rowOff>
        </xdr:to>
        <xdr:sp macro="" textlink="">
          <xdr:nvSpPr>
            <xdr:cNvPr id="13794" name="Option Button 1506" hidden="1">
              <a:extLst>
                <a:ext uri="{63B3BB69-23CF-44E3-9099-C40C66FF867C}">
                  <a14:compatExt spid="_x0000_s13794"/>
                </a:ext>
                <a:ext uri="{FF2B5EF4-FFF2-40B4-BE49-F238E27FC236}">
                  <a16:creationId xmlns:a16="http://schemas.microsoft.com/office/drawing/2014/main" id="{00000000-0008-0000-0200-0000E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954</xdr:row>
          <xdr:rowOff>12700</xdr:rowOff>
        </xdr:from>
        <xdr:to>
          <xdr:col>27</xdr:col>
          <xdr:colOff>107950</xdr:colOff>
          <xdr:row>955</xdr:row>
          <xdr:rowOff>203200</xdr:rowOff>
        </xdr:to>
        <xdr:sp macro="" textlink="">
          <xdr:nvSpPr>
            <xdr:cNvPr id="13795" name="Option Button 1507" hidden="1">
              <a:extLst>
                <a:ext uri="{63B3BB69-23CF-44E3-9099-C40C66FF867C}">
                  <a14:compatExt spid="_x0000_s13795"/>
                </a:ext>
                <a:ext uri="{FF2B5EF4-FFF2-40B4-BE49-F238E27FC236}">
                  <a16:creationId xmlns:a16="http://schemas.microsoft.com/office/drawing/2014/main" id="{00000000-0008-0000-0200-0000E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953</xdr:row>
          <xdr:rowOff>215900</xdr:rowOff>
        </xdr:from>
        <xdr:to>
          <xdr:col>30</xdr:col>
          <xdr:colOff>69850</xdr:colOff>
          <xdr:row>955</xdr:row>
          <xdr:rowOff>279400</xdr:rowOff>
        </xdr:to>
        <xdr:sp macro="" textlink="">
          <xdr:nvSpPr>
            <xdr:cNvPr id="13796" name="Group Box 1508" hidden="1">
              <a:extLst>
                <a:ext uri="{63B3BB69-23CF-44E3-9099-C40C66FF867C}">
                  <a14:compatExt spid="_x0000_s13796"/>
                </a:ext>
                <a:ext uri="{FF2B5EF4-FFF2-40B4-BE49-F238E27FC236}">
                  <a16:creationId xmlns:a16="http://schemas.microsoft.com/office/drawing/2014/main" id="{00000000-0008-0000-0200-0000E4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957</xdr:row>
          <xdr:rowOff>6350</xdr:rowOff>
        </xdr:from>
        <xdr:to>
          <xdr:col>27</xdr:col>
          <xdr:colOff>6350</xdr:colOff>
          <xdr:row>957</xdr:row>
          <xdr:rowOff>266700</xdr:rowOff>
        </xdr:to>
        <xdr:sp macro="" textlink="">
          <xdr:nvSpPr>
            <xdr:cNvPr id="13797" name="Option Button 1509" hidden="1">
              <a:extLst>
                <a:ext uri="{63B3BB69-23CF-44E3-9099-C40C66FF867C}">
                  <a14:compatExt spid="_x0000_s13797"/>
                </a:ext>
                <a:ext uri="{FF2B5EF4-FFF2-40B4-BE49-F238E27FC236}">
                  <a16:creationId xmlns:a16="http://schemas.microsoft.com/office/drawing/2014/main" id="{00000000-0008-0000-0200-0000E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31750</xdr:colOff>
          <xdr:row>956</xdr:row>
          <xdr:rowOff>57150</xdr:rowOff>
        </xdr:from>
        <xdr:to>
          <xdr:col>29</xdr:col>
          <xdr:colOff>76200</xdr:colOff>
          <xdr:row>957</xdr:row>
          <xdr:rowOff>260350</xdr:rowOff>
        </xdr:to>
        <xdr:sp macro="" textlink="">
          <xdr:nvSpPr>
            <xdr:cNvPr id="13798" name="Option Button 1510" hidden="1">
              <a:extLst>
                <a:ext uri="{63B3BB69-23CF-44E3-9099-C40C66FF867C}">
                  <a14:compatExt spid="_x0000_s13798"/>
                </a:ext>
                <a:ext uri="{FF2B5EF4-FFF2-40B4-BE49-F238E27FC236}">
                  <a16:creationId xmlns:a16="http://schemas.microsoft.com/office/drawing/2014/main" id="{00000000-0008-0000-0200-0000E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957</xdr:row>
          <xdr:rowOff>184150</xdr:rowOff>
        </xdr:from>
        <xdr:to>
          <xdr:col>27</xdr:col>
          <xdr:colOff>6350</xdr:colOff>
          <xdr:row>957</xdr:row>
          <xdr:rowOff>457200</xdr:rowOff>
        </xdr:to>
        <xdr:sp macro="" textlink="">
          <xdr:nvSpPr>
            <xdr:cNvPr id="13799" name="Option Button 1511" hidden="1">
              <a:extLst>
                <a:ext uri="{63B3BB69-23CF-44E3-9099-C40C66FF867C}">
                  <a14:compatExt spid="_x0000_s13799"/>
                </a:ext>
                <a:ext uri="{FF2B5EF4-FFF2-40B4-BE49-F238E27FC236}">
                  <a16:creationId xmlns:a16="http://schemas.microsoft.com/office/drawing/2014/main" id="{00000000-0008-0000-0200-0000E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956</xdr:row>
          <xdr:rowOff>0</xdr:rowOff>
        </xdr:from>
        <xdr:to>
          <xdr:col>29</xdr:col>
          <xdr:colOff>234950</xdr:colOff>
          <xdr:row>958</xdr:row>
          <xdr:rowOff>63500</xdr:rowOff>
        </xdr:to>
        <xdr:sp macro="" textlink="">
          <xdr:nvSpPr>
            <xdr:cNvPr id="13800" name="Group Box 1512" hidden="1">
              <a:extLst>
                <a:ext uri="{63B3BB69-23CF-44E3-9099-C40C66FF867C}">
                  <a14:compatExt spid="_x0000_s13800"/>
                </a:ext>
                <a:ext uri="{FF2B5EF4-FFF2-40B4-BE49-F238E27FC236}">
                  <a16:creationId xmlns:a16="http://schemas.microsoft.com/office/drawing/2014/main" id="{00000000-0008-0000-0200-0000E8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977</xdr:row>
          <xdr:rowOff>57150</xdr:rowOff>
        </xdr:from>
        <xdr:to>
          <xdr:col>27</xdr:col>
          <xdr:colOff>6350</xdr:colOff>
          <xdr:row>978</xdr:row>
          <xdr:rowOff>241300</xdr:rowOff>
        </xdr:to>
        <xdr:sp macro="" textlink="">
          <xdr:nvSpPr>
            <xdr:cNvPr id="13801" name="Option Button 1513" hidden="1">
              <a:extLst>
                <a:ext uri="{63B3BB69-23CF-44E3-9099-C40C66FF867C}">
                  <a14:compatExt spid="_x0000_s13801"/>
                </a:ext>
                <a:ext uri="{FF2B5EF4-FFF2-40B4-BE49-F238E27FC236}">
                  <a16:creationId xmlns:a16="http://schemas.microsoft.com/office/drawing/2014/main" id="{00000000-0008-0000-0200-0000E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977</xdr:row>
          <xdr:rowOff>38100</xdr:rowOff>
        </xdr:from>
        <xdr:to>
          <xdr:col>29</xdr:col>
          <xdr:colOff>76200</xdr:colOff>
          <xdr:row>978</xdr:row>
          <xdr:rowOff>234950</xdr:rowOff>
        </xdr:to>
        <xdr:sp macro="" textlink="">
          <xdr:nvSpPr>
            <xdr:cNvPr id="13802" name="Option Button 1514" hidden="1">
              <a:extLst>
                <a:ext uri="{63B3BB69-23CF-44E3-9099-C40C66FF867C}">
                  <a14:compatExt spid="_x0000_s13802"/>
                </a:ext>
                <a:ext uri="{FF2B5EF4-FFF2-40B4-BE49-F238E27FC236}">
                  <a16:creationId xmlns:a16="http://schemas.microsoft.com/office/drawing/2014/main" id="{00000000-0008-0000-0200-0000E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978</xdr:row>
          <xdr:rowOff>158750</xdr:rowOff>
        </xdr:from>
        <xdr:to>
          <xdr:col>27</xdr:col>
          <xdr:colOff>6350</xdr:colOff>
          <xdr:row>978</xdr:row>
          <xdr:rowOff>431800</xdr:rowOff>
        </xdr:to>
        <xdr:sp macro="" textlink="">
          <xdr:nvSpPr>
            <xdr:cNvPr id="13803" name="Option Button 1515" hidden="1">
              <a:extLst>
                <a:ext uri="{63B3BB69-23CF-44E3-9099-C40C66FF867C}">
                  <a14:compatExt spid="_x0000_s13803"/>
                </a:ext>
                <a:ext uri="{FF2B5EF4-FFF2-40B4-BE49-F238E27FC236}">
                  <a16:creationId xmlns:a16="http://schemas.microsoft.com/office/drawing/2014/main" id="{00000000-0008-0000-0200-0000E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298450</xdr:colOff>
          <xdr:row>976</xdr:row>
          <xdr:rowOff>438150</xdr:rowOff>
        </xdr:from>
        <xdr:to>
          <xdr:col>29</xdr:col>
          <xdr:colOff>228600</xdr:colOff>
          <xdr:row>979</xdr:row>
          <xdr:rowOff>44450</xdr:rowOff>
        </xdr:to>
        <xdr:sp macro="" textlink="">
          <xdr:nvSpPr>
            <xdr:cNvPr id="13804" name="Group Box 1516" hidden="1">
              <a:extLst>
                <a:ext uri="{63B3BB69-23CF-44E3-9099-C40C66FF867C}">
                  <a14:compatExt spid="_x0000_s13804"/>
                </a:ext>
                <a:ext uri="{FF2B5EF4-FFF2-40B4-BE49-F238E27FC236}">
                  <a16:creationId xmlns:a16="http://schemas.microsoft.com/office/drawing/2014/main" id="{00000000-0008-0000-0200-0000EC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984</xdr:row>
          <xdr:rowOff>19050</xdr:rowOff>
        </xdr:from>
        <xdr:to>
          <xdr:col>27</xdr:col>
          <xdr:colOff>6350</xdr:colOff>
          <xdr:row>984</xdr:row>
          <xdr:rowOff>279400</xdr:rowOff>
        </xdr:to>
        <xdr:sp macro="" textlink="">
          <xdr:nvSpPr>
            <xdr:cNvPr id="13805" name="Option Button 1517" hidden="1">
              <a:extLst>
                <a:ext uri="{63B3BB69-23CF-44E3-9099-C40C66FF867C}">
                  <a14:compatExt spid="_x0000_s13805"/>
                </a:ext>
                <a:ext uri="{FF2B5EF4-FFF2-40B4-BE49-F238E27FC236}">
                  <a16:creationId xmlns:a16="http://schemas.microsoft.com/office/drawing/2014/main" id="{00000000-0008-0000-0200-0000E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984</xdr:row>
          <xdr:rowOff>0</xdr:rowOff>
        </xdr:from>
        <xdr:to>
          <xdr:col>29</xdr:col>
          <xdr:colOff>76200</xdr:colOff>
          <xdr:row>984</xdr:row>
          <xdr:rowOff>273050</xdr:rowOff>
        </xdr:to>
        <xdr:sp macro="" textlink="">
          <xdr:nvSpPr>
            <xdr:cNvPr id="13806" name="Option Button 1518" hidden="1">
              <a:extLst>
                <a:ext uri="{63B3BB69-23CF-44E3-9099-C40C66FF867C}">
                  <a14:compatExt spid="_x0000_s13806"/>
                </a:ext>
                <a:ext uri="{FF2B5EF4-FFF2-40B4-BE49-F238E27FC236}">
                  <a16:creationId xmlns:a16="http://schemas.microsoft.com/office/drawing/2014/main" id="{00000000-0008-0000-0200-0000E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984</xdr:row>
          <xdr:rowOff>196850</xdr:rowOff>
        </xdr:from>
        <xdr:to>
          <xdr:col>27</xdr:col>
          <xdr:colOff>6350</xdr:colOff>
          <xdr:row>985</xdr:row>
          <xdr:rowOff>6350</xdr:rowOff>
        </xdr:to>
        <xdr:sp macro="" textlink="">
          <xdr:nvSpPr>
            <xdr:cNvPr id="13807" name="Option Button 1519" hidden="1">
              <a:extLst>
                <a:ext uri="{63B3BB69-23CF-44E3-9099-C40C66FF867C}">
                  <a14:compatExt spid="_x0000_s13807"/>
                </a:ext>
                <a:ext uri="{FF2B5EF4-FFF2-40B4-BE49-F238E27FC236}">
                  <a16:creationId xmlns:a16="http://schemas.microsoft.com/office/drawing/2014/main" id="{00000000-0008-0000-0200-0000E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983</xdr:row>
          <xdr:rowOff>12700</xdr:rowOff>
        </xdr:from>
        <xdr:to>
          <xdr:col>29</xdr:col>
          <xdr:colOff>228600</xdr:colOff>
          <xdr:row>986</xdr:row>
          <xdr:rowOff>6350</xdr:rowOff>
        </xdr:to>
        <xdr:sp macro="" textlink="">
          <xdr:nvSpPr>
            <xdr:cNvPr id="13808" name="Group Box 1520" hidden="1">
              <a:extLst>
                <a:ext uri="{63B3BB69-23CF-44E3-9099-C40C66FF867C}">
                  <a14:compatExt spid="_x0000_s13808"/>
                </a:ext>
                <a:ext uri="{FF2B5EF4-FFF2-40B4-BE49-F238E27FC236}">
                  <a16:creationId xmlns:a16="http://schemas.microsoft.com/office/drawing/2014/main" id="{00000000-0008-0000-0200-0000F0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995</xdr:row>
          <xdr:rowOff>279400</xdr:rowOff>
        </xdr:from>
        <xdr:to>
          <xdr:col>27</xdr:col>
          <xdr:colOff>6350</xdr:colOff>
          <xdr:row>997</xdr:row>
          <xdr:rowOff>0</xdr:rowOff>
        </xdr:to>
        <xdr:sp macro="" textlink="">
          <xdr:nvSpPr>
            <xdr:cNvPr id="13809" name="Option Button 1521" hidden="1">
              <a:extLst>
                <a:ext uri="{63B3BB69-23CF-44E3-9099-C40C66FF867C}">
                  <a14:compatExt spid="_x0000_s13809"/>
                </a:ext>
                <a:ext uri="{FF2B5EF4-FFF2-40B4-BE49-F238E27FC236}">
                  <a16:creationId xmlns:a16="http://schemas.microsoft.com/office/drawing/2014/main" id="{00000000-0008-0000-0200-0000F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995</xdr:row>
          <xdr:rowOff>260350</xdr:rowOff>
        </xdr:from>
        <xdr:to>
          <xdr:col>29</xdr:col>
          <xdr:colOff>76200</xdr:colOff>
          <xdr:row>997</xdr:row>
          <xdr:rowOff>6350</xdr:rowOff>
        </xdr:to>
        <xdr:sp macro="" textlink="">
          <xdr:nvSpPr>
            <xdr:cNvPr id="13810" name="Option Button 1522" hidden="1">
              <a:extLst>
                <a:ext uri="{63B3BB69-23CF-44E3-9099-C40C66FF867C}">
                  <a14:compatExt spid="_x0000_s13810"/>
                </a:ext>
                <a:ext uri="{FF2B5EF4-FFF2-40B4-BE49-F238E27FC236}">
                  <a16:creationId xmlns:a16="http://schemas.microsoft.com/office/drawing/2014/main" id="{00000000-0008-0000-0200-0000F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995</xdr:row>
          <xdr:rowOff>457200</xdr:rowOff>
        </xdr:from>
        <xdr:to>
          <xdr:col>27</xdr:col>
          <xdr:colOff>6350</xdr:colOff>
          <xdr:row>997</xdr:row>
          <xdr:rowOff>190500</xdr:rowOff>
        </xdr:to>
        <xdr:sp macro="" textlink="">
          <xdr:nvSpPr>
            <xdr:cNvPr id="13811" name="Option Button 1523" hidden="1">
              <a:extLst>
                <a:ext uri="{63B3BB69-23CF-44E3-9099-C40C66FF867C}">
                  <a14:compatExt spid="_x0000_s13811"/>
                </a:ext>
                <a:ext uri="{FF2B5EF4-FFF2-40B4-BE49-F238E27FC236}">
                  <a16:creationId xmlns:a16="http://schemas.microsoft.com/office/drawing/2014/main" id="{00000000-0008-0000-0200-0000F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995</xdr:row>
          <xdr:rowOff>196850</xdr:rowOff>
        </xdr:from>
        <xdr:to>
          <xdr:col>29</xdr:col>
          <xdr:colOff>228600</xdr:colOff>
          <xdr:row>997</xdr:row>
          <xdr:rowOff>266700</xdr:rowOff>
        </xdr:to>
        <xdr:sp macro="" textlink="">
          <xdr:nvSpPr>
            <xdr:cNvPr id="13812" name="Group Box 1524" hidden="1">
              <a:extLst>
                <a:ext uri="{63B3BB69-23CF-44E3-9099-C40C66FF867C}">
                  <a14:compatExt spid="_x0000_s13812"/>
                </a:ext>
                <a:ext uri="{FF2B5EF4-FFF2-40B4-BE49-F238E27FC236}">
                  <a16:creationId xmlns:a16="http://schemas.microsoft.com/office/drawing/2014/main" id="{00000000-0008-0000-0200-0000F4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998</xdr:row>
          <xdr:rowOff>63500</xdr:rowOff>
        </xdr:from>
        <xdr:to>
          <xdr:col>27</xdr:col>
          <xdr:colOff>6350</xdr:colOff>
          <xdr:row>999</xdr:row>
          <xdr:rowOff>247650</xdr:rowOff>
        </xdr:to>
        <xdr:sp macro="" textlink="">
          <xdr:nvSpPr>
            <xdr:cNvPr id="13813" name="Option Button 1525" hidden="1">
              <a:extLst>
                <a:ext uri="{63B3BB69-23CF-44E3-9099-C40C66FF867C}">
                  <a14:compatExt spid="_x0000_s13813"/>
                </a:ext>
                <a:ext uri="{FF2B5EF4-FFF2-40B4-BE49-F238E27FC236}">
                  <a16:creationId xmlns:a16="http://schemas.microsoft.com/office/drawing/2014/main" id="{00000000-0008-0000-0200-0000F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998</xdr:row>
          <xdr:rowOff>44450</xdr:rowOff>
        </xdr:from>
        <xdr:to>
          <xdr:col>29</xdr:col>
          <xdr:colOff>76200</xdr:colOff>
          <xdr:row>999</xdr:row>
          <xdr:rowOff>247650</xdr:rowOff>
        </xdr:to>
        <xdr:sp macro="" textlink="">
          <xdr:nvSpPr>
            <xdr:cNvPr id="13814" name="Option Button 1526" hidden="1">
              <a:extLst>
                <a:ext uri="{63B3BB69-23CF-44E3-9099-C40C66FF867C}">
                  <a14:compatExt spid="_x0000_s13814"/>
                </a:ext>
                <a:ext uri="{FF2B5EF4-FFF2-40B4-BE49-F238E27FC236}">
                  <a16:creationId xmlns:a16="http://schemas.microsoft.com/office/drawing/2014/main" id="{00000000-0008-0000-0200-0000F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999</xdr:row>
          <xdr:rowOff>171450</xdr:rowOff>
        </xdr:from>
        <xdr:to>
          <xdr:col>27</xdr:col>
          <xdr:colOff>6350</xdr:colOff>
          <xdr:row>999</xdr:row>
          <xdr:rowOff>438150</xdr:rowOff>
        </xdr:to>
        <xdr:sp macro="" textlink="">
          <xdr:nvSpPr>
            <xdr:cNvPr id="13815" name="Option Button 1527" hidden="1">
              <a:extLst>
                <a:ext uri="{63B3BB69-23CF-44E3-9099-C40C66FF867C}">
                  <a14:compatExt spid="_x0000_s13815"/>
                </a:ext>
                <a:ext uri="{FF2B5EF4-FFF2-40B4-BE49-F238E27FC236}">
                  <a16:creationId xmlns:a16="http://schemas.microsoft.com/office/drawing/2014/main" id="{00000000-0008-0000-0200-0000F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997</xdr:row>
          <xdr:rowOff>444500</xdr:rowOff>
        </xdr:from>
        <xdr:to>
          <xdr:col>29</xdr:col>
          <xdr:colOff>228600</xdr:colOff>
          <xdr:row>1000</xdr:row>
          <xdr:rowOff>50800</xdr:rowOff>
        </xdr:to>
        <xdr:sp macro="" textlink="">
          <xdr:nvSpPr>
            <xdr:cNvPr id="13816" name="Group Box 1528" hidden="1">
              <a:extLst>
                <a:ext uri="{63B3BB69-23CF-44E3-9099-C40C66FF867C}">
                  <a14:compatExt spid="_x0000_s13816"/>
                </a:ext>
                <a:ext uri="{FF2B5EF4-FFF2-40B4-BE49-F238E27FC236}">
                  <a16:creationId xmlns:a16="http://schemas.microsoft.com/office/drawing/2014/main" id="{00000000-0008-0000-0200-0000F8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1018</xdr:row>
          <xdr:rowOff>260350</xdr:rowOff>
        </xdr:from>
        <xdr:to>
          <xdr:col>27</xdr:col>
          <xdr:colOff>6350</xdr:colOff>
          <xdr:row>1019</xdr:row>
          <xdr:rowOff>57150</xdr:rowOff>
        </xdr:to>
        <xdr:sp macro="" textlink="">
          <xdr:nvSpPr>
            <xdr:cNvPr id="13817" name="Option Button 1529" hidden="1">
              <a:extLst>
                <a:ext uri="{63B3BB69-23CF-44E3-9099-C40C66FF867C}">
                  <a14:compatExt spid="_x0000_s13817"/>
                </a:ext>
                <a:ext uri="{FF2B5EF4-FFF2-40B4-BE49-F238E27FC236}">
                  <a16:creationId xmlns:a16="http://schemas.microsoft.com/office/drawing/2014/main" id="{00000000-0008-0000-0200-0000F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1018</xdr:row>
          <xdr:rowOff>241300</xdr:rowOff>
        </xdr:from>
        <xdr:to>
          <xdr:col>29</xdr:col>
          <xdr:colOff>76200</xdr:colOff>
          <xdr:row>1019</xdr:row>
          <xdr:rowOff>50800</xdr:rowOff>
        </xdr:to>
        <xdr:sp macro="" textlink="">
          <xdr:nvSpPr>
            <xdr:cNvPr id="13818" name="Option Button 1530" hidden="1">
              <a:extLst>
                <a:ext uri="{63B3BB69-23CF-44E3-9099-C40C66FF867C}">
                  <a14:compatExt spid="_x0000_s13818"/>
                </a:ext>
                <a:ext uri="{FF2B5EF4-FFF2-40B4-BE49-F238E27FC236}">
                  <a16:creationId xmlns:a16="http://schemas.microsoft.com/office/drawing/2014/main" id="{00000000-0008-0000-0200-0000F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1018</xdr:row>
          <xdr:rowOff>438150</xdr:rowOff>
        </xdr:from>
        <xdr:to>
          <xdr:col>27</xdr:col>
          <xdr:colOff>6350</xdr:colOff>
          <xdr:row>1020</xdr:row>
          <xdr:rowOff>171450</xdr:rowOff>
        </xdr:to>
        <xdr:sp macro="" textlink="">
          <xdr:nvSpPr>
            <xdr:cNvPr id="13819" name="Option Button 1531" hidden="1">
              <a:extLst>
                <a:ext uri="{63B3BB69-23CF-44E3-9099-C40C66FF867C}">
                  <a14:compatExt spid="_x0000_s13819"/>
                </a:ext>
                <a:ext uri="{FF2B5EF4-FFF2-40B4-BE49-F238E27FC236}">
                  <a16:creationId xmlns:a16="http://schemas.microsoft.com/office/drawing/2014/main" id="{00000000-0008-0000-0200-0000F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1018</xdr:row>
          <xdr:rowOff>177800</xdr:rowOff>
        </xdr:from>
        <xdr:to>
          <xdr:col>29</xdr:col>
          <xdr:colOff>228600</xdr:colOff>
          <xdr:row>1020</xdr:row>
          <xdr:rowOff>247650</xdr:rowOff>
        </xdr:to>
        <xdr:sp macro="" textlink="">
          <xdr:nvSpPr>
            <xdr:cNvPr id="13820" name="Group Box 1532" hidden="1">
              <a:extLst>
                <a:ext uri="{63B3BB69-23CF-44E3-9099-C40C66FF867C}">
                  <a14:compatExt spid="_x0000_s13820"/>
                </a:ext>
                <a:ext uri="{FF2B5EF4-FFF2-40B4-BE49-F238E27FC236}">
                  <a16:creationId xmlns:a16="http://schemas.microsoft.com/office/drawing/2014/main" id="{00000000-0008-0000-0200-0000FC3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1037</xdr:row>
          <xdr:rowOff>19050</xdr:rowOff>
        </xdr:from>
        <xdr:to>
          <xdr:col>27</xdr:col>
          <xdr:colOff>6350</xdr:colOff>
          <xdr:row>1037</xdr:row>
          <xdr:rowOff>279400</xdr:rowOff>
        </xdr:to>
        <xdr:sp macro="" textlink="">
          <xdr:nvSpPr>
            <xdr:cNvPr id="13821" name="Option Button 1533" hidden="1">
              <a:extLst>
                <a:ext uri="{63B3BB69-23CF-44E3-9099-C40C66FF867C}">
                  <a14:compatExt spid="_x0000_s13821"/>
                </a:ext>
                <a:ext uri="{FF2B5EF4-FFF2-40B4-BE49-F238E27FC236}">
                  <a16:creationId xmlns:a16="http://schemas.microsoft.com/office/drawing/2014/main" id="{00000000-0008-0000-0200-0000F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31750</xdr:colOff>
          <xdr:row>1037</xdr:row>
          <xdr:rowOff>12700</xdr:rowOff>
        </xdr:from>
        <xdr:to>
          <xdr:col>29</xdr:col>
          <xdr:colOff>76200</xdr:colOff>
          <xdr:row>1037</xdr:row>
          <xdr:rowOff>292100</xdr:rowOff>
        </xdr:to>
        <xdr:sp macro="" textlink="">
          <xdr:nvSpPr>
            <xdr:cNvPr id="13822" name="Option Button 1534" hidden="1">
              <a:extLst>
                <a:ext uri="{63B3BB69-23CF-44E3-9099-C40C66FF867C}">
                  <a14:compatExt spid="_x0000_s13822"/>
                </a:ext>
                <a:ext uri="{FF2B5EF4-FFF2-40B4-BE49-F238E27FC236}">
                  <a16:creationId xmlns:a16="http://schemas.microsoft.com/office/drawing/2014/main" id="{00000000-0008-0000-0200-0000F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1037</xdr:row>
          <xdr:rowOff>196850</xdr:rowOff>
        </xdr:from>
        <xdr:to>
          <xdr:col>27</xdr:col>
          <xdr:colOff>6350</xdr:colOff>
          <xdr:row>1038</xdr:row>
          <xdr:rowOff>6350</xdr:rowOff>
        </xdr:to>
        <xdr:sp macro="" textlink="">
          <xdr:nvSpPr>
            <xdr:cNvPr id="13823" name="Option Button 1535" hidden="1">
              <a:extLst>
                <a:ext uri="{63B3BB69-23CF-44E3-9099-C40C66FF867C}">
                  <a14:compatExt spid="_x0000_s13823"/>
                </a:ext>
                <a:ext uri="{FF2B5EF4-FFF2-40B4-BE49-F238E27FC236}">
                  <a16:creationId xmlns:a16="http://schemas.microsoft.com/office/drawing/2014/main" id="{00000000-0008-0000-0200-0000F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1036</xdr:row>
          <xdr:rowOff>12700</xdr:rowOff>
        </xdr:from>
        <xdr:to>
          <xdr:col>29</xdr:col>
          <xdr:colOff>234950</xdr:colOff>
          <xdr:row>1039</xdr:row>
          <xdr:rowOff>6350</xdr:rowOff>
        </xdr:to>
        <xdr:sp macro="" textlink="">
          <xdr:nvSpPr>
            <xdr:cNvPr id="13824" name="Group Box 1536" hidden="1">
              <a:extLst>
                <a:ext uri="{63B3BB69-23CF-44E3-9099-C40C66FF867C}">
                  <a14:compatExt spid="_x0000_s13824"/>
                </a:ext>
                <a:ext uri="{FF2B5EF4-FFF2-40B4-BE49-F238E27FC236}">
                  <a16:creationId xmlns:a16="http://schemas.microsoft.com/office/drawing/2014/main" id="{00000000-0008-0000-0200-000000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1039</xdr:row>
          <xdr:rowOff>266700</xdr:rowOff>
        </xdr:from>
        <xdr:to>
          <xdr:col>27</xdr:col>
          <xdr:colOff>76200</xdr:colOff>
          <xdr:row>1040</xdr:row>
          <xdr:rowOff>63500</xdr:rowOff>
        </xdr:to>
        <xdr:sp macro="" textlink="">
          <xdr:nvSpPr>
            <xdr:cNvPr id="13825" name="Option Button 1537" hidden="1">
              <a:extLst>
                <a:ext uri="{63B3BB69-23CF-44E3-9099-C40C66FF867C}">
                  <a14:compatExt spid="_x0000_s13825"/>
                </a:ext>
                <a:ext uri="{FF2B5EF4-FFF2-40B4-BE49-F238E27FC236}">
                  <a16:creationId xmlns:a16="http://schemas.microsoft.com/office/drawing/2014/main" id="{00000000-0008-0000-0200-00000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31750</xdr:colOff>
          <xdr:row>1039</xdr:row>
          <xdr:rowOff>241300</xdr:rowOff>
        </xdr:from>
        <xdr:to>
          <xdr:col>29</xdr:col>
          <xdr:colOff>146050</xdr:colOff>
          <xdr:row>1040</xdr:row>
          <xdr:rowOff>57150</xdr:rowOff>
        </xdr:to>
        <xdr:sp macro="" textlink="">
          <xdr:nvSpPr>
            <xdr:cNvPr id="13826" name="Option Button 1538" hidden="1">
              <a:extLst>
                <a:ext uri="{63B3BB69-23CF-44E3-9099-C40C66FF867C}">
                  <a14:compatExt spid="_x0000_s13826"/>
                </a:ext>
                <a:ext uri="{FF2B5EF4-FFF2-40B4-BE49-F238E27FC236}">
                  <a16:creationId xmlns:a16="http://schemas.microsoft.com/office/drawing/2014/main" id="{00000000-0008-0000-0200-00000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1039</xdr:row>
          <xdr:rowOff>444500</xdr:rowOff>
        </xdr:from>
        <xdr:to>
          <xdr:col>27</xdr:col>
          <xdr:colOff>76200</xdr:colOff>
          <xdr:row>1041</xdr:row>
          <xdr:rowOff>177800</xdr:rowOff>
        </xdr:to>
        <xdr:sp macro="" textlink="">
          <xdr:nvSpPr>
            <xdr:cNvPr id="13827" name="Option Button 1539" hidden="1">
              <a:extLst>
                <a:ext uri="{63B3BB69-23CF-44E3-9099-C40C66FF867C}">
                  <a14:compatExt spid="_x0000_s13827"/>
                </a:ext>
                <a:ext uri="{FF2B5EF4-FFF2-40B4-BE49-F238E27FC236}">
                  <a16:creationId xmlns:a16="http://schemas.microsoft.com/office/drawing/2014/main" id="{00000000-0008-0000-0200-00000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1039</xdr:row>
          <xdr:rowOff>184150</xdr:rowOff>
        </xdr:from>
        <xdr:to>
          <xdr:col>30</xdr:col>
          <xdr:colOff>63500</xdr:colOff>
          <xdr:row>1041</xdr:row>
          <xdr:rowOff>254000</xdr:rowOff>
        </xdr:to>
        <xdr:sp macro="" textlink="">
          <xdr:nvSpPr>
            <xdr:cNvPr id="13828" name="Group Box 1540" hidden="1">
              <a:extLst>
                <a:ext uri="{63B3BB69-23CF-44E3-9099-C40C66FF867C}">
                  <a14:compatExt spid="_x0000_s13828"/>
                </a:ext>
                <a:ext uri="{FF2B5EF4-FFF2-40B4-BE49-F238E27FC236}">
                  <a16:creationId xmlns:a16="http://schemas.microsoft.com/office/drawing/2014/main" id="{00000000-0008-0000-0200-000004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1060</xdr:row>
          <xdr:rowOff>44450</xdr:rowOff>
        </xdr:from>
        <xdr:to>
          <xdr:col>27</xdr:col>
          <xdr:colOff>107950</xdr:colOff>
          <xdr:row>1060</xdr:row>
          <xdr:rowOff>304800</xdr:rowOff>
        </xdr:to>
        <xdr:sp macro="" textlink="">
          <xdr:nvSpPr>
            <xdr:cNvPr id="13829" name="Option Button 1541" hidden="1">
              <a:extLst>
                <a:ext uri="{63B3BB69-23CF-44E3-9099-C40C66FF867C}">
                  <a14:compatExt spid="_x0000_s13829"/>
                </a:ext>
                <a:ext uri="{FF2B5EF4-FFF2-40B4-BE49-F238E27FC236}">
                  <a16:creationId xmlns:a16="http://schemas.microsoft.com/office/drawing/2014/main" id="{00000000-0008-0000-0200-00000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1060</xdr:row>
          <xdr:rowOff>38100</xdr:rowOff>
        </xdr:from>
        <xdr:to>
          <xdr:col>29</xdr:col>
          <xdr:colOff>177800</xdr:colOff>
          <xdr:row>1060</xdr:row>
          <xdr:rowOff>317500</xdr:rowOff>
        </xdr:to>
        <xdr:sp macro="" textlink="">
          <xdr:nvSpPr>
            <xdr:cNvPr id="13830" name="Option Button 1542" hidden="1">
              <a:extLst>
                <a:ext uri="{63B3BB69-23CF-44E3-9099-C40C66FF867C}">
                  <a14:compatExt spid="_x0000_s13830"/>
                </a:ext>
                <a:ext uri="{FF2B5EF4-FFF2-40B4-BE49-F238E27FC236}">
                  <a16:creationId xmlns:a16="http://schemas.microsoft.com/office/drawing/2014/main" id="{00000000-0008-0000-0200-00000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1060</xdr:row>
          <xdr:rowOff>222250</xdr:rowOff>
        </xdr:from>
        <xdr:to>
          <xdr:col>27</xdr:col>
          <xdr:colOff>107950</xdr:colOff>
          <xdr:row>1061</xdr:row>
          <xdr:rowOff>31750</xdr:rowOff>
        </xdr:to>
        <xdr:sp macro="" textlink="">
          <xdr:nvSpPr>
            <xdr:cNvPr id="13831" name="Option Button 1543" hidden="1">
              <a:extLst>
                <a:ext uri="{63B3BB69-23CF-44E3-9099-C40C66FF867C}">
                  <a14:compatExt spid="_x0000_s13831"/>
                </a:ext>
                <a:ext uri="{FF2B5EF4-FFF2-40B4-BE49-F238E27FC236}">
                  <a16:creationId xmlns:a16="http://schemas.microsoft.com/office/drawing/2014/main" id="{00000000-0008-0000-0200-00000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1059</xdr:row>
          <xdr:rowOff>38100</xdr:rowOff>
        </xdr:from>
        <xdr:to>
          <xdr:col>30</xdr:col>
          <xdr:colOff>69850</xdr:colOff>
          <xdr:row>1062</xdr:row>
          <xdr:rowOff>31750</xdr:rowOff>
        </xdr:to>
        <xdr:sp macro="" textlink="">
          <xdr:nvSpPr>
            <xdr:cNvPr id="13832" name="Group Box 1544" hidden="1">
              <a:extLst>
                <a:ext uri="{63B3BB69-23CF-44E3-9099-C40C66FF867C}">
                  <a14:compatExt spid="_x0000_s13832"/>
                </a:ext>
                <a:ext uri="{FF2B5EF4-FFF2-40B4-BE49-F238E27FC236}">
                  <a16:creationId xmlns:a16="http://schemas.microsoft.com/office/drawing/2014/main" id="{00000000-0008-0000-0200-000008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1079</xdr:row>
          <xdr:rowOff>279400</xdr:rowOff>
        </xdr:from>
        <xdr:to>
          <xdr:col>26</xdr:col>
          <xdr:colOff>279400</xdr:colOff>
          <xdr:row>1081</xdr:row>
          <xdr:rowOff>6350</xdr:rowOff>
        </xdr:to>
        <xdr:sp macro="" textlink="">
          <xdr:nvSpPr>
            <xdr:cNvPr id="13833" name="Option Button 1545" hidden="1">
              <a:extLst>
                <a:ext uri="{63B3BB69-23CF-44E3-9099-C40C66FF867C}">
                  <a14:compatExt spid="_x0000_s13833"/>
                </a:ext>
                <a:ext uri="{FF2B5EF4-FFF2-40B4-BE49-F238E27FC236}">
                  <a16:creationId xmlns:a16="http://schemas.microsoft.com/office/drawing/2014/main" id="{00000000-0008-0000-0200-00000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1079</xdr:row>
          <xdr:rowOff>254000</xdr:rowOff>
        </xdr:from>
        <xdr:to>
          <xdr:col>29</xdr:col>
          <xdr:colOff>50800</xdr:colOff>
          <xdr:row>1081</xdr:row>
          <xdr:rowOff>6350</xdr:rowOff>
        </xdr:to>
        <xdr:sp macro="" textlink="">
          <xdr:nvSpPr>
            <xdr:cNvPr id="13834" name="Option Button 1546" hidden="1">
              <a:extLst>
                <a:ext uri="{63B3BB69-23CF-44E3-9099-C40C66FF867C}">
                  <a14:compatExt spid="_x0000_s13834"/>
                </a:ext>
                <a:ext uri="{FF2B5EF4-FFF2-40B4-BE49-F238E27FC236}">
                  <a16:creationId xmlns:a16="http://schemas.microsoft.com/office/drawing/2014/main" id="{00000000-0008-0000-0200-00000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1079</xdr:row>
          <xdr:rowOff>457200</xdr:rowOff>
        </xdr:from>
        <xdr:to>
          <xdr:col>26</xdr:col>
          <xdr:colOff>279400</xdr:colOff>
          <xdr:row>1081</xdr:row>
          <xdr:rowOff>190500</xdr:rowOff>
        </xdr:to>
        <xdr:sp macro="" textlink="">
          <xdr:nvSpPr>
            <xdr:cNvPr id="13835" name="Option Button 1547" hidden="1">
              <a:extLst>
                <a:ext uri="{63B3BB69-23CF-44E3-9099-C40C66FF867C}">
                  <a14:compatExt spid="_x0000_s13835"/>
                </a:ext>
                <a:ext uri="{FF2B5EF4-FFF2-40B4-BE49-F238E27FC236}">
                  <a16:creationId xmlns:a16="http://schemas.microsoft.com/office/drawing/2014/main" id="{00000000-0008-0000-0200-00000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1079</xdr:row>
          <xdr:rowOff>196850</xdr:rowOff>
        </xdr:from>
        <xdr:to>
          <xdr:col>29</xdr:col>
          <xdr:colOff>203200</xdr:colOff>
          <xdr:row>1081</xdr:row>
          <xdr:rowOff>260350</xdr:rowOff>
        </xdr:to>
        <xdr:sp macro="" textlink="">
          <xdr:nvSpPr>
            <xdr:cNvPr id="13836" name="Group Box 1548" hidden="1">
              <a:extLst>
                <a:ext uri="{63B3BB69-23CF-44E3-9099-C40C66FF867C}">
                  <a14:compatExt spid="_x0000_s13836"/>
                </a:ext>
                <a:ext uri="{FF2B5EF4-FFF2-40B4-BE49-F238E27FC236}">
                  <a16:creationId xmlns:a16="http://schemas.microsoft.com/office/drawing/2014/main" id="{00000000-0008-0000-0200-00000C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1064</xdr:row>
          <xdr:rowOff>247650</xdr:rowOff>
        </xdr:from>
        <xdr:to>
          <xdr:col>27</xdr:col>
          <xdr:colOff>107950</xdr:colOff>
          <xdr:row>1065</xdr:row>
          <xdr:rowOff>38100</xdr:rowOff>
        </xdr:to>
        <xdr:sp macro="" textlink="">
          <xdr:nvSpPr>
            <xdr:cNvPr id="13837" name="Option Button 1549" hidden="1">
              <a:extLst>
                <a:ext uri="{63B3BB69-23CF-44E3-9099-C40C66FF867C}">
                  <a14:compatExt spid="_x0000_s13837"/>
                </a:ext>
                <a:ext uri="{FF2B5EF4-FFF2-40B4-BE49-F238E27FC236}">
                  <a16:creationId xmlns:a16="http://schemas.microsoft.com/office/drawing/2014/main" id="{00000000-0008-0000-0200-00000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1064</xdr:row>
          <xdr:rowOff>241300</xdr:rowOff>
        </xdr:from>
        <xdr:to>
          <xdr:col>29</xdr:col>
          <xdr:colOff>177800</xdr:colOff>
          <xdr:row>1065</xdr:row>
          <xdr:rowOff>57150</xdr:rowOff>
        </xdr:to>
        <xdr:sp macro="" textlink="">
          <xdr:nvSpPr>
            <xdr:cNvPr id="13838" name="Option Button 1550" hidden="1">
              <a:extLst>
                <a:ext uri="{63B3BB69-23CF-44E3-9099-C40C66FF867C}">
                  <a14:compatExt spid="_x0000_s13838"/>
                </a:ext>
                <a:ext uri="{FF2B5EF4-FFF2-40B4-BE49-F238E27FC236}">
                  <a16:creationId xmlns:a16="http://schemas.microsoft.com/office/drawing/2014/main" id="{00000000-0008-0000-0200-00000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1064</xdr:row>
          <xdr:rowOff>425450</xdr:rowOff>
        </xdr:from>
        <xdr:to>
          <xdr:col>27</xdr:col>
          <xdr:colOff>107950</xdr:colOff>
          <xdr:row>1066</xdr:row>
          <xdr:rowOff>158750</xdr:rowOff>
        </xdr:to>
        <xdr:sp macro="" textlink="">
          <xdr:nvSpPr>
            <xdr:cNvPr id="13839" name="Option Button 1551" hidden="1">
              <a:extLst>
                <a:ext uri="{63B3BB69-23CF-44E3-9099-C40C66FF867C}">
                  <a14:compatExt spid="_x0000_s13839"/>
                </a:ext>
                <a:ext uri="{FF2B5EF4-FFF2-40B4-BE49-F238E27FC236}">
                  <a16:creationId xmlns:a16="http://schemas.microsoft.com/office/drawing/2014/main" id="{00000000-0008-0000-0200-00000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1064</xdr:row>
          <xdr:rowOff>165100</xdr:rowOff>
        </xdr:from>
        <xdr:to>
          <xdr:col>30</xdr:col>
          <xdr:colOff>69850</xdr:colOff>
          <xdr:row>1066</xdr:row>
          <xdr:rowOff>234950</xdr:rowOff>
        </xdr:to>
        <xdr:sp macro="" textlink="">
          <xdr:nvSpPr>
            <xdr:cNvPr id="13840" name="Group Box 1552" hidden="1">
              <a:extLst>
                <a:ext uri="{63B3BB69-23CF-44E3-9099-C40C66FF867C}">
                  <a14:compatExt spid="_x0000_s13840"/>
                </a:ext>
                <a:ext uri="{FF2B5EF4-FFF2-40B4-BE49-F238E27FC236}">
                  <a16:creationId xmlns:a16="http://schemas.microsoft.com/office/drawing/2014/main" id="{00000000-0008-0000-0200-000010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100" b="0" i="0" u="none" strike="noStrike" baseline="0">
                  <a:solidFill>
                    <a:srgbClr val="000000"/>
                  </a:solidFill>
                  <a:latin typeface="游ゴシック"/>
                  <a:ea typeface="游ゴシック"/>
                </a:rPr>
                <a:t>あaaaa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1086</xdr:row>
          <xdr:rowOff>6350</xdr:rowOff>
        </xdr:from>
        <xdr:to>
          <xdr:col>26</xdr:col>
          <xdr:colOff>279400</xdr:colOff>
          <xdr:row>1087</xdr:row>
          <xdr:rowOff>203200</xdr:rowOff>
        </xdr:to>
        <xdr:sp macro="" textlink="">
          <xdr:nvSpPr>
            <xdr:cNvPr id="13841" name="Option Button 1553" hidden="1">
              <a:extLst>
                <a:ext uri="{63B3BB69-23CF-44E3-9099-C40C66FF867C}">
                  <a14:compatExt spid="_x0000_s13841"/>
                </a:ext>
                <a:ext uri="{FF2B5EF4-FFF2-40B4-BE49-F238E27FC236}">
                  <a16:creationId xmlns:a16="http://schemas.microsoft.com/office/drawing/2014/main" id="{00000000-0008-0000-0200-00001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1086</xdr:row>
          <xdr:rowOff>0</xdr:rowOff>
        </xdr:from>
        <xdr:to>
          <xdr:col>29</xdr:col>
          <xdr:colOff>50800</xdr:colOff>
          <xdr:row>1087</xdr:row>
          <xdr:rowOff>215900</xdr:rowOff>
        </xdr:to>
        <xdr:sp macro="" textlink="">
          <xdr:nvSpPr>
            <xdr:cNvPr id="13842" name="Option Button 1554" hidden="1">
              <a:extLst>
                <a:ext uri="{63B3BB69-23CF-44E3-9099-C40C66FF867C}">
                  <a14:compatExt spid="_x0000_s13842"/>
                </a:ext>
                <a:ext uri="{FF2B5EF4-FFF2-40B4-BE49-F238E27FC236}">
                  <a16:creationId xmlns:a16="http://schemas.microsoft.com/office/drawing/2014/main" id="{00000000-0008-0000-0200-00001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1087</xdr:row>
          <xdr:rowOff>190500</xdr:rowOff>
        </xdr:from>
        <xdr:to>
          <xdr:col>26</xdr:col>
          <xdr:colOff>279400</xdr:colOff>
          <xdr:row>1087</xdr:row>
          <xdr:rowOff>463550</xdr:rowOff>
        </xdr:to>
        <xdr:sp macro="" textlink="">
          <xdr:nvSpPr>
            <xdr:cNvPr id="13843" name="Option Button 1555" hidden="1">
              <a:extLst>
                <a:ext uri="{63B3BB69-23CF-44E3-9099-C40C66FF867C}">
                  <a14:compatExt spid="_x0000_s13843"/>
                </a:ext>
                <a:ext uri="{FF2B5EF4-FFF2-40B4-BE49-F238E27FC236}">
                  <a16:creationId xmlns:a16="http://schemas.microsoft.com/office/drawing/2014/main" id="{00000000-0008-0000-0200-00001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1085</xdr:row>
          <xdr:rowOff>127000</xdr:rowOff>
        </xdr:from>
        <xdr:to>
          <xdr:col>30</xdr:col>
          <xdr:colOff>101600</xdr:colOff>
          <xdr:row>1089</xdr:row>
          <xdr:rowOff>285750</xdr:rowOff>
        </xdr:to>
        <xdr:sp macro="" textlink="">
          <xdr:nvSpPr>
            <xdr:cNvPr id="13844" name="Group Box 1556" hidden="1">
              <a:extLst>
                <a:ext uri="{63B3BB69-23CF-44E3-9099-C40C66FF867C}">
                  <a14:compatExt spid="_x0000_s13844"/>
                </a:ext>
                <a:ext uri="{FF2B5EF4-FFF2-40B4-BE49-F238E27FC236}">
                  <a16:creationId xmlns:a16="http://schemas.microsoft.com/office/drawing/2014/main" id="{00000000-0008-0000-0200-000014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1093</xdr:row>
          <xdr:rowOff>25400</xdr:rowOff>
        </xdr:from>
        <xdr:to>
          <xdr:col>26</xdr:col>
          <xdr:colOff>273050</xdr:colOff>
          <xdr:row>1093</xdr:row>
          <xdr:rowOff>285750</xdr:rowOff>
        </xdr:to>
        <xdr:sp macro="" textlink="">
          <xdr:nvSpPr>
            <xdr:cNvPr id="13845" name="Option Button 1557" hidden="1">
              <a:extLst>
                <a:ext uri="{63B3BB69-23CF-44E3-9099-C40C66FF867C}">
                  <a14:compatExt spid="_x0000_s13845"/>
                </a:ext>
                <a:ext uri="{FF2B5EF4-FFF2-40B4-BE49-F238E27FC236}">
                  <a16:creationId xmlns:a16="http://schemas.microsoft.com/office/drawing/2014/main" id="{00000000-0008-0000-0200-00001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1093</xdr:row>
          <xdr:rowOff>19050</xdr:rowOff>
        </xdr:from>
        <xdr:to>
          <xdr:col>29</xdr:col>
          <xdr:colOff>50800</xdr:colOff>
          <xdr:row>1093</xdr:row>
          <xdr:rowOff>298450</xdr:rowOff>
        </xdr:to>
        <xdr:sp macro="" textlink="">
          <xdr:nvSpPr>
            <xdr:cNvPr id="13846" name="Option Button 1558" hidden="1">
              <a:extLst>
                <a:ext uri="{63B3BB69-23CF-44E3-9099-C40C66FF867C}">
                  <a14:compatExt spid="_x0000_s13846"/>
                </a:ext>
                <a:ext uri="{FF2B5EF4-FFF2-40B4-BE49-F238E27FC236}">
                  <a16:creationId xmlns:a16="http://schemas.microsoft.com/office/drawing/2014/main" id="{00000000-0008-0000-0200-00001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1093</xdr:row>
          <xdr:rowOff>203200</xdr:rowOff>
        </xdr:from>
        <xdr:to>
          <xdr:col>26</xdr:col>
          <xdr:colOff>273050</xdr:colOff>
          <xdr:row>1094</xdr:row>
          <xdr:rowOff>12700</xdr:rowOff>
        </xdr:to>
        <xdr:sp macro="" textlink="">
          <xdr:nvSpPr>
            <xdr:cNvPr id="13847" name="Option Button 1559" hidden="1">
              <a:extLst>
                <a:ext uri="{63B3BB69-23CF-44E3-9099-C40C66FF867C}">
                  <a14:compatExt spid="_x0000_s13847"/>
                </a:ext>
                <a:ext uri="{FF2B5EF4-FFF2-40B4-BE49-F238E27FC236}">
                  <a16:creationId xmlns:a16="http://schemas.microsoft.com/office/drawing/2014/main" id="{00000000-0008-0000-0200-00001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1092</xdr:row>
          <xdr:rowOff>19050</xdr:rowOff>
        </xdr:from>
        <xdr:to>
          <xdr:col>29</xdr:col>
          <xdr:colOff>196850</xdr:colOff>
          <xdr:row>1095</xdr:row>
          <xdr:rowOff>6350</xdr:rowOff>
        </xdr:to>
        <xdr:sp macro="" textlink="">
          <xdr:nvSpPr>
            <xdr:cNvPr id="13848" name="Group Box 1560" hidden="1">
              <a:extLst>
                <a:ext uri="{63B3BB69-23CF-44E3-9099-C40C66FF867C}">
                  <a14:compatExt spid="_x0000_s13848"/>
                </a:ext>
                <a:ext uri="{FF2B5EF4-FFF2-40B4-BE49-F238E27FC236}">
                  <a16:creationId xmlns:a16="http://schemas.microsoft.com/office/drawing/2014/main" id="{00000000-0008-0000-0200-000018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1101</xdr:row>
          <xdr:rowOff>0</xdr:rowOff>
        </xdr:from>
        <xdr:to>
          <xdr:col>26</xdr:col>
          <xdr:colOff>273050</xdr:colOff>
          <xdr:row>1101</xdr:row>
          <xdr:rowOff>260350</xdr:rowOff>
        </xdr:to>
        <xdr:sp macro="" textlink="">
          <xdr:nvSpPr>
            <xdr:cNvPr id="13849" name="Option Button 1561" hidden="1">
              <a:extLst>
                <a:ext uri="{63B3BB69-23CF-44E3-9099-C40C66FF867C}">
                  <a14:compatExt spid="_x0000_s13849"/>
                </a:ext>
                <a:ext uri="{FF2B5EF4-FFF2-40B4-BE49-F238E27FC236}">
                  <a16:creationId xmlns:a16="http://schemas.microsoft.com/office/drawing/2014/main" id="{00000000-0008-0000-0200-00001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1100</xdr:row>
          <xdr:rowOff>69850</xdr:rowOff>
        </xdr:from>
        <xdr:to>
          <xdr:col>29</xdr:col>
          <xdr:colOff>44450</xdr:colOff>
          <xdr:row>1101</xdr:row>
          <xdr:rowOff>273050</xdr:rowOff>
        </xdr:to>
        <xdr:sp macro="" textlink="">
          <xdr:nvSpPr>
            <xdr:cNvPr id="13850" name="Option Button 1562" hidden="1">
              <a:extLst>
                <a:ext uri="{63B3BB69-23CF-44E3-9099-C40C66FF867C}">
                  <a14:compatExt spid="_x0000_s13850"/>
                </a:ext>
                <a:ext uri="{FF2B5EF4-FFF2-40B4-BE49-F238E27FC236}">
                  <a16:creationId xmlns:a16="http://schemas.microsoft.com/office/drawing/2014/main" id="{00000000-0008-0000-0200-00001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1101</xdr:row>
          <xdr:rowOff>177800</xdr:rowOff>
        </xdr:from>
        <xdr:to>
          <xdr:col>26</xdr:col>
          <xdr:colOff>273050</xdr:colOff>
          <xdr:row>1101</xdr:row>
          <xdr:rowOff>450850</xdr:rowOff>
        </xdr:to>
        <xdr:sp macro="" textlink="">
          <xdr:nvSpPr>
            <xdr:cNvPr id="13851" name="Option Button 1563" hidden="1">
              <a:extLst>
                <a:ext uri="{63B3BB69-23CF-44E3-9099-C40C66FF867C}">
                  <a14:compatExt spid="_x0000_s13851"/>
                </a:ext>
                <a:ext uri="{FF2B5EF4-FFF2-40B4-BE49-F238E27FC236}">
                  <a16:creationId xmlns:a16="http://schemas.microsoft.com/office/drawing/2014/main" id="{00000000-0008-0000-0200-00001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292100</xdr:colOff>
          <xdr:row>1099</xdr:row>
          <xdr:rowOff>457200</xdr:rowOff>
        </xdr:from>
        <xdr:to>
          <xdr:col>29</xdr:col>
          <xdr:colOff>196850</xdr:colOff>
          <xdr:row>1102</xdr:row>
          <xdr:rowOff>57150</xdr:rowOff>
        </xdr:to>
        <xdr:sp macro="" textlink="">
          <xdr:nvSpPr>
            <xdr:cNvPr id="13852" name="Group Box 1564" hidden="1">
              <a:extLst>
                <a:ext uri="{63B3BB69-23CF-44E3-9099-C40C66FF867C}">
                  <a14:compatExt spid="_x0000_s13852"/>
                </a:ext>
                <a:ext uri="{FF2B5EF4-FFF2-40B4-BE49-F238E27FC236}">
                  <a16:creationId xmlns:a16="http://schemas.microsoft.com/office/drawing/2014/main" id="{00000000-0008-0000-0200-00001C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1112</xdr:row>
          <xdr:rowOff>12700</xdr:rowOff>
        </xdr:from>
        <xdr:to>
          <xdr:col>26</xdr:col>
          <xdr:colOff>279400</xdr:colOff>
          <xdr:row>1112</xdr:row>
          <xdr:rowOff>273050</xdr:rowOff>
        </xdr:to>
        <xdr:sp macro="" textlink="">
          <xdr:nvSpPr>
            <xdr:cNvPr id="13857" name="Option Button 1569" hidden="1">
              <a:extLst>
                <a:ext uri="{63B3BB69-23CF-44E3-9099-C40C66FF867C}">
                  <a14:compatExt spid="_x0000_s13857"/>
                </a:ext>
                <a:ext uri="{FF2B5EF4-FFF2-40B4-BE49-F238E27FC236}">
                  <a16:creationId xmlns:a16="http://schemas.microsoft.com/office/drawing/2014/main" id="{00000000-0008-0000-0200-00002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1111</xdr:row>
          <xdr:rowOff>63500</xdr:rowOff>
        </xdr:from>
        <xdr:to>
          <xdr:col>29</xdr:col>
          <xdr:colOff>50800</xdr:colOff>
          <xdr:row>1112</xdr:row>
          <xdr:rowOff>266700</xdr:rowOff>
        </xdr:to>
        <xdr:sp macro="" textlink="">
          <xdr:nvSpPr>
            <xdr:cNvPr id="13858" name="Option Button 1570" hidden="1">
              <a:extLst>
                <a:ext uri="{63B3BB69-23CF-44E3-9099-C40C66FF867C}">
                  <a14:compatExt spid="_x0000_s13858"/>
                </a:ext>
                <a:ext uri="{FF2B5EF4-FFF2-40B4-BE49-F238E27FC236}">
                  <a16:creationId xmlns:a16="http://schemas.microsoft.com/office/drawing/2014/main" id="{00000000-0008-0000-0200-00002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1112</xdr:row>
          <xdr:rowOff>190500</xdr:rowOff>
        </xdr:from>
        <xdr:to>
          <xdr:col>26</xdr:col>
          <xdr:colOff>279400</xdr:colOff>
          <xdr:row>1112</xdr:row>
          <xdr:rowOff>463550</xdr:rowOff>
        </xdr:to>
        <xdr:sp macro="" textlink="">
          <xdr:nvSpPr>
            <xdr:cNvPr id="13859" name="Option Button 1571" hidden="1">
              <a:extLst>
                <a:ext uri="{63B3BB69-23CF-44E3-9099-C40C66FF867C}">
                  <a14:compatExt spid="_x0000_s13859"/>
                </a:ext>
                <a:ext uri="{FF2B5EF4-FFF2-40B4-BE49-F238E27FC236}">
                  <a16:creationId xmlns:a16="http://schemas.microsoft.com/office/drawing/2014/main" id="{00000000-0008-0000-0200-00002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1111</xdr:row>
          <xdr:rowOff>6350</xdr:rowOff>
        </xdr:from>
        <xdr:to>
          <xdr:col>29</xdr:col>
          <xdr:colOff>203200</xdr:colOff>
          <xdr:row>1114</xdr:row>
          <xdr:rowOff>6350</xdr:rowOff>
        </xdr:to>
        <xdr:sp macro="" textlink="">
          <xdr:nvSpPr>
            <xdr:cNvPr id="13860" name="Group Box 1572" hidden="1">
              <a:extLst>
                <a:ext uri="{63B3BB69-23CF-44E3-9099-C40C66FF867C}">
                  <a14:compatExt spid="_x0000_s13860"/>
                </a:ext>
                <a:ext uri="{FF2B5EF4-FFF2-40B4-BE49-F238E27FC236}">
                  <a16:creationId xmlns:a16="http://schemas.microsoft.com/office/drawing/2014/main" id="{00000000-0008-0000-0200-000024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1114</xdr:row>
          <xdr:rowOff>6350</xdr:rowOff>
        </xdr:from>
        <xdr:to>
          <xdr:col>26</xdr:col>
          <xdr:colOff>279400</xdr:colOff>
          <xdr:row>1114</xdr:row>
          <xdr:rowOff>266700</xdr:rowOff>
        </xdr:to>
        <xdr:sp macro="" textlink="">
          <xdr:nvSpPr>
            <xdr:cNvPr id="13861" name="Option Button 1573" hidden="1">
              <a:extLst>
                <a:ext uri="{63B3BB69-23CF-44E3-9099-C40C66FF867C}">
                  <a14:compatExt spid="_x0000_s13861"/>
                </a:ext>
                <a:ext uri="{FF2B5EF4-FFF2-40B4-BE49-F238E27FC236}">
                  <a16:creationId xmlns:a16="http://schemas.microsoft.com/office/drawing/2014/main" id="{00000000-0008-0000-0200-00002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1113</xdr:row>
          <xdr:rowOff>57150</xdr:rowOff>
        </xdr:from>
        <xdr:to>
          <xdr:col>29</xdr:col>
          <xdr:colOff>50800</xdr:colOff>
          <xdr:row>1114</xdr:row>
          <xdr:rowOff>266700</xdr:rowOff>
        </xdr:to>
        <xdr:sp macro="" textlink="">
          <xdr:nvSpPr>
            <xdr:cNvPr id="13862" name="Option Button 1574" hidden="1">
              <a:extLst>
                <a:ext uri="{63B3BB69-23CF-44E3-9099-C40C66FF867C}">
                  <a14:compatExt spid="_x0000_s13862"/>
                </a:ext>
                <a:ext uri="{FF2B5EF4-FFF2-40B4-BE49-F238E27FC236}">
                  <a16:creationId xmlns:a16="http://schemas.microsoft.com/office/drawing/2014/main" id="{00000000-0008-0000-0200-00002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1114</xdr:row>
          <xdr:rowOff>190500</xdr:rowOff>
        </xdr:from>
        <xdr:to>
          <xdr:col>26</xdr:col>
          <xdr:colOff>279400</xdr:colOff>
          <xdr:row>1114</xdr:row>
          <xdr:rowOff>457200</xdr:rowOff>
        </xdr:to>
        <xdr:sp macro="" textlink="">
          <xdr:nvSpPr>
            <xdr:cNvPr id="13863" name="Option Button 1575" hidden="1">
              <a:extLst>
                <a:ext uri="{63B3BB69-23CF-44E3-9099-C40C66FF867C}">
                  <a14:compatExt spid="_x0000_s13863"/>
                </a:ext>
                <a:ext uri="{FF2B5EF4-FFF2-40B4-BE49-F238E27FC236}">
                  <a16:creationId xmlns:a16="http://schemas.microsoft.com/office/drawing/2014/main" id="{00000000-0008-0000-0200-00002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1113</xdr:row>
          <xdr:rowOff>0</xdr:rowOff>
        </xdr:from>
        <xdr:to>
          <xdr:col>29</xdr:col>
          <xdr:colOff>196850</xdr:colOff>
          <xdr:row>1115</xdr:row>
          <xdr:rowOff>63500</xdr:rowOff>
        </xdr:to>
        <xdr:sp macro="" textlink="">
          <xdr:nvSpPr>
            <xdr:cNvPr id="13864" name="Group Box 1576" hidden="1">
              <a:extLst>
                <a:ext uri="{63B3BB69-23CF-44E3-9099-C40C66FF867C}">
                  <a14:compatExt spid="_x0000_s13864"/>
                </a:ext>
                <a:ext uri="{FF2B5EF4-FFF2-40B4-BE49-F238E27FC236}">
                  <a16:creationId xmlns:a16="http://schemas.microsoft.com/office/drawing/2014/main" id="{00000000-0008-0000-0200-000028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1132</xdr:row>
          <xdr:rowOff>63500</xdr:rowOff>
        </xdr:from>
        <xdr:to>
          <xdr:col>26</xdr:col>
          <xdr:colOff>285750</xdr:colOff>
          <xdr:row>1133</xdr:row>
          <xdr:rowOff>254000</xdr:rowOff>
        </xdr:to>
        <xdr:sp macro="" textlink="">
          <xdr:nvSpPr>
            <xdr:cNvPr id="13869" name="Option Button 1581" hidden="1">
              <a:extLst>
                <a:ext uri="{63B3BB69-23CF-44E3-9099-C40C66FF867C}">
                  <a14:compatExt spid="_x0000_s13869"/>
                </a:ext>
                <a:ext uri="{FF2B5EF4-FFF2-40B4-BE49-F238E27FC236}">
                  <a16:creationId xmlns:a16="http://schemas.microsoft.com/office/drawing/2014/main" id="{00000000-0008-0000-0200-00002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31750</xdr:colOff>
          <xdr:row>1132</xdr:row>
          <xdr:rowOff>38100</xdr:rowOff>
        </xdr:from>
        <xdr:to>
          <xdr:col>29</xdr:col>
          <xdr:colOff>57150</xdr:colOff>
          <xdr:row>1133</xdr:row>
          <xdr:rowOff>247650</xdr:rowOff>
        </xdr:to>
        <xdr:sp macro="" textlink="">
          <xdr:nvSpPr>
            <xdr:cNvPr id="13870" name="Option Button 1582" hidden="1">
              <a:extLst>
                <a:ext uri="{63B3BB69-23CF-44E3-9099-C40C66FF867C}">
                  <a14:compatExt spid="_x0000_s13870"/>
                </a:ext>
                <a:ext uri="{FF2B5EF4-FFF2-40B4-BE49-F238E27FC236}">
                  <a16:creationId xmlns:a16="http://schemas.microsoft.com/office/drawing/2014/main" id="{00000000-0008-0000-0200-00002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1133</xdr:row>
          <xdr:rowOff>171450</xdr:rowOff>
        </xdr:from>
        <xdr:to>
          <xdr:col>26</xdr:col>
          <xdr:colOff>273050</xdr:colOff>
          <xdr:row>1133</xdr:row>
          <xdr:rowOff>444500</xdr:rowOff>
        </xdr:to>
        <xdr:sp macro="" textlink="">
          <xdr:nvSpPr>
            <xdr:cNvPr id="13871" name="Option Button 1583" hidden="1">
              <a:extLst>
                <a:ext uri="{63B3BB69-23CF-44E3-9099-C40C66FF867C}">
                  <a14:compatExt spid="_x0000_s13871"/>
                </a:ext>
                <a:ext uri="{FF2B5EF4-FFF2-40B4-BE49-F238E27FC236}">
                  <a16:creationId xmlns:a16="http://schemas.microsoft.com/office/drawing/2014/main" id="{00000000-0008-0000-0200-00002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1131</xdr:row>
          <xdr:rowOff>450850</xdr:rowOff>
        </xdr:from>
        <xdr:to>
          <xdr:col>29</xdr:col>
          <xdr:colOff>209550</xdr:colOff>
          <xdr:row>1134</xdr:row>
          <xdr:rowOff>44450</xdr:rowOff>
        </xdr:to>
        <xdr:sp macro="" textlink="">
          <xdr:nvSpPr>
            <xdr:cNvPr id="13872" name="Group Box 1584" hidden="1">
              <a:extLst>
                <a:ext uri="{63B3BB69-23CF-44E3-9099-C40C66FF867C}">
                  <a14:compatExt spid="_x0000_s13872"/>
                </a:ext>
                <a:ext uri="{FF2B5EF4-FFF2-40B4-BE49-F238E27FC236}">
                  <a16:creationId xmlns:a16="http://schemas.microsoft.com/office/drawing/2014/main" id="{00000000-0008-0000-0200-000030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1134</xdr:row>
          <xdr:rowOff>69850</xdr:rowOff>
        </xdr:from>
        <xdr:to>
          <xdr:col>26</xdr:col>
          <xdr:colOff>279400</xdr:colOff>
          <xdr:row>1135</xdr:row>
          <xdr:rowOff>254000</xdr:rowOff>
        </xdr:to>
        <xdr:sp macro="" textlink="">
          <xdr:nvSpPr>
            <xdr:cNvPr id="13873" name="Option Button 1585" hidden="1">
              <a:extLst>
                <a:ext uri="{63B3BB69-23CF-44E3-9099-C40C66FF867C}">
                  <a14:compatExt spid="_x0000_s13873"/>
                </a:ext>
                <a:ext uri="{FF2B5EF4-FFF2-40B4-BE49-F238E27FC236}">
                  <a16:creationId xmlns:a16="http://schemas.microsoft.com/office/drawing/2014/main" id="{00000000-0008-0000-0200-00003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25400</xdr:colOff>
          <xdr:row>1134</xdr:row>
          <xdr:rowOff>44450</xdr:rowOff>
        </xdr:from>
        <xdr:to>
          <xdr:col>29</xdr:col>
          <xdr:colOff>57150</xdr:colOff>
          <xdr:row>1135</xdr:row>
          <xdr:rowOff>254000</xdr:rowOff>
        </xdr:to>
        <xdr:sp macro="" textlink="">
          <xdr:nvSpPr>
            <xdr:cNvPr id="13874" name="Option Button 1586" hidden="1">
              <a:extLst>
                <a:ext uri="{63B3BB69-23CF-44E3-9099-C40C66FF867C}">
                  <a14:compatExt spid="_x0000_s13874"/>
                </a:ext>
                <a:ext uri="{FF2B5EF4-FFF2-40B4-BE49-F238E27FC236}">
                  <a16:creationId xmlns:a16="http://schemas.microsoft.com/office/drawing/2014/main" id="{00000000-0008-0000-0200-00003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1135</xdr:row>
          <xdr:rowOff>177800</xdr:rowOff>
        </xdr:from>
        <xdr:to>
          <xdr:col>26</xdr:col>
          <xdr:colOff>279400</xdr:colOff>
          <xdr:row>1135</xdr:row>
          <xdr:rowOff>444500</xdr:rowOff>
        </xdr:to>
        <xdr:sp macro="" textlink="">
          <xdr:nvSpPr>
            <xdr:cNvPr id="13875" name="Option Button 1587" hidden="1">
              <a:extLst>
                <a:ext uri="{63B3BB69-23CF-44E3-9099-C40C66FF867C}">
                  <a14:compatExt spid="_x0000_s13875"/>
                </a:ext>
                <a:ext uri="{FF2B5EF4-FFF2-40B4-BE49-F238E27FC236}">
                  <a16:creationId xmlns:a16="http://schemas.microsoft.com/office/drawing/2014/main" id="{00000000-0008-0000-0200-00003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6350</xdr:colOff>
          <xdr:row>1133</xdr:row>
          <xdr:rowOff>450850</xdr:rowOff>
        </xdr:from>
        <xdr:to>
          <xdr:col>29</xdr:col>
          <xdr:colOff>203200</xdr:colOff>
          <xdr:row>1136</xdr:row>
          <xdr:rowOff>50800</xdr:rowOff>
        </xdr:to>
        <xdr:sp macro="" textlink="">
          <xdr:nvSpPr>
            <xdr:cNvPr id="13876" name="Group Box 1588" hidden="1">
              <a:extLst>
                <a:ext uri="{63B3BB69-23CF-44E3-9099-C40C66FF867C}">
                  <a14:compatExt spid="_x0000_s13876"/>
                </a:ext>
                <a:ext uri="{FF2B5EF4-FFF2-40B4-BE49-F238E27FC236}">
                  <a16:creationId xmlns:a16="http://schemas.microsoft.com/office/drawing/2014/main" id="{00000000-0008-0000-0200-000034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127000</xdr:colOff>
          <xdr:row>1137</xdr:row>
          <xdr:rowOff>0</xdr:rowOff>
        </xdr:from>
        <xdr:to>
          <xdr:col>27</xdr:col>
          <xdr:colOff>88900</xdr:colOff>
          <xdr:row>1137</xdr:row>
          <xdr:rowOff>260350</xdr:rowOff>
        </xdr:to>
        <xdr:sp macro="" textlink="">
          <xdr:nvSpPr>
            <xdr:cNvPr id="13877" name="Option Button 1589" hidden="1">
              <a:extLst>
                <a:ext uri="{63B3BB69-23CF-44E3-9099-C40C66FF867C}">
                  <a14:compatExt spid="_x0000_s13877"/>
                </a:ext>
                <a:ext uri="{FF2B5EF4-FFF2-40B4-BE49-F238E27FC236}">
                  <a16:creationId xmlns:a16="http://schemas.microsoft.com/office/drawing/2014/main" id="{00000000-0008-0000-0200-00003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1136</xdr:row>
          <xdr:rowOff>50800</xdr:rowOff>
        </xdr:from>
        <xdr:to>
          <xdr:col>29</xdr:col>
          <xdr:colOff>158750</xdr:colOff>
          <xdr:row>1137</xdr:row>
          <xdr:rowOff>260350</xdr:rowOff>
        </xdr:to>
        <xdr:sp macro="" textlink="">
          <xdr:nvSpPr>
            <xdr:cNvPr id="13878" name="Option Button 1590" hidden="1">
              <a:extLst>
                <a:ext uri="{63B3BB69-23CF-44E3-9099-C40C66FF867C}">
                  <a14:compatExt spid="_x0000_s13878"/>
                </a:ext>
                <a:ext uri="{FF2B5EF4-FFF2-40B4-BE49-F238E27FC236}">
                  <a16:creationId xmlns:a16="http://schemas.microsoft.com/office/drawing/2014/main" id="{00000000-0008-0000-0200-00003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127000</xdr:colOff>
          <xdr:row>1137</xdr:row>
          <xdr:rowOff>184150</xdr:rowOff>
        </xdr:from>
        <xdr:to>
          <xdr:col>27</xdr:col>
          <xdr:colOff>88900</xdr:colOff>
          <xdr:row>1137</xdr:row>
          <xdr:rowOff>450850</xdr:rowOff>
        </xdr:to>
        <xdr:sp macro="" textlink="">
          <xdr:nvSpPr>
            <xdr:cNvPr id="13879" name="Option Button 1591" hidden="1">
              <a:extLst>
                <a:ext uri="{63B3BB69-23CF-44E3-9099-C40C66FF867C}">
                  <a14:compatExt spid="_x0000_s13879"/>
                </a:ext>
                <a:ext uri="{FF2B5EF4-FFF2-40B4-BE49-F238E27FC236}">
                  <a16:creationId xmlns:a16="http://schemas.microsoft.com/office/drawing/2014/main" id="{00000000-0008-0000-0200-00003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1135</xdr:row>
          <xdr:rowOff>457200</xdr:rowOff>
        </xdr:from>
        <xdr:to>
          <xdr:col>30</xdr:col>
          <xdr:colOff>76200</xdr:colOff>
          <xdr:row>1138</xdr:row>
          <xdr:rowOff>57150</xdr:rowOff>
        </xdr:to>
        <xdr:sp macro="" textlink="">
          <xdr:nvSpPr>
            <xdr:cNvPr id="13880" name="Group Box 1592" hidden="1">
              <a:extLst>
                <a:ext uri="{63B3BB69-23CF-44E3-9099-C40C66FF867C}">
                  <a14:compatExt spid="_x0000_s13880"/>
                </a:ext>
                <a:ext uri="{FF2B5EF4-FFF2-40B4-BE49-F238E27FC236}">
                  <a16:creationId xmlns:a16="http://schemas.microsoft.com/office/drawing/2014/main" id="{00000000-0008-0000-0200-000038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1095</xdr:row>
          <xdr:rowOff>304800</xdr:rowOff>
        </xdr:from>
        <xdr:to>
          <xdr:col>26</xdr:col>
          <xdr:colOff>279400</xdr:colOff>
          <xdr:row>1097</xdr:row>
          <xdr:rowOff>25400</xdr:rowOff>
        </xdr:to>
        <xdr:sp macro="" textlink="">
          <xdr:nvSpPr>
            <xdr:cNvPr id="13881" name="Option Button 1593" hidden="1">
              <a:extLst>
                <a:ext uri="{63B3BB69-23CF-44E3-9099-C40C66FF867C}">
                  <a14:compatExt spid="_x0000_s13881"/>
                </a:ext>
                <a:ext uri="{FF2B5EF4-FFF2-40B4-BE49-F238E27FC236}">
                  <a16:creationId xmlns:a16="http://schemas.microsoft.com/office/drawing/2014/main" id="{00000000-0008-0000-0200-00003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1095</xdr:row>
          <xdr:rowOff>298450</xdr:rowOff>
        </xdr:from>
        <xdr:to>
          <xdr:col>29</xdr:col>
          <xdr:colOff>50800</xdr:colOff>
          <xdr:row>1097</xdr:row>
          <xdr:rowOff>38100</xdr:rowOff>
        </xdr:to>
        <xdr:sp macro="" textlink="">
          <xdr:nvSpPr>
            <xdr:cNvPr id="13882" name="Option Button 1594" hidden="1">
              <a:extLst>
                <a:ext uri="{63B3BB69-23CF-44E3-9099-C40C66FF867C}">
                  <a14:compatExt spid="_x0000_s13882"/>
                </a:ext>
                <a:ext uri="{FF2B5EF4-FFF2-40B4-BE49-F238E27FC236}">
                  <a16:creationId xmlns:a16="http://schemas.microsoft.com/office/drawing/2014/main" id="{00000000-0008-0000-0200-00003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107950</xdr:colOff>
          <xdr:row>1096</xdr:row>
          <xdr:rowOff>19050</xdr:rowOff>
        </xdr:from>
        <xdr:to>
          <xdr:col>26</xdr:col>
          <xdr:colOff>279400</xdr:colOff>
          <xdr:row>1097</xdr:row>
          <xdr:rowOff>215900</xdr:rowOff>
        </xdr:to>
        <xdr:sp macro="" textlink="">
          <xdr:nvSpPr>
            <xdr:cNvPr id="13883" name="Option Button 1595" hidden="1">
              <a:extLst>
                <a:ext uri="{63B3BB69-23CF-44E3-9099-C40C66FF867C}">
                  <a14:compatExt spid="_x0000_s13883"/>
                </a:ext>
                <a:ext uri="{FF2B5EF4-FFF2-40B4-BE49-F238E27FC236}">
                  <a16:creationId xmlns:a16="http://schemas.microsoft.com/office/drawing/2014/main" id="{00000000-0008-0000-0200-00003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1095</xdr:row>
          <xdr:rowOff>222250</xdr:rowOff>
        </xdr:from>
        <xdr:to>
          <xdr:col>29</xdr:col>
          <xdr:colOff>196850</xdr:colOff>
          <xdr:row>1097</xdr:row>
          <xdr:rowOff>285750</xdr:rowOff>
        </xdr:to>
        <xdr:sp macro="" textlink="">
          <xdr:nvSpPr>
            <xdr:cNvPr id="13884" name="Group Box 1596" hidden="1">
              <a:extLst>
                <a:ext uri="{63B3BB69-23CF-44E3-9099-C40C66FF867C}">
                  <a14:compatExt spid="_x0000_s13884"/>
                </a:ext>
                <a:ext uri="{FF2B5EF4-FFF2-40B4-BE49-F238E27FC236}">
                  <a16:creationId xmlns:a16="http://schemas.microsoft.com/office/drawing/2014/main" id="{00000000-0008-0000-0200-00003C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127000</xdr:colOff>
          <xdr:row>1139</xdr:row>
          <xdr:rowOff>19050</xdr:rowOff>
        </xdr:from>
        <xdr:to>
          <xdr:col>27</xdr:col>
          <xdr:colOff>82550</xdr:colOff>
          <xdr:row>1139</xdr:row>
          <xdr:rowOff>279400</xdr:rowOff>
        </xdr:to>
        <xdr:sp macro="" textlink="">
          <xdr:nvSpPr>
            <xdr:cNvPr id="13885" name="Option Button 1597" hidden="1">
              <a:extLst>
                <a:ext uri="{63B3BB69-23CF-44E3-9099-C40C66FF867C}">
                  <a14:compatExt spid="_x0000_s13885"/>
                </a:ext>
                <a:ext uri="{FF2B5EF4-FFF2-40B4-BE49-F238E27FC236}">
                  <a16:creationId xmlns:a16="http://schemas.microsoft.com/office/drawing/2014/main" id="{00000000-0008-0000-0200-00003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1139</xdr:row>
          <xdr:rowOff>0</xdr:rowOff>
        </xdr:from>
        <xdr:to>
          <xdr:col>29</xdr:col>
          <xdr:colOff>152400</xdr:colOff>
          <xdr:row>1139</xdr:row>
          <xdr:rowOff>273050</xdr:rowOff>
        </xdr:to>
        <xdr:sp macro="" textlink="">
          <xdr:nvSpPr>
            <xdr:cNvPr id="13886" name="Option Button 1598" hidden="1">
              <a:extLst>
                <a:ext uri="{63B3BB69-23CF-44E3-9099-C40C66FF867C}">
                  <a14:compatExt spid="_x0000_s13886"/>
                </a:ext>
                <a:ext uri="{FF2B5EF4-FFF2-40B4-BE49-F238E27FC236}">
                  <a16:creationId xmlns:a16="http://schemas.microsoft.com/office/drawing/2014/main" id="{00000000-0008-0000-0200-00003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1139</xdr:row>
          <xdr:rowOff>196850</xdr:rowOff>
        </xdr:from>
        <xdr:to>
          <xdr:col>27</xdr:col>
          <xdr:colOff>95250</xdr:colOff>
          <xdr:row>1140</xdr:row>
          <xdr:rowOff>6350</xdr:rowOff>
        </xdr:to>
        <xdr:sp macro="" textlink="">
          <xdr:nvSpPr>
            <xdr:cNvPr id="13887" name="Option Button 1599" hidden="1">
              <a:extLst>
                <a:ext uri="{63B3BB69-23CF-44E3-9099-C40C66FF867C}">
                  <a14:compatExt spid="_x0000_s13887"/>
                </a:ext>
                <a:ext uri="{FF2B5EF4-FFF2-40B4-BE49-F238E27FC236}">
                  <a16:creationId xmlns:a16="http://schemas.microsoft.com/office/drawing/2014/main" id="{00000000-0008-0000-0200-00003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1138</xdr:row>
          <xdr:rowOff>12700</xdr:rowOff>
        </xdr:from>
        <xdr:to>
          <xdr:col>30</xdr:col>
          <xdr:colOff>69850</xdr:colOff>
          <xdr:row>1141</xdr:row>
          <xdr:rowOff>0</xdr:rowOff>
        </xdr:to>
        <xdr:sp macro="" textlink="">
          <xdr:nvSpPr>
            <xdr:cNvPr id="13888" name="Group Box 1600" hidden="1">
              <a:extLst>
                <a:ext uri="{63B3BB69-23CF-44E3-9099-C40C66FF867C}">
                  <a14:compatExt spid="_x0000_s13888"/>
                </a:ext>
                <a:ext uri="{FF2B5EF4-FFF2-40B4-BE49-F238E27FC236}">
                  <a16:creationId xmlns:a16="http://schemas.microsoft.com/office/drawing/2014/main" id="{00000000-0008-0000-0200-000040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1141</xdr:row>
          <xdr:rowOff>25400</xdr:rowOff>
        </xdr:from>
        <xdr:to>
          <xdr:col>27</xdr:col>
          <xdr:colOff>95250</xdr:colOff>
          <xdr:row>1141</xdr:row>
          <xdr:rowOff>285750</xdr:rowOff>
        </xdr:to>
        <xdr:sp macro="" textlink="">
          <xdr:nvSpPr>
            <xdr:cNvPr id="13889" name="Option Button 1601" hidden="1">
              <a:extLst>
                <a:ext uri="{63B3BB69-23CF-44E3-9099-C40C66FF867C}">
                  <a14:compatExt spid="_x0000_s13889"/>
                </a:ext>
                <a:ext uri="{FF2B5EF4-FFF2-40B4-BE49-F238E27FC236}">
                  <a16:creationId xmlns:a16="http://schemas.microsoft.com/office/drawing/2014/main" id="{00000000-0008-0000-0200-00004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44450</xdr:colOff>
          <xdr:row>1141</xdr:row>
          <xdr:rowOff>0</xdr:rowOff>
        </xdr:from>
        <xdr:to>
          <xdr:col>29</xdr:col>
          <xdr:colOff>165100</xdr:colOff>
          <xdr:row>1141</xdr:row>
          <xdr:rowOff>279400</xdr:rowOff>
        </xdr:to>
        <xdr:sp macro="" textlink="">
          <xdr:nvSpPr>
            <xdr:cNvPr id="13890" name="Option Button 1602" hidden="1">
              <a:extLst>
                <a:ext uri="{63B3BB69-23CF-44E3-9099-C40C66FF867C}">
                  <a14:compatExt spid="_x0000_s13890"/>
                </a:ext>
                <a:ext uri="{FF2B5EF4-FFF2-40B4-BE49-F238E27FC236}">
                  <a16:creationId xmlns:a16="http://schemas.microsoft.com/office/drawing/2014/main" id="{00000000-0008-0000-0200-00004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1141</xdr:row>
          <xdr:rowOff>203200</xdr:rowOff>
        </xdr:from>
        <xdr:to>
          <xdr:col>27</xdr:col>
          <xdr:colOff>95250</xdr:colOff>
          <xdr:row>1142</xdr:row>
          <xdr:rowOff>12700</xdr:rowOff>
        </xdr:to>
        <xdr:sp macro="" textlink="">
          <xdr:nvSpPr>
            <xdr:cNvPr id="13891" name="Option Button 1603" hidden="1">
              <a:extLst>
                <a:ext uri="{63B3BB69-23CF-44E3-9099-C40C66FF867C}">
                  <a14:compatExt spid="_x0000_s13891"/>
                </a:ext>
                <a:ext uri="{FF2B5EF4-FFF2-40B4-BE49-F238E27FC236}">
                  <a16:creationId xmlns:a16="http://schemas.microsoft.com/office/drawing/2014/main" id="{00000000-0008-0000-0200-00004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1140</xdr:row>
          <xdr:rowOff>19050</xdr:rowOff>
        </xdr:from>
        <xdr:to>
          <xdr:col>30</xdr:col>
          <xdr:colOff>82550</xdr:colOff>
          <xdr:row>1143</xdr:row>
          <xdr:rowOff>6350</xdr:rowOff>
        </xdr:to>
        <xdr:sp macro="" textlink="">
          <xdr:nvSpPr>
            <xdr:cNvPr id="13892" name="Group Box 1604" hidden="1">
              <a:extLst>
                <a:ext uri="{63B3BB69-23CF-44E3-9099-C40C66FF867C}">
                  <a14:compatExt spid="_x0000_s13892"/>
                </a:ext>
                <a:ext uri="{FF2B5EF4-FFF2-40B4-BE49-F238E27FC236}">
                  <a16:creationId xmlns:a16="http://schemas.microsoft.com/office/drawing/2014/main" id="{00000000-0008-0000-0200-000044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49</xdr:row>
          <xdr:rowOff>292100</xdr:rowOff>
        </xdr:from>
        <xdr:to>
          <xdr:col>27</xdr:col>
          <xdr:colOff>107950</xdr:colOff>
          <xdr:row>51</xdr:row>
          <xdr:rowOff>0</xdr:rowOff>
        </xdr:to>
        <xdr:sp macro="" textlink="">
          <xdr:nvSpPr>
            <xdr:cNvPr id="13893" name="Option Button 1605" hidden="1">
              <a:extLst>
                <a:ext uri="{63B3BB69-23CF-44E3-9099-C40C66FF867C}">
                  <a14:compatExt spid="_x0000_s13893"/>
                </a:ext>
                <a:ext uri="{FF2B5EF4-FFF2-40B4-BE49-F238E27FC236}">
                  <a16:creationId xmlns:a16="http://schemas.microsoft.com/office/drawing/2014/main" id="{00000000-0008-0000-0200-00004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63500</xdr:colOff>
          <xdr:row>49</xdr:row>
          <xdr:rowOff>298450</xdr:rowOff>
        </xdr:from>
        <xdr:to>
          <xdr:col>29</xdr:col>
          <xdr:colOff>177800</xdr:colOff>
          <xdr:row>51</xdr:row>
          <xdr:rowOff>6350</xdr:rowOff>
        </xdr:to>
        <xdr:sp macro="" textlink="">
          <xdr:nvSpPr>
            <xdr:cNvPr id="13894" name="Option Button 1606" hidden="1">
              <a:extLst>
                <a:ext uri="{63B3BB69-23CF-44E3-9099-C40C66FF867C}">
                  <a14:compatExt spid="_x0000_s13894"/>
                </a:ext>
                <a:ext uri="{FF2B5EF4-FFF2-40B4-BE49-F238E27FC236}">
                  <a16:creationId xmlns:a16="http://schemas.microsoft.com/office/drawing/2014/main" id="{00000000-0008-0000-0200-00004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50</xdr:row>
          <xdr:rowOff>0</xdr:rowOff>
        </xdr:from>
        <xdr:to>
          <xdr:col>27</xdr:col>
          <xdr:colOff>107950</xdr:colOff>
          <xdr:row>51</xdr:row>
          <xdr:rowOff>190500</xdr:rowOff>
        </xdr:to>
        <xdr:sp macro="" textlink="">
          <xdr:nvSpPr>
            <xdr:cNvPr id="13895" name="Option Button 1607" hidden="1">
              <a:extLst>
                <a:ext uri="{63B3BB69-23CF-44E3-9099-C40C66FF867C}">
                  <a14:compatExt spid="_x0000_s13895"/>
                </a:ext>
                <a:ext uri="{FF2B5EF4-FFF2-40B4-BE49-F238E27FC236}">
                  <a16:creationId xmlns:a16="http://schemas.microsoft.com/office/drawing/2014/main" id="{00000000-0008-0000-0200-00004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49</xdr:row>
          <xdr:rowOff>234950</xdr:rowOff>
        </xdr:from>
        <xdr:to>
          <xdr:col>30</xdr:col>
          <xdr:colOff>69850</xdr:colOff>
          <xdr:row>51</xdr:row>
          <xdr:rowOff>292100</xdr:rowOff>
        </xdr:to>
        <xdr:sp macro="" textlink="">
          <xdr:nvSpPr>
            <xdr:cNvPr id="13896" name="Group Box 1608" hidden="1">
              <a:extLst>
                <a:ext uri="{63B3BB69-23CF-44E3-9099-C40C66FF867C}">
                  <a14:compatExt spid="_x0000_s13896"/>
                </a:ext>
                <a:ext uri="{FF2B5EF4-FFF2-40B4-BE49-F238E27FC236}">
                  <a16:creationId xmlns:a16="http://schemas.microsoft.com/office/drawing/2014/main" id="{00000000-0008-0000-0200-0000483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64.xml"/><Relationship Id="rId671" Type="http://schemas.openxmlformats.org/officeDocument/2006/relationships/ctrlProp" Target="../ctrlProps/ctrlProp718.xml"/><Relationship Id="rId769" Type="http://schemas.openxmlformats.org/officeDocument/2006/relationships/ctrlProp" Target="../ctrlProps/ctrlProp816.xml"/><Relationship Id="rId21" Type="http://schemas.openxmlformats.org/officeDocument/2006/relationships/ctrlProp" Target="../ctrlProps/ctrlProp68.xml"/><Relationship Id="rId324" Type="http://schemas.openxmlformats.org/officeDocument/2006/relationships/ctrlProp" Target="../ctrlProps/ctrlProp371.xml"/><Relationship Id="rId531" Type="http://schemas.openxmlformats.org/officeDocument/2006/relationships/ctrlProp" Target="../ctrlProps/ctrlProp578.xml"/><Relationship Id="rId629" Type="http://schemas.openxmlformats.org/officeDocument/2006/relationships/ctrlProp" Target="../ctrlProps/ctrlProp676.xml"/><Relationship Id="rId170" Type="http://schemas.openxmlformats.org/officeDocument/2006/relationships/ctrlProp" Target="../ctrlProps/ctrlProp217.xml"/><Relationship Id="rId836" Type="http://schemas.openxmlformats.org/officeDocument/2006/relationships/ctrlProp" Target="../ctrlProps/ctrlProp883.xml"/><Relationship Id="rId268" Type="http://schemas.openxmlformats.org/officeDocument/2006/relationships/ctrlProp" Target="../ctrlProps/ctrlProp315.xml"/><Relationship Id="rId475" Type="http://schemas.openxmlformats.org/officeDocument/2006/relationships/ctrlProp" Target="../ctrlProps/ctrlProp522.xml"/><Relationship Id="rId682" Type="http://schemas.openxmlformats.org/officeDocument/2006/relationships/ctrlProp" Target="../ctrlProps/ctrlProp729.xml"/><Relationship Id="rId32" Type="http://schemas.openxmlformats.org/officeDocument/2006/relationships/ctrlProp" Target="../ctrlProps/ctrlProp79.xml"/><Relationship Id="rId128" Type="http://schemas.openxmlformats.org/officeDocument/2006/relationships/ctrlProp" Target="../ctrlProps/ctrlProp175.xml"/><Relationship Id="rId335" Type="http://schemas.openxmlformats.org/officeDocument/2006/relationships/ctrlProp" Target="../ctrlProps/ctrlProp382.xml"/><Relationship Id="rId542" Type="http://schemas.openxmlformats.org/officeDocument/2006/relationships/ctrlProp" Target="../ctrlProps/ctrlProp589.xml"/><Relationship Id="rId181" Type="http://schemas.openxmlformats.org/officeDocument/2006/relationships/ctrlProp" Target="../ctrlProps/ctrlProp228.xml"/><Relationship Id="rId402" Type="http://schemas.openxmlformats.org/officeDocument/2006/relationships/ctrlProp" Target="../ctrlProps/ctrlProp449.xml"/><Relationship Id="rId847" Type="http://schemas.openxmlformats.org/officeDocument/2006/relationships/ctrlProp" Target="../ctrlProps/ctrlProp894.xml"/><Relationship Id="rId279" Type="http://schemas.openxmlformats.org/officeDocument/2006/relationships/ctrlProp" Target="../ctrlProps/ctrlProp326.xml"/><Relationship Id="rId486" Type="http://schemas.openxmlformats.org/officeDocument/2006/relationships/ctrlProp" Target="../ctrlProps/ctrlProp533.xml"/><Relationship Id="rId693" Type="http://schemas.openxmlformats.org/officeDocument/2006/relationships/ctrlProp" Target="../ctrlProps/ctrlProp740.xml"/><Relationship Id="rId707" Type="http://schemas.openxmlformats.org/officeDocument/2006/relationships/ctrlProp" Target="../ctrlProps/ctrlProp754.xml"/><Relationship Id="rId43" Type="http://schemas.openxmlformats.org/officeDocument/2006/relationships/ctrlProp" Target="../ctrlProps/ctrlProp90.xml"/><Relationship Id="rId139" Type="http://schemas.openxmlformats.org/officeDocument/2006/relationships/ctrlProp" Target="../ctrlProps/ctrlProp186.xml"/><Relationship Id="rId346" Type="http://schemas.openxmlformats.org/officeDocument/2006/relationships/ctrlProp" Target="../ctrlProps/ctrlProp393.xml"/><Relationship Id="rId553" Type="http://schemas.openxmlformats.org/officeDocument/2006/relationships/ctrlProp" Target="../ctrlProps/ctrlProp600.xml"/><Relationship Id="rId760" Type="http://schemas.openxmlformats.org/officeDocument/2006/relationships/ctrlProp" Target="../ctrlProps/ctrlProp807.xml"/><Relationship Id="rId192" Type="http://schemas.openxmlformats.org/officeDocument/2006/relationships/ctrlProp" Target="../ctrlProps/ctrlProp239.xml"/><Relationship Id="rId206" Type="http://schemas.openxmlformats.org/officeDocument/2006/relationships/ctrlProp" Target="../ctrlProps/ctrlProp253.xml"/><Relationship Id="rId413" Type="http://schemas.openxmlformats.org/officeDocument/2006/relationships/ctrlProp" Target="../ctrlProps/ctrlProp460.xml"/><Relationship Id="rId858" Type="http://schemas.openxmlformats.org/officeDocument/2006/relationships/ctrlProp" Target="../ctrlProps/ctrlProp905.xml"/><Relationship Id="rId497" Type="http://schemas.openxmlformats.org/officeDocument/2006/relationships/ctrlProp" Target="../ctrlProps/ctrlProp544.xml"/><Relationship Id="rId620" Type="http://schemas.openxmlformats.org/officeDocument/2006/relationships/ctrlProp" Target="../ctrlProps/ctrlProp667.xml"/><Relationship Id="rId718" Type="http://schemas.openxmlformats.org/officeDocument/2006/relationships/ctrlProp" Target="../ctrlProps/ctrlProp765.xml"/><Relationship Id="rId357" Type="http://schemas.openxmlformats.org/officeDocument/2006/relationships/ctrlProp" Target="../ctrlProps/ctrlProp404.xml"/><Relationship Id="rId54" Type="http://schemas.openxmlformats.org/officeDocument/2006/relationships/ctrlProp" Target="../ctrlProps/ctrlProp101.xml"/><Relationship Id="rId217" Type="http://schemas.openxmlformats.org/officeDocument/2006/relationships/ctrlProp" Target="../ctrlProps/ctrlProp264.xml"/><Relationship Id="rId564" Type="http://schemas.openxmlformats.org/officeDocument/2006/relationships/ctrlProp" Target="../ctrlProps/ctrlProp611.xml"/><Relationship Id="rId771" Type="http://schemas.openxmlformats.org/officeDocument/2006/relationships/ctrlProp" Target="../ctrlProps/ctrlProp818.xml"/><Relationship Id="rId869" Type="http://schemas.openxmlformats.org/officeDocument/2006/relationships/ctrlProp" Target="../ctrlProps/ctrlProp916.xml"/><Relationship Id="rId424" Type="http://schemas.openxmlformats.org/officeDocument/2006/relationships/ctrlProp" Target="../ctrlProps/ctrlProp471.xml"/><Relationship Id="rId631" Type="http://schemas.openxmlformats.org/officeDocument/2006/relationships/ctrlProp" Target="../ctrlProps/ctrlProp678.xml"/><Relationship Id="rId729" Type="http://schemas.openxmlformats.org/officeDocument/2006/relationships/ctrlProp" Target="../ctrlProps/ctrlProp776.xml"/><Relationship Id="rId270" Type="http://schemas.openxmlformats.org/officeDocument/2006/relationships/ctrlProp" Target="../ctrlProps/ctrlProp317.xml"/><Relationship Id="rId65" Type="http://schemas.openxmlformats.org/officeDocument/2006/relationships/ctrlProp" Target="../ctrlProps/ctrlProp112.xml"/><Relationship Id="rId130" Type="http://schemas.openxmlformats.org/officeDocument/2006/relationships/ctrlProp" Target="../ctrlProps/ctrlProp177.xml"/><Relationship Id="rId368" Type="http://schemas.openxmlformats.org/officeDocument/2006/relationships/ctrlProp" Target="../ctrlProps/ctrlProp415.xml"/><Relationship Id="rId575" Type="http://schemas.openxmlformats.org/officeDocument/2006/relationships/ctrlProp" Target="../ctrlProps/ctrlProp622.xml"/><Relationship Id="rId782" Type="http://schemas.openxmlformats.org/officeDocument/2006/relationships/ctrlProp" Target="../ctrlProps/ctrlProp829.xml"/><Relationship Id="rId228" Type="http://schemas.openxmlformats.org/officeDocument/2006/relationships/ctrlProp" Target="../ctrlProps/ctrlProp275.xml"/><Relationship Id="rId435" Type="http://schemas.openxmlformats.org/officeDocument/2006/relationships/ctrlProp" Target="../ctrlProps/ctrlProp482.xml"/><Relationship Id="rId642" Type="http://schemas.openxmlformats.org/officeDocument/2006/relationships/ctrlProp" Target="../ctrlProps/ctrlProp689.xml"/><Relationship Id="rId281" Type="http://schemas.openxmlformats.org/officeDocument/2006/relationships/ctrlProp" Target="../ctrlProps/ctrlProp328.xml"/><Relationship Id="rId502" Type="http://schemas.openxmlformats.org/officeDocument/2006/relationships/ctrlProp" Target="../ctrlProps/ctrlProp549.xml"/><Relationship Id="rId76" Type="http://schemas.openxmlformats.org/officeDocument/2006/relationships/ctrlProp" Target="../ctrlProps/ctrlProp123.xml"/><Relationship Id="rId141" Type="http://schemas.openxmlformats.org/officeDocument/2006/relationships/ctrlProp" Target="../ctrlProps/ctrlProp188.xml"/><Relationship Id="rId379" Type="http://schemas.openxmlformats.org/officeDocument/2006/relationships/ctrlProp" Target="../ctrlProps/ctrlProp426.xml"/><Relationship Id="rId586" Type="http://schemas.openxmlformats.org/officeDocument/2006/relationships/ctrlProp" Target="../ctrlProps/ctrlProp633.xml"/><Relationship Id="rId793" Type="http://schemas.openxmlformats.org/officeDocument/2006/relationships/ctrlProp" Target="../ctrlProps/ctrlProp840.xml"/><Relationship Id="rId807" Type="http://schemas.openxmlformats.org/officeDocument/2006/relationships/ctrlProp" Target="../ctrlProps/ctrlProp854.xml"/><Relationship Id="rId7" Type="http://schemas.openxmlformats.org/officeDocument/2006/relationships/ctrlProp" Target="../ctrlProps/ctrlProp54.xml"/><Relationship Id="rId239" Type="http://schemas.openxmlformats.org/officeDocument/2006/relationships/ctrlProp" Target="../ctrlProps/ctrlProp286.xml"/><Relationship Id="rId446" Type="http://schemas.openxmlformats.org/officeDocument/2006/relationships/ctrlProp" Target="../ctrlProps/ctrlProp493.xml"/><Relationship Id="rId653" Type="http://schemas.openxmlformats.org/officeDocument/2006/relationships/ctrlProp" Target="../ctrlProps/ctrlProp700.xml"/><Relationship Id="rId292" Type="http://schemas.openxmlformats.org/officeDocument/2006/relationships/ctrlProp" Target="../ctrlProps/ctrlProp339.xml"/><Relationship Id="rId306" Type="http://schemas.openxmlformats.org/officeDocument/2006/relationships/ctrlProp" Target="../ctrlProps/ctrlProp353.xml"/><Relationship Id="rId860" Type="http://schemas.openxmlformats.org/officeDocument/2006/relationships/ctrlProp" Target="../ctrlProps/ctrlProp907.xml"/><Relationship Id="rId87" Type="http://schemas.openxmlformats.org/officeDocument/2006/relationships/ctrlProp" Target="../ctrlProps/ctrlProp134.xml"/><Relationship Id="rId513" Type="http://schemas.openxmlformats.org/officeDocument/2006/relationships/ctrlProp" Target="../ctrlProps/ctrlProp560.xml"/><Relationship Id="rId597" Type="http://schemas.openxmlformats.org/officeDocument/2006/relationships/ctrlProp" Target="../ctrlProps/ctrlProp644.xml"/><Relationship Id="rId720" Type="http://schemas.openxmlformats.org/officeDocument/2006/relationships/ctrlProp" Target="../ctrlProps/ctrlProp767.xml"/><Relationship Id="rId818" Type="http://schemas.openxmlformats.org/officeDocument/2006/relationships/ctrlProp" Target="../ctrlProps/ctrlProp865.xml"/><Relationship Id="rId152" Type="http://schemas.openxmlformats.org/officeDocument/2006/relationships/ctrlProp" Target="../ctrlProps/ctrlProp199.xml"/><Relationship Id="rId457" Type="http://schemas.openxmlformats.org/officeDocument/2006/relationships/ctrlProp" Target="../ctrlProps/ctrlProp504.xml"/><Relationship Id="rId664" Type="http://schemas.openxmlformats.org/officeDocument/2006/relationships/ctrlProp" Target="../ctrlProps/ctrlProp711.xml"/><Relationship Id="rId871" Type="http://schemas.openxmlformats.org/officeDocument/2006/relationships/ctrlProp" Target="../ctrlProps/ctrlProp918.xml"/><Relationship Id="rId14" Type="http://schemas.openxmlformats.org/officeDocument/2006/relationships/ctrlProp" Target="../ctrlProps/ctrlProp61.xml"/><Relationship Id="rId317" Type="http://schemas.openxmlformats.org/officeDocument/2006/relationships/ctrlProp" Target="../ctrlProps/ctrlProp364.xml"/><Relationship Id="rId524" Type="http://schemas.openxmlformats.org/officeDocument/2006/relationships/ctrlProp" Target="../ctrlProps/ctrlProp571.xml"/><Relationship Id="rId731" Type="http://schemas.openxmlformats.org/officeDocument/2006/relationships/ctrlProp" Target="../ctrlProps/ctrlProp778.xml"/><Relationship Id="rId98" Type="http://schemas.openxmlformats.org/officeDocument/2006/relationships/ctrlProp" Target="../ctrlProps/ctrlProp145.xml"/><Relationship Id="rId163" Type="http://schemas.openxmlformats.org/officeDocument/2006/relationships/ctrlProp" Target="../ctrlProps/ctrlProp210.xml"/><Relationship Id="rId370" Type="http://schemas.openxmlformats.org/officeDocument/2006/relationships/ctrlProp" Target="../ctrlProps/ctrlProp417.xml"/><Relationship Id="rId829" Type="http://schemas.openxmlformats.org/officeDocument/2006/relationships/ctrlProp" Target="../ctrlProps/ctrlProp876.xml"/><Relationship Id="rId230" Type="http://schemas.openxmlformats.org/officeDocument/2006/relationships/ctrlProp" Target="../ctrlProps/ctrlProp277.xml"/><Relationship Id="rId468" Type="http://schemas.openxmlformats.org/officeDocument/2006/relationships/ctrlProp" Target="../ctrlProps/ctrlProp515.xml"/><Relationship Id="rId675" Type="http://schemas.openxmlformats.org/officeDocument/2006/relationships/ctrlProp" Target="../ctrlProps/ctrlProp722.xml"/><Relationship Id="rId25" Type="http://schemas.openxmlformats.org/officeDocument/2006/relationships/ctrlProp" Target="../ctrlProps/ctrlProp72.xml"/><Relationship Id="rId328" Type="http://schemas.openxmlformats.org/officeDocument/2006/relationships/ctrlProp" Target="../ctrlProps/ctrlProp375.xml"/><Relationship Id="rId535" Type="http://schemas.openxmlformats.org/officeDocument/2006/relationships/ctrlProp" Target="../ctrlProps/ctrlProp582.xml"/><Relationship Id="rId742" Type="http://schemas.openxmlformats.org/officeDocument/2006/relationships/ctrlProp" Target="../ctrlProps/ctrlProp789.xml"/><Relationship Id="rId174" Type="http://schemas.openxmlformats.org/officeDocument/2006/relationships/ctrlProp" Target="../ctrlProps/ctrlProp221.xml"/><Relationship Id="rId381" Type="http://schemas.openxmlformats.org/officeDocument/2006/relationships/ctrlProp" Target="../ctrlProps/ctrlProp428.xml"/><Relationship Id="rId602" Type="http://schemas.openxmlformats.org/officeDocument/2006/relationships/ctrlProp" Target="../ctrlProps/ctrlProp649.xml"/><Relationship Id="rId241" Type="http://schemas.openxmlformats.org/officeDocument/2006/relationships/ctrlProp" Target="../ctrlProps/ctrlProp288.xml"/><Relationship Id="rId479" Type="http://schemas.openxmlformats.org/officeDocument/2006/relationships/ctrlProp" Target="../ctrlProps/ctrlProp526.xml"/><Relationship Id="rId686" Type="http://schemas.openxmlformats.org/officeDocument/2006/relationships/ctrlProp" Target="../ctrlProps/ctrlProp733.xml"/><Relationship Id="rId36" Type="http://schemas.openxmlformats.org/officeDocument/2006/relationships/ctrlProp" Target="../ctrlProps/ctrlProp83.xml"/><Relationship Id="rId339" Type="http://schemas.openxmlformats.org/officeDocument/2006/relationships/ctrlProp" Target="../ctrlProps/ctrlProp386.xml"/><Relationship Id="rId546" Type="http://schemas.openxmlformats.org/officeDocument/2006/relationships/ctrlProp" Target="../ctrlProps/ctrlProp593.xml"/><Relationship Id="rId753" Type="http://schemas.openxmlformats.org/officeDocument/2006/relationships/ctrlProp" Target="../ctrlProps/ctrlProp800.xml"/><Relationship Id="rId101" Type="http://schemas.openxmlformats.org/officeDocument/2006/relationships/ctrlProp" Target="../ctrlProps/ctrlProp148.xml"/><Relationship Id="rId185" Type="http://schemas.openxmlformats.org/officeDocument/2006/relationships/ctrlProp" Target="../ctrlProps/ctrlProp232.xml"/><Relationship Id="rId406" Type="http://schemas.openxmlformats.org/officeDocument/2006/relationships/ctrlProp" Target="../ctrlProps/ctrlProp453.xml"/><Relationship Id="rId392" Type="http://schemas.openxmlformats.org/officeDocument/2006/relationships/ctrlProp" Target="../ctrlProps/ctrlProp439.xml"/><Relationship Id="rId613" Type="http://schemas.openxmlformats.org/officeDocument/2006/relationships/ctrlProp" Target="../ctrlProps/ctrlProp660.xml"/><Relationship Id="rId697" Type="http://schemas.openxmlformats.org/officeDocument/2006/relationships/ctrlProp" Target="../ctrlProps/ctrlProp744.xml"/><Relationship Id="rId820" Type="http://schemas.openxmlformats.org/officeDocument/2006/relationships/ctrlProp" Target="../ctrlProps/ctrlProp867.xml"/><Relationship Id="rId252" Type="http://schemas.openxmlformats.org/officeDocument/2006/relationships/ctrlProp" Target="../ctrlProps/ctrlProp299.xml"/><Relationship Id="rId47" Type="http://schemas.openxmlformats.org/officeDocument/2006/relationships/ctrlProp" Target="../ctrlProps/ctrlProp94.xml"/><Relationship Id="rId112" Type="http://schemas.openxmlformats.org/officeDocument/2006/relationships/ctrlProp" Target="../ctrlProps/ctrlProp159.xml"/><Relationship Id="rId557" Type="http://schemas.openxmlformats.org/officeDocument/2006/relationships/ctrlProp" Target="../ctrlProps/ctrlProp604.xml"/><Relationship Id="rId764" Type="http://schemas.openxmlformats.org/officeDocument/2006/relationships/ctrlProp" Target="../ctrlProps/ctrlProp811.xml"/><Relationship Id="rId196" Type="http://schemas.openxmlformats.org/officeDocument/2006/relationships/ctrlProp" Target="../ctrlProps/ctrlProp243.xml"/><Relationship Id="rId417" Type="http://schemas.openxmlformats.org/officeDocument/2006/relationships/ctrlProp" Target="../ctrlProps/ctrlProp464.xml"/><Relationship Id="rId624" Type="http://schemas.openxmlformats.org/officeDocument/2006/relationships/ctrlProp" Target="../ctrlProps/ctrlProp671.xml"/><Relationship Id="rId831" Type="http://schemas.openxmlformats.org/officeDocument/2006/relationships/ctrlProp" Target="../ctrlProps/ctrlProp878.xml"/><Relationship Id="rId263" Type="http://schemas.openxmlformats.org/officeDocument/2006/relationships/ctrlProp" Target="../ctrlProps/ctrlProp310.xml"/><Relationship Id="rId470" Type="http://schemas.openxmlformats.org/officeDocument/2006/relationships/ctrlProp" Target="../ctrlProps/ctrlProp517.xml"/><Relationship Id="rId58" Type="http://schemas.openxmlformats.org/officeDocument/2006/relationships/ctrlProp" Target="../ctrlProps/ctrlProp105.xml"/><Relationship Id="rId123" Type="http://schemas.openxmlformats.org/officeDocument/2006/relationships/ctrlProp" Target="../ctrlProps/ctrlProp170.xml"/><Relationship Id="rId330" Type="http://schemas.openxmlformats.org/officeDocument/2006/relationships/ctrlProp" Target="../ctrlProps/ctrlProp377.xml"/><Relationship Id="rId568" Type="http://schemas.openxmlformats.org/officeDocument/2006/relationships/ctrlProp" Target="../ctrlProps/ctrlProp615.xml"/><Relationship Id="rId775" Type="http://schemas.openxmlformats.org/officeDocument/2006/relationships/ctrlProp" Target="../ctrlProps/ctrlProp822.xml"/><Relationship Id="rId428" Type="http://schemas.openxmlformats.org/officeDocument/2006/relationships/ctrlProp" Target="../ctrlProps/ctrlProp475.xml"/><Relationship Id="rId635" Type="http://schemas.openxmlformats.org/officeDocument/2006/relationships/ctrlProp" Target="../ctrlProps/ctrlProp682.xml"/><Relationship Id="rId842" Type="http://schemas.openxmlformats.org/officeDocument/2006/relationships/ctrlProp" Target="../ctrlProps/ctrlProp889.xml"/><Relationship Id="rId274" Type="http://schemas.openxmlformats.org/officeDocument/2006/relationships/ctrlProp" Target="../ctrlProps/ctrlProp321.xml"/><Relationship Id="rId481" Type="http://schemas.openxmlformats.org/officeDocument/2006/relationships/ctrlProp" Target="../ctrlProps/ctrlProp528.xml"/><Relationship Id="rId702" Type="http://schemas.openxmlformats.org/officeDocument/2006/relationships/ctrlProp" Target="../ctrlProps/ctrlProp749.xml"/><Relationship Id="rId69" Type="http://schemas.openxmlformats.org/officeDocument/2006/relationships/ctrlProp" Target="../ctrlProps/ctrlProp116.xml"/><Relationship Id="rId134" Type="http://schemas.openxmlformats.org/officeDocument/2006/relationships/ctrlProp" Target="../ctrlProps/ctrlProp181.xml"/><Relationship Id="rId579" Type="http://schemas.openxmlformats.org/officeDocument/2006/relationships/ctrlProp" Target="../ctrlProps/ctrlProp626.xml"/><Relationship Id="rId786" Type="http://schemas.openxmlformats.org/officeDocument/2006/relationships/ctrlProp" Target="../ctrlProps/ctrlProp833.xml"/><Relationship Id="rId341" Type="http://schemas.openxmlformats.org/officeDocument/2006/relationships/ctrlProp" Target="../ctrlProps/ctrlProp388.xml"/><Relationship Id="rId439" Type="http://schemas.openxmlformats.org/officeDocument/2006/relationships/ctrlProp" Target="../ctrlProps/ctrlProp486.xml"/><Relationship Id="rId646" Type="http://schemas.openxmlformats.org/officeDocument/2006/relationships/ctrlProp" Target="../ctrlProps/ctrlProp693.xml"/><Relationship Id="rId201" Type="http://schemas.openxmlformats.org/officeDocument/2006/relationships/ctrlProp" Target="../ctrlProps/ctrlProp248.xml"/><Relationship Id="rId285" Type="http://schemas.openxmlformats.org/officeDocument/2006/relationships/ctrlProp" Target="../ctrlProps/ctrlProp332.xml"/><Relationship Id="rId506" Type="http://schemas.openxmlformats.org/officeDocument/2006/relationships/ctrlProp" Target="../ctrlProps/ctrlProp553.xml"/><Relationship Id="rId853" Type="http://schemas.openxmlformats.org/officeDocument/2006/relationships/ctrlProp" Target="../ctrlProps/ctrlProp900.xml"/><Relationship Id="rId492" Type="http://schemas.openxmlformats.org/officeDocument/2006/relationships/ctrlProp" Target="../ctrlProps/ctrlProp539.xml"/><Relationship Id="rId713" Type="http://schemas.openxmlformats.org/officeDocument/2006/relationships/ctrlProp" Target="../ctrlProps/ctrlProp760.xml"/><Relationship Id="rId797" Type="http://schemas.openxmlformats.org/officeDocument/2006/relationships/ctrlProp" Target="../ctrlProps/ctrlProp844.xml"/><Relationship Id="rId145" Type="http://schemas.openxmlformats.org/officeDocument/2006/relationships/ctrlProp" Target="../ctrlProps/ctrlProp192.xml"/><Relationship Id="rId352" Type="http://schemas.openxmlformats.org/officeDocument/2006/relationships/ctrlProp" Target="../ctrlProps/ctrlProp399.xml"/><Relationship Id="rId212" Type="http://schemas.openxmlformats.org/officeDocument/2006/relationships/ctrlProp" Target="../ctrlProps/ctrlProp259.xml"/><Relationship Id="rId657" Type="http://schemas.openxmlformats.org/officeDocument/2006/relationships/ctrlProp" Target="../ctrlProps/ctrlProp704.xml"/><Relationship Id="rId864" Type="http://schemas.openxmlformats.org/officeDocument/2006/relationships/ctrlProp" Target="../ctrlProps/ctrlProp911.xml"/><Relationship Id="rId296" Type="http://schemas.openxmlformats.org/officeDocument/2006/relationships/ctrlProp" Target="../ctrlProps/ctrlProp343.xml"/><Relationship Id="rId517" Type="http://schemas.openxmlformats.org/officeDocument/2006/relationships/ctrlProp" Target="../ctrlProps/ctrlProp564.xml"/><Relationship Id="rId724" Type="http://schemas.openxmlformats.org/officeDocument/2006/relationships/ctrlProp" Target="../ctrlProps/ctrlProp771.xml"/><Relationship Id="rId60" Type="http://schemas.openxmlformats.org/officeDocument/2006/relationships/ctrlProp" Target="../ctrlProps/ctrlProp107.xml"/><Relationship Id="rId156" Type="http://schemas.openxmlformats.org/officeDocument/2006/relationships/ctrlProp" Target="../ctrlProps/ctrlProp203.xml"/><Relationship Id="rId363" Type="http://schemas.openxmlformats.org/officeDocument/2006/relationships/ctrlProp" Target="../ctrlProps/ctrlProp410.xml"/><Relationship Id="rId570" Type="http://schemas.openxmlformats.org/officeDocument/2006/relationships/ctrlProp" Target="../ctrlProps/ctrlProp617.xml"/><Relationship Id="rId223" Type="http://schemas.openxmlformats.org/officeDocument/2006/relationships/ctrlProp" Target="../ctrlProps/ctrlProp270.xml"/><Relationship Id="rId430" Type="http://schemas.openxmlformats.org/officeDocument/2006/relationships/ctrlProp" Target="../ctrlProps/ctrlProp477.xml"/><Relationship Id="rId668" Type="http://schemas.openxmlformats.org/officeDocument/2006/relationships/ctrlProp" Target="../ctrlProps/ctrlProp715.xml"/><Relationship Id="rId875" Type="http://schemas.openxmlformats.org/officeDocument/2006/relationships/ctrlProp" Target="../ctrlProps/ctrlProp922.xml"/><Relationship Id="rId18" Type="http://schemas.openxmlformats.org/officeDocument/2006/relationships/ctrlProp" Target="../ctrlProps/ctrlProp65.xml"/><Relationship Id="rId528" Type="http://schemas.openxmlformats.org/officeDocument/2006/relationships/ctrlProp" Target="../ctrlProps/ctrlProp575.xml"/><Relationship Id="rId735" Type="http://schemas.openxmlformats.org/officeDocument/2006/relationships/ctrlProp" Target="../ctrlProps/ctrlProp782.xml"/><Relationship Id="rId167" Type="http://schemas.openxmlformats.org/officeDocument/2006/relationships/ctrlProp" Target="../ctrlProps/ctrlProp214.xml"/><Relationship Id="rId374" Type="http://schemas.openxmlformats.org/officeDocument/2006/relationships/ctrlProp" Target="../ctrlProps/ctrlProp421.xml"/><Relationship Id="rId581" Type="http://schemas.openxmlformats.org/officeDocument/2006/relationships/ctrlProp" Target="../ctrlProps/ctrlProp628.xml"/><Relationship Id="rId71" Type="http://schemas.openxmlformats.org/officeDocument/2006/relationships/ctrlProp" Target="../ctrlProps/ctrlProp118.xml"/><Relationship Id="rId234" Type="http://schemas.openxmlformats.org/officeDocument/2006/relationships/ctrlProp" Target="../ctrlProps/ctrlProp281.xml"/><Relationship Id="rId679" Type="http://schemas.openxmlformats.org/officeDocument/2006/relationships/ctrlProp" Target="../ctrlProps/ctrlProp726.xml"/><Relationship Id="rId802" Type="http://schemas.openxmlformats.org/officeDocument/2006/relationships/ctrlProp" Target="../ctrlProps/ctrlProp849.xml"/><Relationship Id="rId2" Type="http://schemas.openxmlformats.org/officeDocument/2006/relationships/drawing" Target="../drawings/drawing2.xml"/><Relationship Id="rId29" Type="http://schemas.openxmlformats.org/officeDocument/2006/relationships/ctrlProp" Target="../ctrlProps/ctrlProp76.xml"/><Relationship Id="rId441" Type="http://schemas.openxmlformats.org/officeDocument/2006/relationships/ctrlProp" Target="../ctrlProps/ctrlProp488.xml"/><Relationship Id="rId539" Type="http://schemas.openxmlformats.org/officeDocument/2006/relationships/ctrlProp" Target="../ctrlProps/ctrlProp586.xml"/><Relationship Id="rId746" Type="http://schemas.openxmlformats.org/officeDocument/2006/relationships/ctrlProp" Target="../ctrlProps/ctrlProp793.xml"/><Relationship Id="rId178" Type="http://schemas.openxmlformats.org/officeDocument/2006/relationships/ctrlProp" Target="../ctrlProps/ctrlProp225.xml"/><Relationship Id="rId301" Type="http://schemas.openxmlformats.org/officeDocument/2006/relationships/ctrlProp" Target="../ctrlProps/ctrlProp348.xml"/><Relationship Id="rId82" Type="http://schemas.openxmlformats.org/officeDocument/2006/relationships/ctrlProp" Target="../ctrlProps/ctrlProp129.xml"/><Relationship Id="rId385" Type="http://schemas.openxmlformats.org/officeDocument/2006/relationships/ctrlProp" Target="../ctrlProps/ctrlProp432.xml"/><Relationship Id="rId592" Type="http://schemas.openxmlformats.org/officeDocument/2006/relationships/ctrlProp" Target="../ctrlProps/ctrlProp639.xml"/><Relationship Id="rId606" Type="http://schemas.openxmlformats.org/officeDocument/2006/relationships/ctrlProp" Target="../ctrlProps/ctrlProp653.xml"/><Relationship Id="rId813" Type="http://schemas.openxmlformats.org/officeDocument/2006/relationships/ctrlProp" Target="../ctrlProps/ctrlProp860.xml"/><Relationship Id="rId245" Type="http://schemas.openxmlformats.org/officeDocument/2006/relationships/ctrlProp" Target="../ctrlProps/ctrlProp292.xml"/><Relationship Id="rId452" Type="http://schemas.openxmlformats.org/officeDocument/2006/relationships/ctrlProp" Target="../ctrlProps/ctrlProp499.xml"/><Relationship Id="rId105" Type="http://schemas.openxmlformats.org/officeDocument/2006/relationships/ctrlProp" Target="../ctrlProps/ctrlProp152.xml"/><Relationship Id="rId312" Type="http://schemas.openxmlformats.org/officeDocument/2006/relationships/ctrlProp" Target="../ctrlProps/ctrlProp359.xml"/><Relationship Id="rId757" Type="http://schemas.openxmlformats.org/officeDocument/2006/relationships/ctrlProp" Target="../ctrlProps/ctrlProp804.xml"/><Relationship Id="rId93" Type="http://schemas.openxmlformats.org/officeDocument/2006/relationships/ctrlProp" Target="../ctrlProps/ctrlProp140.xml"/><Relationship Id="rId189" Type="http://schemas.openxmlformats.org/officeDocument/2006/relationships/ctrlProp" Target="../ctrlProps/ctrlProp236.xml"/><Relationship Id="rId396" Type="http://schemas.openxmlformats.org/officeDocument/2006/relationships/ctrlProp" Target="../ctrlProps/ctrlProp443.xml"/><Relationship Id="rId617" Type="http://schemas.openxmlformats.org/officeDocument/2006/relationships/ctrlProp" Target="../ctrlProps/ctrlProp664.xml"/><Relationship Id="rId824" Type="http://schemas.openxmlformats.org/officeDocument/2006/relationships/ctrlProp" Target="../ctrlProps/ctrlProp871.xml"/><Relationship Id="rId256" Type="http://schemas.openxmlformats.org/officeDocument/2006/relationships/ctrlProp" Target="../ctrlProps/ctrlProp303.xml"/><Relationship Id="rId463" Type="http://schemas.openxmlformats.org/officeDocument/2006/relationships/ctrlProp" Target="../ctrlProps/ctrlProp510.xml"/><Relationship Id="rId670" Type="http://schemas.openxmlformats.org/officeDocument/2006/relationships/ctrlProp" Target="../ctrlProps/ctrlProp717.xml"/><Relationship Id="rId116" Type="http://schemas.openxmlformats.org/officeDocument/2006/relationships/ctrlProp" Target="../ctrlProps/ctrlProp163.xml"/><Relationship Id="rId323" Type="http://schemas.openxmlformats.org/officeDocument/2006/relationships/ctrlProp" Target="../ctrlProps/ctrlProp370.xml"/><Relationship Id="rId530" Type="http://schemas.openxmlformats.org/officeDocument/2006/relationships/ctrlProp" Target="../ctrlProps/ctrlProp577.xml"/><Relationship Id="rId768" Type="http://schemas.openxmlformats.org/officeDocument/2006/relationships/ctrlProp" Target="../ctrlProps/ctrlProp815.xml"/><Relationship Id="rId20" Type="http://schemas.openxmlformats.org/officeDocument/2006/relationships/ctrlProp" Target="../ctrlProps/ctrlProp67.xml"/><Relationship Id="rId628" Type="http://schemas.openxmlformats.org/officeDocument/2006/relationships/ctrlProp" Target="../ctrlProps/ctrlProp675.xml"/><Relationship Id="rId835" Type="http://schemas.openxmlformats.org/officeDocument/2006/relationships/ctrlProp" Target="../ctrlProps/ctrlProp882.xml"/><Relationship Id="rId267" Type="http://schemas.openxmlformats.org/officeDocument/2006/relationships/ctrlProp" Target="../ctrlProps/ctrlProp314.xml"/><Relationship Id="rId474" Type="http://schemas.openxmlformats.org/officeDocument/2006/relationships/ctrlProp" Target="../ctrlProps/ctrlProp521.xml"/><Relationship Id="rId127" Type="http://schemas.openxmlformats.org/officeDocument/2006/relationships/ctrlProp" Target="../ctrlProps/ctrlProp174.xml"/><Relationship Id="rId681" Type="http://schemas.openxmlformats.org/officeDocument/2006/relationships/ctrlProp" Target="../ctrlProps/ctrlProp728.xml"/><Relationship Id="rId779" Type="http://schemas.openxmlformats.org/officeDocument/2006/relationships/ctrlProp" Target="../ctrlProps/ctrlProp826.xml"/><Relationship Id="rId31" Type="http://schemas.openxmlformats.org/officeDocument/2006/relationships/ctrlProp" Target="../ctrlProps/ctrlProp78.xml"/><Relationship Id="rId334" Type="http://schemas.openxmlformats.org/officeDocument/2006/relationships/ctrlProp" Target="../ctrlProps/ctrlProp381.xml"/><Relationship Id="rId541" Type="http://schemas.openxmlformats.org/officeDocument/2006/relationships/ctrlProp" Target="../ctrlProps/ctrlProp588.xml"/><Relationship Id="rId639" Type="http://schemas.openxmlformats.org/officeDocument/2006/relationships/ctrlProp" Target="../ctrlProps/ctrlProp686.xml"/><Relationship Id="rId180" Type="http://schemas.openxmlformats.org/officeDocument/2006/relationships/ctrlProp" Target="../ctrlProps/ctrlProp227.xml"/><Relationship Id="rId278" Type="http://schemas.openxmlformats.org/officeDocument/2006/relationships/ctrlProp" Target="../ctrlProps/ctrlProp325.xml"/><Relationship Id="rId401" Type="http://schemas.openxmlformats.org/officeDocument/2006/relationships/ctrlProp" Target="../ctrlProps/ctrlProp448.xml"/><Relationship Id="rId846" Type="http://schemas.openxmlformats.org/officeDocument/2006/relationships/ctrlProp" Target="../ctrlProps/ctrlProp893.xml"/><Relationship Id="rId485" Type="http://schemas.openxmlformats.org/officeDocument/2006/relationships/ctrlProp" Target="../ctrlProps/ctrlProp532.xml"/><Relationship Id="rId692" Type="http://schemas.openxmlformats.org/officeDocument/2006/relationships/ctrlProp" Target="../ctrlProps/ctrlProp739.xml"/><Relationship Id="rId706" Type="http://schemas.openxmlformats.org/officeDocument/2006/relationships/ctrlProp" Target="../ctrlProps/ctrlProp753.xml"/><Relationship Id="rId42" Type="http://schemas.openxmlformats.org/officeDocument/2006/relationships/ctrlProp" Target="../ctrlProps/ctrlProp89.xml"/><Relationship Id="rId138" Type="http://schemas.openxmlformats.org/officeDocument/2006/relationships/ctrlProp" Target="../ctrlProps/ctrlProp185.xml"/><Relationship Id="rId345" Type="http://schemas.openxmlformats.org/officeDocument/2006/relationships/ctrlProp" Target="../ctrlProps/ctrlProp392.xml"/><Relationship Id="rId552" Type="http://schemas.openxmlformats.org/officeDocument/2006/relationships/ctrlProp" Target="../ctrlProps/ctrlProp599.xml"/><Relationship Id="rId191" Type="http://schemas.openxmlformats.org/officeDocument/2006/relationships/ctrlProp" Target="../ctrlProps/ctrlProp238.xml"/><Relationship Id="rId205" Type="http://schemas.openxmlformats.org/officeDocument/2006/relationships/ctrlProp" Target="../ctrlProps/ctrlProp252.xml"/><Relationship Id="rId412" Type="http://schemas.openxmlformats.org/officeDocument/2006/relationships/ctrlProp" Target="../ctrlProps/ctrlProp459.xml"/><Relationship Id="rId857" Type="http://schemas.openxmlformats.org/officeDocument/2006/relationships/ctrlProp" Target="../ctrlProps/ctrlProp904.xml"/><Relationship Id="rId289" Type="http://schemas.openxmlformats.org/officeDocument/2006/relationships/ctrlProp" Target="../ctrlProps/ctrlProp336.xml"/><Relationship Id="rId496" Type="http://schemas.openxmlformats.org/officeDocument/2006/relationships/ctrlProp" Target="../ctrlProps/ctrlProp543.xml"/><Relationship Id="rId717" Type="http://schemas.openxmlformats.org/officeDocument/2006/relationships/ctrlProp" Target="../ctrlProps/ctrlProp764.xml"/><Relationship Id="rId53" Type="http://schemas.openxmlformats.org/officeDocument/2006/relationships/ctrlProp" Target="../ctrlProps/ctrlProp100.xml"/><Relationship Id="rId149" Type="http://schemas.openxmlformats.org/officeDocument/2006/relationships/ctrlProp" Target="../ctrlProps/ctrlProp196.xml"/><Relationship Id="rId356" Type="http://schemas.openxmlformats.org/officeDocument/2006/relationships/ctrlProp" Target="../ctrlProps/ctrlProp403.xml"/><Relationship Id="rId563" Type="http://schemas.openxmlformats.org/officeDocument/2006/relationships/ctrlProp" Target="../ctrlProps/ctrlProp610.xml"/><Relationship Id="rId770" Type="http://schemas.openxmlformats.org/officeDocument/2006/relationships/ctrlProp" Target="../ctrlProps/ctrlProp817.xml"/><Relationship Id="rId216" Type="http://schemas.openxmlformats.org/officeDocument/2006/relationships/ctrlProp" Target="../ctrlProps/ctrlProp263.xml"/><Relationship Id="rId423" Type="http://schemas.openxmlformats.org/officeDocument/2006/relationships/ctrlProp" Target="../ctrlProps/ctrlProp470.xml"/><Relationship Id="rId868" Type="http://schemas.openxmlformats.org/officeDocument/2006/relationships/ctrlProp" Target="../ctrlProps/ctrlProp915.xml"/><Relationship Id="rId630" Type="http://schemas.openxmlformats.org/officeDocument/2006/relationships/ctrlProp" Target="../ctrlProps/ctrlProp677.xml"/><Relationship Id="rId728" Type="http://schemas.openxmlformats.org/officeDocument/2006/relationships/ctrlProp" Target="../ctrlProps/ctrlProp775.xml"/><Relationship Id="rId64" Type="http://schemas.openxmlformats.org/officeDocument/2006/relationships/ctrlProp" Target="../ctrlProps/ctrlProp111.xml"/><Relationship Id="rId367" Type="http://schemas.openxmlformats.org/officeDocument/2006/relationships/ctrlProp" Target="../ctrlProps/ctrlProp414.xml"/><Relationship Id="rId574" Type="http://schemas.openxmlformats.org/officeDocument/2006/relationships/ctrlProp" Target="../ctrlProps/ctrlProp621.xml"/><Relationship Id="rId227" Type="http://schemas.openxmlformats.org/officeDocument/2006/relationships/ctrlProp" Target="../ctrlProps/ctrlProp274.xml"/><Relationship Id="rId781" Type="http://schemas.openxmlformats.org/officeDocument/2006/relationships/ctrlProp" Target="../ctrlProps/ctrlProp828.xml"/><Relationship Id="rId434" Type="http://schemas.openxmlformats.org/officeDocument/2006/relationships/ctrlProp" Target="../ctrlProps/ctrlProp481.xml"/><Relationship Id="rId641" Type="http://schemas.openxmlformats.org/officeDocument/2006/relationships/ctrlProp" Target="../ctrlProps/ctrlProp688.xml"/><Relationship Id="rId739" Type="http://schemas.openxmlformats.org/officeDocument/2006/relationships/ctrlProp" Target="../ctrlProps/ctrlProp786.xml"/><Relationship Id="rId280" Type="http://schemas.openxmlformats.org/officeDocument/2006/relationships/ctrlProp" Target="../ctrlProps/ctrlProp327.xml"/><Relationship Id="rId501" Type="http://schemas.openxmlformats.org/officeDocument/2006/relationships/ctrlProp" Target="../ctrlProps/ctrlProp548.xml"/><Relationship Id="rId75" Type="http://schemas.openxmlformats.org/officeDocument/2006/relationships/ctrlProp" Target="../ctrlProps/ctrlProp122.xml"/><Relationship Id="rId140" Type="http://schemas.openxmlformats.org/officeDocument/2006/relationships/ctrlProp" Target="../ctrlProps/ctrlProp187.xml"/><Relationship Id="rId378" Type="http://schemas.openxmlformats.org/officeDocument/2006/relationships/ctrlProp" Target="../ctrlProps/ctrlProp425.xml"/><Relationship Id="rId585" Type="http://schemas.openxmlformats.org/officeDocument/2006/relationships/ctrlProp" Target="../ctrlProps/ctrlProp632.xml"/><Relationship Id="rId792" Type="http://schemas.openxmlformats.org/officeDocument/2006/relationships/ctrlProp" Target="../ctrlProps/ctrlProp839.xml"/><Relationship Id="rId806" Type="http://schemas.openxmlformats.org/officeDocument/2006/relationships/ctrlProp" Target="../ctrlProps/ctrlProp853.xml"/><Relationship Id="rId6" Type="http://schemas.openxmlformats.org/officeDocument/2006/relationships/ctrlProp" Target="../ctrlProps/ctrlProp53.xml"/><Relationship Id="rId238" Type="http://schemas.openxmlformats.org/officeDocument/2006/relationships/ctrlProp" Target="../ctrlProps/ctrlProp285.xml"/><Relationship Id="rId445" Type="http://schemas.openxmlformats.org/officeDocument/2006/relationships/ctrlProp" Target="../ctrlProps/ctrlProp492.xml"/><Relationship Id="rId652" Type="http://schemas.openxmlformats.org/officeDocument/2006/relationships/ctrlProp" Target="../ctrlProps/ctrlProp699.xml"/><Relationship Id="rId291" Type="http://schemas.openxmlformats.org/officeDocument/2006/relationships/ctrlProp" Target="../ctrlProps/ctrlProp338.xml"/><Relationship Id="rId305" Type="http://schemas.openxmlformats.org/officeDocument/2006/relationships/ctrlProp" Target="../ctrlProps/ctrlProp352.xml"/><Relationship Id="rId512" Type="http://schemas.openxmlformats.org/officeDocument/2006/relationships/ctrlProp" Target="../ctrlProps/ctrlProp559.xml"/><Relationship Id="rId86" Type="http://schemas.openxmlformats.org/officeDocument/2006/relationships/ctrlProp" Target="../ctrlProps/ctrlProp133.xml"/><Relationship Id="rId151" Type="http://schemas.openxmlformats.org/officeDocument/2006/relationships/ctrlProp" Target="../ctrlProps/ctrlProp198.xml"/><Relationship Id="rId389" Type="http://schemas.openxmlformats.org/officeDocument/2006/relationships/ctrlProp" Target="../ctrlProps/ctrlProp436.xml"/><Relationship Id="rId596" Type="http://schemas.openxmlformats.org/officeDocument/2006/relationships/ctrlProp" Target="../ctrlProps/ctrlProp643.xml"/><Relationship Id="rId817" Type="http://schemas.openxmlformats.org/officeDocument/2006/relationships/ctrlProp" Target="../ctrlProps/ctrlProp864.xml"/><Relationship Id="rId249" Type="http://schemas.openxmlformats.org/officeDocument/2006/relationships/ctrlProp" Target="../ctrlProps/ctrlProp296.xml"/><Relationship Id="rId456" Type="http://schemas.openxmlformats.org/officeDocument/2006/relationships/ctrlProp" Target="../ctrlProps/ctrlProp503.xml"/><Relationship Id="rId663" Type="http://schemas.openxmlformats.org/officeDocument/2006/relationships/ctrlProp" Target="../ctrlProps/ctrlProp710.xml"/><Relationship Id="rId870" Type="http://schemas.openxmlformats.org/officeDocument/2006/relationships/ctrlProp" Target="../ctrlProps/ctrlProp917.xml"/><Relationship Id="rId13" Type="http://schemas.openxmlformats.org/officeDocument/2006/relationships/ctrlProp" Target="../ctrlProps/ctrlProp60.xml"/><Relationship Id="rId109" Type="http://schemas.openxmlformats.org/officeDocument/2006/relationships/ctrlProp" Target="../ctrlProps/ctrlProp156.xml"/><Relationship Id="rId316" Type="http://schemas.openxmlformats.org/officeDocument/2006/relationships/ctrlProp" Target="../ctrlProps/ctrlProp363.xml"/><Relationship Id="rId523" Type="http://schemas.openxmlformats.org/officeDocument/2006/relationships/ctrlProp" Target="../ctrlProps/ctrlProp570.xml"/><Relationship Id="rId97" Type="http://schemas.openxmlformats.org/officeDocument/2006/relationships/ctrlProp" Target="../ctrlProps/ctrlProp144.xml"/><Relationship Id="rId730" Type="http://schemas.openxmlformats.org/officeDocument/2006/relationships/ctrlProp" Target="../ctrlProps/ctrlProp777.xml"/><Relationship Id="rId828" Type="http://schemas.openxmlformats.org/officeDocument/2006/relationships/ctrlProp" Target="../ctrlProps/ctrlProp875.xml"/><Relationship Id="rId162" Type="http://schemas.openxmlformats.org/officeDocument/2006/relationships/ctrlProp" Target="../ctrlProps/ctrlProp209.xml"/><Relationship Id="rId467" Type="http://schemas.openxmlformats.org/officeDocument/2006/relationships/ctrlProp" Target="../ctrlProps/ctrlProp514.xml"/><Relationship Id="rId674" Type="http://schemas.openxmlformats.org/officeDocument/2006/relationships/ctrlProp" Target="../ctrlProps/ctrlProp721.xml"/><Relationship Id="rId24" Type="http://schemas.openxmlformats.org/officeDocument/2006/relationships/ctrlProp" Target="../ctrlProps/ctrlProp71.xml"/><Relationship Id="rId327" Type="http://schemas.openxmlformats.org/officeDocument/2006/relationships/ctrlProp" Target="../ctrlProps/ctrlProp374.xml"/><Relationship Id="rId534" Type="http://schemas.openxmlformats.org/officeDocument/2006/relationships/ctrlProp" Target="../ctrlProps/ctrlProp581.xml"/><Relationship Id="rId741" Type="http://schemas.openxmlformats.org/officeDocument/2006/relationships/ctrlProp" Target="../ctrlProps/ctrlProp788.xml"/><Relationship Id="rId839" Type="http://schemas.openxmlformats.org/officeDocument/2006/relationships/ctrlProp" Target="../ctrlProps/ctrlProp886.xml"/><Relationship Id="rId173" Type="http://schemas.openxmlformats.org/officeDocument/2006/relationships/ctrlProp" Target="../ctrlProps/ctrlProp220.xml"/><Relationship Id="rId380" Type="http://schemas.openxmlformats.org/officeDocument/2006/relationships/ctrlProp" Target="../ctrlProps/ctrlProp427.xml"/><Relationship Id="rId601" Type="http://schemas.openxmlformats.org/officeDocument/2006/relationships/ctrlProp" Target="../ctrlProps/ctrlProp648.xml"/><Relationship Id="rId240" Type="http://schemas.openxmlformats.org/officeDocument/2006/relationships/ctrlProp" Target="../ctrlProps/ctrlProp287.xml"/><Relationship Id="rId478" Type="http://schemas.openxmlformats.org/officeDocument/2006/relationships/ctrlProp" Target="../ctrlProps/ctrlProp525.xml"/><Relationship Id="rId685" Type="http://schemas.openxmlformats.org/officeDocument/2006/relationships/ctrlProp" Target="../ctrlProps/ctrlProp732.xml"/><Relationship Id="rId35" Type="http://schemas.openxmlformats.org/officeDocument/2006/relationships/ctrlProp" Target="../ctrlProps/ctrlProp82.xml"/><Relationship Id="rId100" Type="http://schemas.openxmlformats.org/officeDocument/2006/relationships/ctrlProp" Target="../ctrlProps/ctrlProp147.xml"/><Relationship Id="rId338" Type="http://schemas.openxmlformats.org/officeDocument/2006/relationships/ctrlProp" Target="../ctrlProps/ctrlProp385.xml"/><Relationship Id="rId545" Type="http://schemas.openxmlformats.org/officeDocument/2006/relationships/ctrlProp" Target="../ctrlProps/ctrlProp592.xml"/><Relationship Id="rId752" Type="http://schemas.openxmlformats.org/officeDocument/2006/relationships/ctrlProp" Target="../ctrlProps/ctrlProp799.xml"/><Relationship Id="rId184" Type="http://schemas.openxmlformats.org/officeDocument/2006/relationships/ctrlProp" Target="../ctrlProps/ctrlProp231.xml"/><Relationship Id="rId391" Type="http://schemas.openxmlformats.org/officeDocument/2006/relationships/ctrlProp" Target="../ctrlProps/ctrlProp438.xml"/><Relationship Id="rId405" Type="http://schemas.openxmlformats.org/officeDocument/2006/relationships/ctrlProp" Target="../ctrlProps/ctrlProp452.xml"/><Relationship Id="rId612" Type="http://schemas.openxmlformats.org/officeDocument/2006/relationships/ctrlProp" Target="../ctrlProps/ctrlProp659.xml"/><Relationship Id="rId251" Type="http://schemas.openxmlformats.org/officeDocument/2006/relationships/ctrlProp" Target="../ctrlProps/ctrlProp298.xml"/><Relationship Id="rId489" Type="http://schemas.openxmlformats.org/officeDocument/2006/relationships/ctrlProp" Target="../ctrlProps/ctrlProp536.xml"/><Relationship Id="rId696" Type="http://schemas.openxmlformats.org/officeDocument/2006/relationships/ctrlProp" Target="../ctrlProps/ctrlProp743.xml"/><Relationship Id="rId46" Type="http://schemas.openxmlformats.org/officeDocument/2006/relationships/ctrlProp" Target="../ctrlProps/ctrlProp93.xml"/><Relationship Id="rId349" Type="http://schemas.openxmlformats.org/officeDocument/2006/relationships/ctrlProp" Target="../ctrlProps/ctrlProp396.xml"/><Relationship Id="rId556" Type="http://schemas.openxmlformats.org/officeDocument/2006/relationships/ctrlProp" Target="../ctrlProps/ctrlProp603.xml"/><Relationship Id="rId763" Type="http://schemas.openxmlformats.org/officeDocument/2006/relationships/ctrlProp" Target="../ctrlProps/ctrlProp810.xml"/><Relationship Id="rId88" Type="http://schemas.openxmlformats.org/officeDocument/2006/relationships/ctrlProp" Target="../ctrlProps/ctrlProp135.xml"/><Relationship Id="rId111" Type="http://schemas.openxmlformats.org/officeDocument/2006/relationships/ctrlProp" Target="../ctrlProps/ctrlProp158.xml"/><Relationship Id="rId153" Type="http://schemas.openxmlformats.org/officeDocument/2006/relationships/ctrlProp" Target="../ctrlProps/ctrlProp200.xml"/><Relationship Id="rId195" Type="http://schemas.openxmlformats.org/officeDocument/2006/relationships/ctrlProp" Target="../ctrlProps/ctrlProp242.xml"/><Relationship Id="rId209" Type="http://schemas.openxmlformats.org/officeDocument/2006/relationships/ctrlProp" Target="../ctrlProps/ctrlProp256.xml"/><Relationship Id="rId360" Type="http://schemas.openxmlformats.org/officeDocument/2006/relationships/ctrlProp" Target="../ctrlProps/ctrlProp407.xml"/><Relationship Id="rId416" Type="http://schemas.openxmlformats.org/officeDocument/2006/relationships/ctrlProp" Target="../ctrlProps/ctrlProp463.xml"/><Relationship Id="rId598" Type="http://schemas.openxmlformats.org/officeDocument/2006/relationships/ctrlProp" Target="../ctrlProps/ctrlProp645.xml"/><Relationship Id="rId819" Type="http://schemas.openxmlformats.org/officeDocument/2006/relationships/ctrlProp" Target="../ctrlProps/ctrlProp866.xml"/><Relationship Id="rId220" Type="http://schemas.openxmlformats.org/officeDocument/2006/relationships/ctrlProp" Target="../ctrlProps/ctrlProp267.xml"/><Relationship Id="rId458" Type="http://schemas.openxmlformats.org/officeDocument/2006/relationships/ctrlProp" Target="../ctrlProps/ctrlProp505.xml"/><Relationship Id="rId623" Type="http://schemas.openxmlformats.org/officeDocument/2006/relationships/ctrlProp" Target="../ctrlProps/ctrlProp670.xml"/><Relationship Id="rId665" Type="http://schemas.openxmlformats.org/officeDocument/2006/relationships/ctrlProp" Target="../ctrlProps/ctrlProp712.xml"/><Relationship Id="rId830" Type="http://schemas.openxmlformats.org/officeDocument/2006/relationships/ctrlProp" Target="../ctrlProps/ctrlProp877.xml"/><Relationship Id="rId872" Type="http://schemas.openxmlformats.org/officeDocument/2006/relationships/ctrlProp" Target="../ctrlProps/ctrlProp919.xml"/><Relationship Id="rId15" Type="http://schemas.openxmlformats.org/officeDocument/2006/relationships/ctrlProp" Target="../ctrlProps/ctrlProp62.xml"/><Relationship Id="rId57" Type="http://schemas.openxmlformats.org/officeDocument/2006/relationships/ctrlProp" Target="../ctrlProps/ctrlProp104.xml"/><Relationship Id="rId262" Type="http://schemas.openxmlformats.org/officeDocument/2006/relationships/ctrlProp" Target="../ctrlProps/ctrlProp309.xml"/><Relationship Id="rId318" Type="http://schemas.openxmlformats.org/officeDocument/2006/relationships/ctrlProp" Target="../ctrlProps/ctrlProp365.xml"/><Relationship Id="rId525" Type="http://schemas.openxmlformats.org/officeDocument/2006/relationships/ctrlProp" Target="../ctrlProps/ctrlProp572.xml"/><Relationship Id="rId567" Type="http://schemas.openxmlformats.org/officeDocument/2006/relationships/ctrlProp" Target="../ctrlProps/ctrlProp614.xml"/><Relationship Id="rId732" Type="http://schemas.openxmlformats.org/officeDocument/2006/relationships/ctrlProp" Target="../ctrlProps/ctrlProp779.xml"/><Relationship Id="rId99" Type="http://schemas.openxmlformats.org/officeDocument/2006/relationships/ctrlProp" Target="../ctrlProps/ctrlProp146.xml"/><Relationship Id="rId122" Type="http://schemas.openxmlformats.org/officeDocument/2006/relationships/ctrlProp" Target="../ctrlProps/ctrlProp169.xml"/><Relationship Id="rId164" Type="http://schemas.openxmlformats.org/officeDocument/2006/relationships/ctrlProp" Target="../ctrlProps/ctrlProp211.xml"/><Relationship Id="rId371" Type="http://schemas.openxmlformats.org/officeDocument/2006/relationships/ctrlProp" Target="../ctrlProps/ctrlProp418.xml"/><Relationship Id="rId774" Type="http://schemas.openxmlformats.org/officeDocument/2006/relationships/ctrlProp" Target="../ctrlProps/ctrlProp821.xml"/><Relationship Id="rId427" Type="http://schemas.openxmlformats.org/officeDocument/2006/relationships/ctrlProp" Target="../ctrlProps/ctrlProp474.xml"/><Relationship Id="rId469" Type="http://schemas.openxmlformats.org/officeDocument/2006/relationships/ctrlProp" Target="../ctrlProps/ctrlProp516.xml"/><Relationship Id="rId634" Type="http://schemas.openxmlformats.org/officeDocument/2006/relationships/ctrlProp" Target="../ctrlProps/ctrlProp681.xml"/><Relationship Id="rId676" Type="http://schemas.openxmlformats.org/officeDocument/2006/relationships/ctrlProp" Target="../ctrlProps/ctrlProp723.xml"/><Relationship Id="rId841" Type="http://schemas.openxmlformats.org/officeDocument/2006/relationships/ctrlProp" Target="../ctrlProps/ctrlProp888.xml"/><Relationship Id="rId26" Type="http://schemas.openxmlformats.org/officeDocument/2006/relationships/ctrlProp" Target="../ctrlProps/ctrlProp73.xml"/><Relationship Id="rId231" Type="http://schemas.openxmlformats.org/officeDocument/2006/relationships/ctrlProp" Target="../ctrlProps/ctrlProp278.xml"/><Relationship Id="rId273" Type="http://schemas.openxmlformats.org/officeDocument/2006/relationships/ctrlProp" Target="../ctrlProps/ctrlProp320.xml"/><Relationship Id="rId329" Type="http://schemas.openxmlformats.org/officeDocument/2006/relationships/ctrlProp" Target="../ctrlProps/ctrlProp376.xml"/><Relationship Id="rId480" Type="http://schemas.openxmlformats.org/officeDocument/2006/relationships/ctrlProp" Target="../ctrlProps/ctrlProp527.xml"/><Relationship Id="rId536" Type="http://schemas.openxmlformats.org/officeDocument/2006/relationships/ctrlProp" Target="../ctrlProps/ctrlProp583.xml"/><Relationship Id="rId701" Type="http://schemas.openxmlformats.org/officeDocument/2006/relationships/ctrlProp" Target="../ctrlProps/ctrlProp748.xml"/><Relationship Id="rId68" Type="http://schemas.openxmlformats.org/officeDocument/2006/relationships/ctrlProp" Target="../ctrlProps/ctrlProp115.xml"/><Relationship Id="rId133" Type="http://schemas.openxmlformats.org/officeDocument/2006/relationships/ctrlProp" Target="../ctrlProps/ctrlProp180.xml"/><Relationship Id="rId175" Type="http://schemas.openxmlformats.org/officeDocument/2006/relationships/ctrlProp" Target="../ctrlProps/ctrlProp222.xml"/><Relationship Id="rId340" Type="http://schemas.openxmlformats.org/officeDocument/2006/relationships/ctrlProp" Target="../ctrlProps/ctrlProp387.xml"/><Relationship Id="rId578" Type="http://schemas.openxmlformats.org/officeDocument/2006/relationships/ctrlProp" Target="../ctrlProps/ctrlProp625.xml"/><Relationship Id="rId743" Type="http://schemas.openxmlformats.org/officeDocument/2006/relationships/ctrlProp" Target="../ctrlProps/ctrlProp790.xml"/><Relationship Id="rId785" Type="http://schemas.openxmlformats.org/officeDocument/2006/relationships/ctrlProp" Target="../ctrlProps/ctrlProp832.xml"/><Relationship Id="rId200" Type="http://schemas.openxmlformats.org/officeDocument/2006/relationships/ctrlProp" Target="../ctrlProps/ctrlProp247.xml"/><Relationship Id="rId382" Type="http://schemas.openxmlformats.org/officeDocument/2006/relationships/ctrlProp" Target="../ctrlProps/ctrlProp429.xml"/><Relationship Id="rId438" Type="http://schemas.openxmlformats.org/officeDocument/2006/relationships/ctrlProp" Target="../ctrlProps/ctrlProp485.xml"/><Relationship Id="rId603" Type="http://schemas.openxmlformats.org/officeDocument/2006/relationships/ctrlProp" Target="../ctrlProps/ctrlProp650.xml"/><Relationship Id="rId645" Type="http://schemas.openxmlformats.org/officeDocument/2006/relationships/ctrlProp" Target="../ctrlProps/ctrlProp692.xml"/><Relationship Id="rId687" Type="http://schemas.openxmlformats.org/officeDocument/2006/relationships/ctrlProp" Target="../ctrlProps/ctrlProp734.xml"/><Relationship Id="rId810" Type="http://schemas.openxmlformats.org/officeDocument/2006/relationships/ctrlProp" Target="../ctrlProps/ctrlProp857.xml"/><Relationship Id="rId852" Type="http://schemas.openxmlformats.org/officeDocument/2006/relationships/ctrlProp" Target="../ctrlProps/ctrlProp899.xml"/><Relationship Id="rId242" Type="http://schemas.openxmlformats.org/officeDocument/2006/relationships/ctrlProp" Target="../ctrlProps/ctrlProp289.xml"/><Relationship Id="rId284" Type="http://schemas.openxmlformats.org/officeDocument/2006/relationships/ctrlProp" Target="../ctrlProps/ctrlProp331.xml"/><Relationship Id="rId491" Type="http://schemas.openxmlformats.org/officeDocument/2006/relationships/ctrlProp" Target="../ctrlProps/ctrlProp538.xml"/><Relationship Id="rId505" Type="http://schemas.openxmlformats.org/officeDocument/2006/relationships/ctrlProp" Target="../ctrlProps/ctrlProp552.xml"/><Relationship Id="rId712" Type="http://schemas.openxmlformats.org/officeDocument/2006/relationships/ctrlProp" Target="../ctrlProps/ctrlProp759.xml"/><Relationship Id="rId37" Type="http://schemas.openxmlformats.org/officeDocument/2006/relationships/ctrlProp" Target="../ctrlProps/ctrlProp84.xml"/><Relationship Id="rId79" Type="http://schemas.openxmlformats.org/officeDocument/2006/relationships/ctrlProp" Target="../ctrlProps/ctrlProp126.xml"/><Relationship Id="rId102" Type="http://schemas.openxmlformats.org/officeDocument/2006/relationships/ctrlProp" Target="../ctrlProps/ctrlProp149.xml"/><Relationship Id="rId144" Type="http://schemas.openxmlformats.org/officeDocument/2006/relationships/ctrlProp" Target="../ctrlProps/ctrlProp191.xml"/><Relationship Id="rId547" Type="http://schemas.openxmlformats.org/officeDocument/2006/relationships/ctrlProp" Target="../ctrlProps/ctrlProp594.xml"/><Relationship Id="rId589" Type="http://schemas.openxmlformats.org/officeDocument/2006/relationships/ctrlProp" Target="../ctrlProps/ctrlProp636.xml"/><Relationship Id="rId754" Type="http://schemas.openxmlformats.org/officeDocument/2006/relationships/ctrlProp" Target="../ctrlProps/ctrlProp801.xml"/><Relationship Id="rId796" Type="http://schemas.openxmlformats.org/officeDocument/2006/relationships/ctrlProp" Target="../ctrlProps/ctrlProp843.xml"/><Relationship Id="rId90" Type="http://schemas.openxmlformats.org/officeDocument/2006/relationships/ctrlProp" Target="../ctrlProps/ctrlProp137.xml"/><Relationship Id="rId186" Type="http://schemas.openxmlformats.org/officeDocument/2006/relationships/ctrlProp" Target="../ctrlProps/ctrlProp233.xml"/><Relationship Id="rId351" Type="http://schemas.openxmlformats.org/officeDocument/2006/relationships/ctrlProp" Target="../ctrlProps/ctrlProp398.xml"/><Relationship Id="rId393" Type="http://schemas.openxmlformats.org/officeDocument/2006/relationships/ctrlProp" Target="../ctrlProps/ctrlProp440.xml"/><Relationship Id="rId407" Type="http://schemas.openxmlformats.org/officeDocument/2006/relationships/ctrlProp" Target="../ctrlProps/ctrlProp454.xml"/><Relationship Id="rId449" Type="http://schemas.openxmlformats.org/officeDocument/2006/relationships/ctrlProp" Target="../ctrlProps/ctrlProp496.xml"/><Relationship Id="rId614" Type="http://schemas.openxmlformats.org/officeDocument/2006/relationships/ctrlProp" Target="../ctrlProps/ctrlProp661.xml"/><Relationship Id="rId656" Type="http://schemas.openxmlformats.org/officeDocument/2006/relationships/ctrlProp" Target="../ctrlProps/ctrlProp703.xml"/><Relationship Id="rId821" Type="http://schemas.openxmlformats.org/officeDocument/2006/relationships/ctrlProp" Target="../ctrlProps/ctrlProp868.xml"/><Relationship Id="rId863" Type="http://schemas.openxmlformats.org/officeDocument/2006/relationships/ctrlProp" Target="../ctrlProps/ctrlProp910.xml"/><Relationship Id="rId211" Type="http://schemas.openxmlformats.org/officeDocument/2006/relationships/ctrlProp" Target="../ctrlProps/ctrlProp258.xml"/><Relationship Id="rId253" Type="http://schemas.openxmlformats.org/officeDocument/2006/relationships/ctrlProp" Target="../ctrlProps/ctrlProp300.xml"/><Relationship Id="rId295" Type="http://schemas.openxmlformats.org/officeDocument/2006/relationships/ctrlProp" Target="../ctrlProps/ctrlProp342.xml"/><Relationship Id="rId309" Type="http://schemas.openxmlformats.org/officeDocument/2006/relationships/ctrlProp" Target="../ctrlProps/ctrlProp356.xml"/><Relationship Id="rId460" Type="http://schemas.openxmlformats.org/officeDocument/2006/relationships/ctrlProp" Target="../ctrlProps/ctrlProp507.xml"/><Relationship Id="rId516" Type="http://schemas.openxmlformats.org/officeDocument/2006/relationships/ctrlProp" Target="../ctrlProps/ctrlProp563.xml"/><Relationship Id="rId698" Type="http://schemas.openxmlformats.org/officeDocument/2006/relationships/ctrlProp" Target="../ctrlProps/ctrlProp745.xml"/><Relationship Id="rId48" Type="http://schemas.openxmlformats.org/officeDocument/2006/relationships/ctrlProp" Target="../ctrlProps/ctrlProp95.xml"/><Relationship Id="rId113" Type="http://schemas.openxmlformats.org/officeDocument/2006/relationships/ctrlProp" Target="../ctrlProps/ctrlProp160.xml"/><Relationship Id="rId320" Type="http://schemas.openxmlformats.org/officeDocument/2006/relationships/ctrlProp" Target="../ctrlProps/ctrlProp367.xml"/><Relationship Id="rId558" Type="http://schemas.openxmlformats.org/officeDocument/2006/relationships/ctrlProp" Target="../ctrlProps/ctrlProp605.xml"/><Relationship Id="rId723" Type="http://schemas.openxmlformats.org/officeDocument/2006/relationships/ctrlProp" Target="../ctrlProps/ctrlProp770.xml"/><Relationship Id="rId765" Type="http://schemas.openxmlformats.org/officeDocument/2006/relationships/ctrlProp" Target="../ctrlProps/ctrlProp812.xml"/><Relationship Id="rId155" Type="http://schemas.openxmlformats.org/officeDocument/2006/relationships/ctrlProp" Target="../ctrlProps/ctrlProp202.xml"/><Relationship Id="rId197" Type="http://schemas.openxmlformats.org/officeDocument/2006/relationships/ctrlProp" Target="../ctrlProps/ctrlProp244.xml"/><Relationship Id="rId362" Type="http://schemas.openxmlformats.org/officeDocument/2006/relationships/ctrlProp" Target="../ctrlProps/ctrlProp409.xml"/><Relationship Id="rId418" Type="http://schemas.openxmlformats.org/officeDocument/2006/relationships/ctrlProp" Target="../ctrlProps/ctrlProp465.xml"/><Relationship Id="rId625" Type="http://schemas.openxmlformats.org/officeDocument/2006/relationships/ctrlProp" Target="../ctrlProps/ctrlProp672.xml"/><Relationship Id="rId832" Type="http://schemas.openxmlformats.org/officeDocument/2006/relationships/ctrlProp" Target="../ctrlProps/ctrlProp879.xml"/><Relationship Id="rId222" Type="http://schemas.openxmlformats.org/officeDocument/2006/relationships/ctrlProp" Target="../ctrlProps/ctrlProp269.xml"/><Relationship Id="rId264" Type="http://schemas.openxmlformats.org/officeDocument/2006/relationships/ctrlProp" Target="../ctrlProps/ctrlProp311.xml"/><Relationship Id="rId471" Type="http://schemas.openxmlformats.org/officeDocument/2006/relationships/ctrlProp" Target="../ctrlProps/ctrlProp518.xml"/><Relationship Id="rId667" Type="http://schemas.openxmlformats.org/officeDocument/2006/relationships/ctrlProp" Target="../ctrlProps/ctrlProp714.xml"/><Relationship Id="rId874" Type="http://schemas.openxmlformats.org/officeDocument/2006/relationships/ctrlProp" Target="../ctrlProps/ctrlProp921.xml"/><Relationship Id="rId17" Type="http://schemas.openxmlformats.org/officeDocument/2006/relationships/ctrlProp" Target="../ctrlProps/ctrlProp64.xml"/><Relationship Id="rId59" Type="http://schemas.openxmlformats.org/officeDocument/2006/relationships/ctrlProp" Target="../ctrlProps/ctrlProp106.xml"/><Relationship Id="rId124" Type="http://schemas.openxmlformats.org/officeDocument/2006/relationships/ctrlProp" Target="../ctrlProps/ctrlProp171.xml"/><Relationship Id="rId527" Type="http://schemas.openxmlformats.org/officeDocument/2006/relationships/ctrlProp" Target="../ctrlProps/ctrlProp574.xml"/><Relationship Id="rId569" Type="http://schemas.openxmlformats.org/officeDocument/2006/relationships/ctrlProp" Target="../ctrlProps/ctrlProp616.xml"/><Relationship Id="rId734" Type="http://schemas.openxmlformats.org/officeDocument/2006/relationships/ctrlProp" Target="../ctrlProps/ctrlProp781.xml"/><Relationship Id="rId776" Type="http://schemas.openxmlformats.org/officeDocument/2006/relationships/ctrlProp" Target="../ctrlProps/ctrlProp823.xml"/><Relationship Id="rId70" Type="http://schemas.openxmlformats.org/officeDocument/2006/relationships/ctrlProp" Target="../ctrlProps/ctrlProp117.xml"/><Relationship Id="rId166" Type="http://schemas.openxmlformats.org/officeDocument/2006/relationships/ctrlProp" Target="../ctrlProps/ctrlProp213.xml"/><Relationship Id="rId331" Type="http://schemas.openxmlformats.org/officeDocument/2006/relationships/ctrlProp" Target="../ctrlProps/ctrlProp378.xml"/><Relationship Id="rId373" Type="http://schemas.openxmlformats.org/officeDocument/2006/relationships/ctrlProp" Target="../ctrlProps/ctrlProp420.xml"/><Relationship Id="rId429" Type="http://schemas.openxmlformats.org/officeDocument/2006/relationships/ctrlProp" Target="../ctrlProps/ctrlProp476.xml"/><Relationship Id="rId580" Type="http://schemas.openxmlformats.org/officeDocument/2006/relationships/ctrlProp" Target="../ctrlProps/ctrlProp627.xml"/><Relationship Id="rId636" Type="http://schemas.openxmlformats.org/officeDocument/2006/relationships/ctrlProp" Target="../ctrlProps/ctrlProp683.xml"/><Relationship Id="rId801" Type="http://schemas.openxmlformats.org/officeDocument/2006/relationships/ctrlProp" Target="../ctrlProps/ctrlProp848.xml"/><Relationship Id="rId1" Type="http://schemas.openxmlformats.org/officeDocument/2006/relationships/printerSettings" Target="../printerSettings/printerSettings3.bin"/><Relationship Id="rId233" Type="http://schemas.openxmlformats.org/officeDocument/2006/relationships/ctrlProp" Target="../ctrlProps/ctrlProp280.xml"/><Relationship Id="rId440" Type="http://schemas.openxmlformats.org/officeDocument/2006/relationships/ctrlProp" Target="../ctrlProps/ctrlProp487.xml"/><Relationship Id="rId678" Type="http://schemas.openxmlformats.org/officeDocument/2006/relationships/ctrlProp" Target="../ctrlProps/ctrlProp725.xml"/><Relationship Id="rId843" Type="http://schemas.openxmlformats.org/officeDocument/2006/relationships/ctrlProp" Target="../ctrlProps/ctrlProp890.xml"/><Relationship Id="rId28" Type="http://schemas.openxmlformats.org/officeDocument/2006/relationships/ctrlProp" Target="../ctrlProps/ctrlProp75.xml"/><Relationship Id="rId275" Type="http://schemas.openxmlformats.org/officeDocument/2006/relationships/ctrlProp" Target="../ctrlProps/ctrlProp322.xml"/><Relationship Id="rId300" Type="http://schemas.openxmlformats.org/officeDocument/2006/relationships/ctrlProp" Target="../ctrlProps/ctrlProp347.xml"/><Relationship Id="rId482" Type="http://schemas.openxmlformats.org/officeDocument/2006/relationships/ctrlProp" Target="../ctrlProps/ctrlProp529.xml"/><Relationship Id="rId538" Type="http://schemas.openxmlformats.org/officeDocument/2006/relationships/ctrlProp" Target="../ctrlProps/ctrlProp585.xml"/><Relationship Id="rId703" Type="http://schemas.openxmlformats.org/officeDocument/2006/relationships/ctrlProp" Target="../ctrlProps/ctrlProp750.xml"/><Relationship Id="rId745" Type="http://schemas.openxmlformats.org/officeDocument/2006/relationships/ctrlProp" Target="../ctrlProps/ctrlProp792.xml"/><Relationship Id="rId81" Type="http://schemas.openxmlformats.org/officeDocument/2006/relationships/ctrlProp" Target="../ctrlProps/ctrlProp128.xml"/><Relationship Id="rId135" Type="http://schemas.openxmlformats.org/officeDocument/2006/relationships/ctrlProp" Target="../ctrlProps/ctrlProp182.xml"/><Relationship Id="rId177" Type="http://schemas.openxmlformats.org/officeDocument/2006/relationships/ctrlProp" Target="../ctrlProps/ctrlProp224.xml"/><Relationship Id="rId342" Type="http://schemas.openxmlformats.org/officeDocument/2006/relationships/ctrlProp" Target="../ctrlProps/ctrlProp389.xml"/><Relationship Id="rId384" Type="http://schemas.openxmlformats.org/officeDocument/2006/relationships/ctrlProp" Target="../ctrlProps/ctrlProp431.xml"/><Relationship Id="rId591" Type="http://schemas.openxmlformats.org/officeDocument/2006/relationships/ctrlProp" Target="../ctrlProps/ctrlProp638.xml"/><Relationship Id="rId605" Type="http://schemas.openxmlformats.org/officeDocument/2006/relationships/ctrlProp" Target="../ctrlProps/ctrlProp652.xml"/><Relationship Id="rId787" Type="http://schemas.openxmlformats.org/officeDocument/2006/relationships/ctrlProp" Target="../ctrlProps/ctrlProp834.xml"/><Relationship Id="rId812" Type="http://schemas.openxmlformats.org/officeDocument/2006/relationships/ctrlProp" Target="../ctrlProps/ctrlProp859.xml"/><Relationship Id="rId202" Type="http://schemas.openxmlformats.org/officeDocument/2006/relationships/ctrlProp" Target="../ctrlProps/ctrlProp249.xml"/><Relationship Id="rId244" Type="http://schemas.openxmlformats.org/officeDocument/2006/relationships/ctrlProp" Target="../ctrlProps/ctrlProp291.xml"/><Relationship Id="rId647" Type="http://schemas.openxmlformats.org/officeDocument/2006/relationships/ctrlProp" Target="../ctrlProps/ctrlProp694.xml"/><Relationship Id="rId689" Type="http://schemas.openxmlformats.org/officeDocument/2006/relationships/ctrlProp" Target="../ctrlProps/ctrlProp736.xml"/><Relationship Id="rId854" Type="http://schemas.openxmlformats.org/officeDocument/2006/relationships/ctrlProp" Target="../ctrlProps/ctrlProp901.xml"/><Relationship Id="rId39" Type="http://schemas.openxmlformats.org/officeDocument/2006/relationships/ctrlProp" Target="../ctrlProps/ctrlProp86.xml"/><Relationship Id="rId286" Type="http://schemas.openxmlformats.org/officeDocument/2006/relationships/ctrlProp" Target="../ctrlProps/ctrlProp333.xml"/><Relationship Id="rId451" Type="http://schemas.openxmlformats.org/officeDocument/2006/relationships/ctrlProp" Target="../ctrlProps/ctrlProp498.xml"/><Relationship Id="rId493" Type="http://schemas.openxmlformats.org/officeDocument/2006/relationships/ctrlProp" Target="../ctrlProps/ctrlProp540.xml"/><Relationship Id="rId507" Type="http://schemas.openxmlformats.org/officeDocument/2006/relationships/ctrlProp" Target="../ctrlProps/ctrlProp554.xml"/><Relationship Id="rId549" Type="http://schemas.openxmlformats.org/officeDocument/2006/relationships/ctrlProp" Target="../ctrlProps/ctrlProp596.xml"/><Relationship Id="rId714" Type="http://schemas.openxmlformats.org/officeDocument/2006/relationships/ctrlProp" Target="../ctrlProps/ctrlProp761.xml"/><Relationship Id="rId756" Type="http://schemas.openxmlformats.org/officeDocument/2006/relationships/ctrlProp" Target="../ctrlProps/ctrlProp803.xml"/><Relationship Id="rId50" Type="http://schemas.openxmlformats.org/officeDocument/2006/relationships/ctrlProp" Target="../ctrlProps/ctrlProp97.xml"/><Relationship Id="rId104" Type="http://schemas.openxmlformats.org/officeDocument/2006/relationships/ctrlProp" Target="../ctrlProps/ctrlProp151.xml"/><Relationship Id="rId146" Type="http://schemas.openxmlformats.org/officeDocument/2006/relationships/ctrlProp" Target="../ctrlProps/ctrlProp193.xml"/><Relationship Id="rId188" Type="http://schemas.openxmlformats.org/officeDocument/2006/relationships/ctrlProp" Target="../ctrlProps/ctrlProp235.xml"/><Relationship Id="rId311" Type="http://schemas.openxmlformats.org/officeDocument/2006/relationships/ctrlProp" Target="../ctrlProps/ctrlProp358.xml"/><Relationship Id="rId353" Type="http://schemas.openxmlformats.org/officeDocument/2006/relationships/ctrlProp" Target="../ctrlProps/ctrlProp400.xml"/><Relationship Id="rId395" Type="http://schemas.openxmlformats.org/officeDocument/2006/relationships/ctrlProp" Target="../ctrlProps/ctrlProp442.xml"/><Relationship Id="rId409" Type="http://schemas.openxmlformats.org/officeDocument/2006/relationships/ctrlProp" Target="../ctrlProps/ctrlProp456.xml"/><Relationship Id="rId560" Type="http://schemas.openxmlformats.org/officeDocument/2006/relationships/ctrlProp" Target="../ctrlProps/ctrlProp607.xml"/><Relationship Id="rId798" Type="http://schemas.openxmlformats.org/officeDocument/2006/relationships/ctrlProp" Target="../ctrlProps/ctrlProp845.xml"/><Relationship Id="rId92" Type="http://schemas.openxmlformats.org/officeDocument/2006/relationships/ctrlProp" Target="../ctrlProps/ctrlProp139.xml"/><Relationship Id="rId213" Type="http://schemas.openxmlformats.org/officeDocument/2006/relationships/ctrlProp" Target="../ctrlProps/ctrlProp260.xml"/><Relationship Id="rId420" Type="http://schemas.openxmlformats.org/officeDocument/2006/relationships/ctrlProp" Target="../ctrlProps/ctrlProp467.xml"/><Relationship Id="rId616" Type="http://schemas.openxmlformats.org/officeDocument/2006/relationships/ctrlProp" Target="../ctrlProps/ctrlProp663.xml"/><Relationship Id="rId658" Type="http://schemas.openxmlformats.org/officeDocument/2006/relationships/ctrlProp" Target="../ctrlProps/ctrlProp705.xml"/><Relationship Id="rId823" Type="http://schemas.openxmlformats.org/officeDocument/2006/relationships/ctrlProp" Target="../ctrlProps/ctrlProp870.xml"/><Relationship Id="rId865" Type="http://schemas.openxmlformats.org/officeDocument/2006/relationships/ctrlProp" Target="../ctrlProps/ctrlProp912.xml"/><Relationship Id="rId255" Type="http://schemas.openxmlformats.org/officeDocument/2006/relationships/ctrlProp" Target="../ctrlProps/ctrlProp302.xml"/><Relationship Id="rId297" Type="http://schemas.openxmlformats.org/officeDocument/2006/relationships/ctrlProp" Target="../ctrlProps/ctrlProp344.xml"/><Relationship Id="rId462" Type="http://schemas.openxmlformats.org/officeDocument/2006/relationships/ctrlProp" Target="../ctrlProps/ctrlProp509.xml"/><Relationship Id="rId518" Type="http://schemas.openxmlformats.org/officeDocument/2006/relationships/ctrlProp" Target="../ctrlProps/ctrlProp565.xml"/><Relationship Id="rId725" Type="http://schemas.openxmlformats.org/officeDocument/2006/relationships/ctrlProp" Target="../ctrlProps/ctrlProp772.xml"/><Relationship Id="rId115" Type="http://schemas.openxmlformats.org/officeDocument/2006/relationships/ctrlProp" Target="../ctrlProps/ctrlProp162.xml"/><Relationship Id="rId157" Type="http://schemas.openxmlformats.org/officeDocument/2006/relationships/ctrlProp" Target="../ctrlProps/ctrlProp204.xml"/><Relationship Id="rId322" Type="http://schemas.openxmlformats.org/officeDocument/2006/relationships/ctrlProp" Target="../ctrlProps/ctrlProp369.xml"/><Relationship Id="rId364" Type="http://schemas.openxmlformats.org/officeDocument/2006/relationships/ctrlProp" Target="../ctrlProps/ctrlProp411.xml"/><Relationship Id="rId767" Type="http://schemas.openxmlformats.org/officeDocument/2006/relationships/ctrlProp" Target="../ctrlProps/ctrlProp814.xml"/><Relationship Id="rId61" Type="http://schemas.openxmlformats.org/officeDocument/2006/relationships/ctrlProp" Target="../ctrlProps/ctrlProp108.xml"/><Relationship Id="rId199" Type="http://schemas.openxmlformats.org/officeDocument/2006/relationships/ctrlProp" Target="../ctrlProps/ctrlProp246.xml"/><Relationship Id="rId571" Type="http://schemas.openxmlformats.org/officeDocument/2006/relationships/ctrlProp" Target="../ctrlProps/ctrlProp618.xml"/><Relationship Id="rId627" Type="http://schemas.openxmlformats.org/officeDocument/2006/relationships/ctrlProp" Target="../ctrlProps/ctrlProp674.xml"/><Relationship Id="rId669" Type="http://schemas.openxmlformats.org/officeDocument/2006/relationships/ctrlProp" Target="../ctrlProps/ctrlProp716.xml"/><Relationship Id="rId834" Type="http://schemas.openxmlformats.org/officeDocument/2006/relationships/ctrlProp" Target="../ctrlProps/ctrlProp881.xml"/><Relationship Id="rId19" Type="http://schemas.openxmlformats.org/officeDocument/2006/relationships/ctrlProp" Target="../ctrlProps/ctrlProp66.xml"/><Relationship Id="rId224" Type="http://schemas.openxmlformats.org/officeDocument/2006/relationships/ctrlProp" Target="../ctrlProps/ctrlProp271.xml"/><Relationship Id="rId266" Type="http://schemas.openxmlformats.org/officeDocument/2006/relationships/ctrlProp" Target="../ctrlProps/ctrlProp313.xml"/><Relationship Id="rId431" Type="http://schemas.openxmlformats.org/officeDocument/2006/relationships/ctrlProp" Target="../ctrlProps/ctrlProp478.xml"/><Relationship Id="rId473" Type="http://schemas.openxmlformats.org/officeDocument/2006/relationships/ctrlProp" Target="../ctrlProps/ctrlProp520.xml"/><Relationship Id="rId529" Type="http://schemas.openxmlformats.org/officeDocument/2006/relationships/ctrlProp" Target="../ctrlProps/ctrlProp576.xml"/><Relationship Id="rId680" Type="http://schemas.openxmlformats.org/officeDocument/2006/relationships/ctrlProp" Target="../ctrlProps/ctrlProp727.xml"/><Relationship Id="rId736" Type="http://schemas.openxmlformats.org/officeDocument/2006/relationships/ctrlProp" Target="../ctrlProps/ctrlProp783.xml"/><Relationship Id="rId30" Type="http://schemas.openxmlformats.org/officeDocument/2006/relationships/ctrlProp" Target="../ctrlProps/ctrlProp77.xml"/><Relationship Id="rId126" Type="http://schemas.openxmlformats.org/officeDocument/2006/relationships/ctrlProp" Target="../ctrlProps/ctrlProp173.xml"/><Relationship Id="rId168" Type="http://schemas.openxmlformats.org/officeDocument/2006/relationships/ctrlProp" Target="../ctrlProps/ctrlProp215.xml"/><Relationship Id="rId333" Type="http://schemas.openxmlformats.org/officeDocument/2006/relationships/ctrlProp" Target="../ctrlProps/ctrlProp380.xml"/><Relationship Id="rId540" Type="http://schemas.openxmlformats.org/officeDocument/2006/relationships/ctrlProp" Target="../ctrlProps/ctrlProp587.xml"/><Relationship Id="rId778" Type="http://schemas.openxmlformats.org/officeDocument/2006/relationships/ctrlProp" Target="../ctrlProps/ctrlProp825.xml"/><Relationship Id="rId72" Type="http://schemas.openxmlformats.org/officeDocument/2006/relationships/ctrlProp" Target="../ctrlProps/ctrlProp119.xml"/><Relationship Id="rId375" Type="http://schemas.openxmlformats.org/officeDocument/2006/relationships/ctrlProp" Target="../ctrlProps/ctrlProp422.xml"/><Relationship Id="rId582" Type="http://schemas.openxmlformats.org/officeDocument/2006/relationships/ctrlProp" Target="../ctrlProps/ctrlProp629.xml"/><Relationship Id="rId638" Type="http://schemas.openxmlformats.org/officeDocument/2006/relationships/ctrlProp" Target="../ctrlProps/ctrlProp685.xml"/><Relationship Id="rId803" Type="http://schemas.openxmlformats.org/officeDocument/2006/relationships/ctrlProp" Target="../ctrlProps/ctrlProp850.xml"/><Relationship Id="rId845" Type="http://schemas.openxmlformats.org/officeDocument/2006/relationships/ctrlProp" Target="../ctrlProps/ctrlProp892.xml"/><Relationship Id="rId3" Type="http://schemas.openxmlformats.org/officeDocument/2006/relationships/vmlDrawing" Target="../drawings/vmlDrawing2.vml"/><Relationship Id="rId235" Type="http://schemas.openxmlformats.org/officeDocument/2006/relationships/ctrlProp" Target="../ctrlProps/ctrlProp282.xml"/><Relationship Id="rId277" Type="http://schemas.openxmlformats.org/officeDocument/2006/relationships/ctrlProp" Target="../ctrlProps/ctrlProp324.xml"/><Relationship Id="rId400" Type="http://schemas.openxmlformats.org/officeDocument/2006/relationships/ctrlProp" Target="../ctrlProps/ctrlProp447.xml"/><Relationship Id="rId442" Type="http://schemas.openxmlformats.org/officeDocument/2006/relationships/ctrlProp" Target="../ctrlProps/ctrlProp489.xml"/><Relationship Id="rId484" Type="http://schemas.openxmlformats.org/officeDocument/2006/relationships/ctrlProp" Target="../ctrlProps/ctrlProp531.xml"/><Relationship Id="rId705" Type="http://schemas.openxmlformats.org/officeDocument/2006/relationships/ctrlProp" Target="../ctrlProps/ctrlProp752.xml"/><Relationship Id="rId137" Type="http://schemas.openxmlformats.org/officeDocument/2006/relationships/ctrlProp" Target="../ctrlProps/ctrlProp184.xml"/><Relationship Id="rId302" Type="http://schemas.openxmlformats.org/officeDocument/2006/relationships/ctrlProp" Target="../ctrlProps/ctrlProp349.xml"/><Relationship Id="rId344" Type="http://schemas.openxmlformats.org/officeDocument/2006/relationships/ctrlProp" Target="../ctrlProps/ctrlProp391.xml"/><Relationship Id="rId691" Type="http://schemas.openxmlformats.org/officeDocument/2006/relationships/ctrlProp" Target="../ctrlProps/ctrlProp738.xml"/><Relationship Id="rId747" Type="http://schemas.openxmlformats.org/officeDocument/2006/relationships/ctrlProp" Target="../ctrlProps/ctrlProp794.xml"/><Relationship Id="rId789" Type="http://schemas.openxmlformats.org/officeDocument/2006/relationships/ctrlProp" Target="../ctrlProps/ctrlProp836.xml"/><Relationship Id="rId41" Type="http://schemas.openxmlformats.org/officeDocument/2006/relationships/ctrlProp" Target="../ctrlProps/ctrlProp88.xml"/><Relationship Id="rId83" Type="http://schemas.openxmlformats.org/officeDocument/2006/relationships/ctrlProp" Target="../ctrlProps/ctrlProp130.xml"/><Relationship Id="rId179" Type="http://schemas.openxmlformats.org/officeDocument/2006/relationships/ctrlProp" Target="../ctrlProps/ctrlProp226.xml"/><Relationship Id="rId386" Type="http://schemas.openxmlformats.org/officeDocument/2006/relationships/ctrlProp" Target="../ctrlProps/ctrlProp433.xml"/><Relationship Id="rId551" Type="http://schemas.openxmlformats.org/officeDocument/2006/relationships/ctrlProp" Target="../ctrlProps/ctrlProp598.xml"/><Relationship Id="rId593" Type="http://schemas.openxmlformats.org/officeDocument/2006/relationships/ctrlProp" Target="../ctrlProps/ctrlProp640.xml"/><Relationship Id="rId607" Type="http://schemas.openxmlformats.org/officeDocument/2006/relationships/ctrlProp" Target="../ctrlProps/ctrlProp654.xml"/><Relationship Id="rId649" Type="http://schemas.openxmlformats.org/officeDocument/2006/relationships/ctrlProp" Target="../ctrlProps/ctrlProp696.xml"/><Relationship Id="rId814" Type="http://schemas.openxmlformats.org/officeDocument/2006/relationships/ctrlProp" Target="../ctrlProps/ctrlProp861.xml"/><Relationship Id="rId856" Type="http://schemas.openxmlformats.org/officeDocument/2006/relationships/ctrlProp" Target="../ctrlProps/ctrlProp903.xml"/><Relationship Id="rId190" Type="http://schemas.openxmlformats.org/officeDocument/2006/relationships/ctrlProp" Target="../ctrlProps/ctrlProp237.xml"/><Relationship Id="rId204" Type="http://schemas.openxmlformats.org/officeDocument/2006/relationships/ctrlProp" Target="../ctrlProps/ctrlProp251.xml"/><Relationship Id="rId246" Type="http://schemas.openxmlformats.org/officeDocument/2006/relationships/ctrlProp" Target="../ctrlProps/ctrlProp293.xml"/><Relationship Id="rId288" Type="http://schemas.openxmlformats.org/officeDocument/2006/relationships/ctrlProp" Target="../ctrlProps/ctrlProp335.xml"/><Relationship Id="rId411" Type="http://schemas.openxmlformats.org/officeDocument/2006/relationships/ctrlProp" Target="../ctrlProps/ctrlProp458.xml"/><Relationship Id="rId453" Type="http://schemas.openxmlformats.org/officeDocument/2006/relationships/ctrlProp" Target="../ctrlProps/ctrlProp500.xml"/><Relationship Id="rId509" Type="http://schemas.openxmlformats.org/officeDocument/2006/relationships/ctrlProp" Target="../ctrlProps/ctrlProp556.xml"/><Relationship Id="rId660" Type="http://schemas.openxmlformats.org/officeDocument/2006/relationships/ctrlProp" Target="../ctrlProps/ctrlProp707.xml"/><Relationship Id="rId106" Type="http://schemas.openxmlformats.org/officeDocument/2006/relationships/ctrlProp" Target="../ctrlProps/ctrlProp153.xml"/><Relationship Id="rId313" Type="http://schemas.openxmlformats.org/officeDocument/2006/relationships/ctrlProp" Target="../ctrlProps/ctrlProp360.xml"/><Relationship Id="rId495" Type="http://schemas.openxmlformats.org/officeDocument/2006/relationships/ctrlProp" Target="../ctrlProps/ctrlProp542.xml"/><Relationship Id="rId716" Type="http://schemas.openxmlformats.org/officeDocument/2006/relationships/ctrlProp" Target="../ctrlProps/ctrlProp763.xml"/><Relationship Id="rId758" Type="http://schemas.openxmlformats.org/officeDocument/2006/relationships/ctrlProp" Target="../ctrlProps/ctrlProp805.xml"/><Relationship Id="rId10" Type="http://schemas.openxmlformats.org/officeDocument/2006/relationships/ctrlProp" Target="../ctrlProps/ctrlProp57.xml"/><Relationship Id="rId52" Type="http://schemas.openxmlformats.org/officeDocument/2006/relationships/ctrlProp" Target="../ctrlProps/ctrlProp99.xml"/><Relationship Id="rId94" Type="http://schemas.openxmlformats.org/officeDocument/2006/relationships/ctrlProp" Target="../ctrlProps/ctrlProp141.xml"/><Relationship Id="rId148" Type="http://schemas.openxmlformats.org/officeDocument/2006/relationships/ctrlProp" Target="../ctrlProps/ctrlProp195.xml"/><Relationship Id="rId355" Type="http://schemas.openxmlformats.org/officeDocument/2006/relationships/ctrlProp" Target="../ctrlProps/ctrlProp402.xml"/><Relationship Id="rId397" Type="http://schemas.openxmlformats.org/officeDocument/2006/relationships/ctrlProp" Target="../ctrlProps/ctrlProp444.xml"/><Relationship Id="rId520" Type="http://schemas.openxmlformats.org/officeDocument/2006/relationships/ctrlProp" Target="../ctrlProps/ctrlProp567.xml"/><Relationship Id="rId562" Type="http://schemas.openxmlformats.org/officeDocument/2006/relationships/ctrlProp" Target="../ctrlProps/ctrlProp609.xml"/><Relationship Id="rId618" Type="http://schemas.openxmlformats.org/officeDocument/2006/relationships/ctrlProp" Target="../ctrlProps/ctrlProp665.xml"/><Relationship Id="rId825" Type="http://schemas.openxmlformats.org/officeDocument/2006/relationships/ctrlProp" Target="../ctrlProps/ctrlProp872.xml"/><Relationship Id="rId215" Type="http://schemas.openxmlformats.org/officeDocument/2006/relationships/ctrlProp" Target="../ctrlProps/ctrlProp262.xml"/><Relationship Id="rId257" Type="http://schemas.openxmlformats.org/officeDocument/2006/relationships/ctrlProp" Target="../ctrlProps/ctrlProp304.xml"/><Relationship Id="rId422" Type="http://schemas.openxmlformats.org/officeDocument/2006/relationships/ctrlProp" Target="../ctrlProps/ctrlProp469.xml"/><Relationship Id="rId464" Type="http://schemas.openxmlformats.org/officeDocument/2006/relationships/ctrlProp" Target="../ctrlProps/ctrlProp511.xml"/><Relationship Id="rId867" Type="http://schemas.openxmlformats.org/officeDocument/2006/relationships/ctrlProp" Target="../ctrlProps/ctrlProp914.xml"/><Relationship Id="rId299" Type="http://schemas.openxmlformats.org/officeDocument/2006/relationships/ctrlProp" Target="../ctrlProps/ctrlProp346.xml"/><Relationship Id="rId727" Type="http://schemas.openxmlformats.org/officeDocument/2006/relationships/ctrlProp" Target="../ctrlProps/ctrlProp774.xml"/><Relationship Id="rId63" Type="http://schemas.openxmlformats.org/officeDocument/2006/relationships/ctrlProp" Target="../ctrlProps/ctrlProp110.xml"/><Relationship Id="rId159" Type="http://schemas.openxmlformats.org/officeDocument/2006/relationships/ctrlProp" Target="../ctrlProps/ctrlProp206.xml"/><Relationship Id="rId366" Type="http://schemas.openxmlformats.org/officeDocument/2006/relationships/ctrlProp" Target="../ctrlProps/ctrlProp413.xml"/><Relationship Id="rId573" Type="http://schemas.openxmlformats.org/officeDocument/2006/relationships/ctrlProp" Target="../ctrlProps/ctrlProp620.xml"/><Relationship Id="rId780" Type="http://schemas.openxmlformats.org/officeDocument/2006/relationships/ctrlProp" Target="../ctrlProps/ctrlProp827.xml"/><Relationship Id="rId226" Type="http://schemas.openxmlformats.org/officeDocument/2006/relationships/ctrlProp" Target="../ctrlProps/ctrlProp273.xml"/><Relationship Id="rId433" Type="http://schemas.openxmlformats.org/officeDocument/2006/relationships/ctrlProp" Target="../ctrlProps/ctrlProp480.xml"/><Relationship Id="rId640" Type="http://schemas.openxmlformats.org/officeDocument/2006/relationships/ctrlProp" Target="../ctrlProps/ctrlProp687.xml"/><Relationship Id="rId738" Type="http://schemas.openxmlformats.org/officeDocument/2006/relationships/ctrlProp" Target="../ctrlProps/ctrlProp785.xml"/><Relationship Id="rId74" Type="http://schemas.openxmlformats.org/officeDocument/2006/relationships/ctrlProp" Target="../ctrlProps/ctrlProp121.xml"/><Relationship Id="rId377" Type="http://schemas.openxmlformats.org/officeDocument/2006/relationships/ctrlProp" Target="../ctrlProps/ctrlProp424.xml"/><Relationship Id="rId500" Type="http://schemas.openxmlformats.org/officeDocument/2006/relationships/ctrlProp" Target="../ctrlProps/ctrlProp547.xml"/><Relationship Id="rId584" Type="http://schemas.openxmlformats.org/officeDocument/2006/relationships/ctrlProp" Target="../ctrlProps/ctrlProp631.xml"/><Relationship Id="rId805" Type="http://schemas.openxmlformats.org/officeDocument/2006/relationships/ctrlProp" Target="../ctrlProps/ctrlProp852.xml"/><Relationship Id="rId5" Type="http://schemas.openxmlformats.org/officeDocument/2006/relationships/ctrlProp" Target="../ctrlProps/ctrlProp52.xml"/><Relationship Id="rId237" Type="http://schemas.openxmlformats.org/officeDocument/2006/relationships/ctrlProp" Target="../ctrlProps/ctrlProp284.xml"/><Relationship Id="rId791" Type="http://schemas.openxmlformats.org/officeDocument/2006/relationships/ctrlProp" Target="../ctrlProps/ctrlProp838.xml"/><Relationship Id="rId444" Type="http://schemas.openxmlformats.org/officeDocument/2006/relationships/ctrlProp" Target="../ctrlProps/ctrlProp491.xml"/><Relationship Id="rId651" Type="http://schemas.openxmlformats.org/officeDocument/2006/relationships/ctrlProp" Target="../ctrlProps/ctrlProp698.xml"/><Relationship Id="rId749" Type="http://schemas.openxmlformats.org/officeDocument/2006/relationships/ctrlProp" Target="../ctrlProps/ctrlProp796.xml"/><Relationship Id="rId290" Type="http://schemas.openxmlformats.org/officeDocument/2006/relationships/ctrlProp" Target="../ctrlProps/ctrlProp337.xml"/><Relationship Id="rId304" Type="http://schemas.openxmlformats.org/officeDocument/2006/relationships/ctrlProp" Target="../ctrlProps/ctrlProp351.xml"/><Relationship Id="rId388" Type="http://schemas.openxmlformats.org/officeDocument/2006/relationships/ctrlProp" Target="../ctrlProps/ctrlProp435.xml"/><Relationship Id="rId511" Type="http://schemas.openxmlformats.org/officeDocument/2006/relationships/ctrlProp" Target="../ctrlProps/ctrlProp558.xml"/><Relationship Id="rId609" Type="http://schemas.openxmlformats.org/officeDocument/2006/relationships/ctrlProp" Target="../ctrlProps/ctrlProp656.xml"/><Relationship Id="rId85" Type="http://schemas.openxmlformats.org/officeDocument/2006/relationships/ctrlProp" Target="../ctrlProps/ctrlProp132.xml"/><Relationship Id="rId150" Type="http://schemas.openxmlformats.org/officeDocument/2006/relationships/ctrlProp" Target="../ctrlProps/ctrlProp197.xml"/><Relationship Id="rId595" Type="http://schemas.openxmlformats.org/officeDocument/2006/relationships/ctrlProp" Target="../ctrlProps/ctrlProp642.xml"/><Relationship Id="rId816" Type="http://schemas.openxmlformats.org/officeDocument/2006/relationships/ctrlProp" Target="../ctrlProps/ctrlProp863.xml"/><Relationship Id="rId248" Type="http://schemas.openxmlformats.org/officeDocument/2006/relationships/ctrlProp" Target="../ctrlProps/ctrlProp295.xml"/><Relationship Id="rId455" Type="http://schemas.openxmlformats.org/officeDocument/2006/relationships/ctrlProp" Target="../ctrlProps/ctrlProp502.xml"/><Relationship Id="rId662" Type="http://schemas.openxmlformats.org/officeDocument/2006/relationships/ctrlProp" Target="../ctrlProps/ctrlProp709.xml"/><Relationship Id="rId12" Type="http://schemas.openxmlformats.org/officeDocument/2006/relationships/ctrlProp" Target="../ctrlProps/ctrlProp59.xml"/><Relationship Id="rId108" Type="http://schemas.openxmlformats.org/officeDocument/2006/relationships/ctrlProp" Target="../ctrlProps/ctrlProp155.xml"/><Relationship Id="rId315" Type="http://schemas.openxmlformats.org/officeDocument/2006/relationships/ctrlProp" Target="../ctrlProps/ctrlProp362.xml"/><Relationship Id="rId522" Type="http://schemas.openxmlformats.org/officeDocument/2006/relationships/ctrlProp" Target="../ctrlProps/ctrlProp569.xml"/><Relationship Id="rId96" Type="http://schemas.openxmlformats.org/officeDocument/2006/relationships/ctrlProp" Target="../ctrlProps/ctrlProp143.xml"/><Relationship Id="rId161" Type="http://schemas.openxmlformats.org/officeDocument/2006/relationships/ctrlProp" Target="../ctrlProps/ctrlProp208.xml"/><Relationship Id="rId399" Type="http://schemas.openxmlformats.org/officeDocument/2006/relationships/ctrlProp" Target="../ctrlProps/ctrlProp446.xml"/><Relationship Id="rId827" Type="http://schemas.openxmlformats.org/officeDocument/2006/relationships/ctrlProp" Target="../ctrlProps/ctrlProp874.xml"/><Relationship Id="rId259" Type="http://schemas.openxmlformats.org/officeDocument/2006/relationships/ctrlProp" Target="../ctrlProps/ctrlProp306.xml"/><Relationship Id="rId466" Type="http://schemas.openxmlformats.org/officeDocument/2006/relationships/ctrlProp" Target="../ctrlProps/ctrlProp513.xml"/><Relationship Id="rId673" Type="http://schemas.openxmlformats.org/officeDocument/2006/relationships/ctrlProp" Target="../ctrlProps/ctrlProp720.xml"/><Relationship Id="rId23" Type="http://schemas.openxmlformats.org/officeDocument/2006/relationships/ctrlProp" Target="../ctrlProps/ctrlProp70.xml"/><Relationship Id="rId119" Type="http://schemas.openxmlformats.org/officeDocument/2006/relationships/ctrlProp" Target="../ctrlProps/ctrlProp166.xml"/><Relationship Id="rId326" Type="http://schemas.openxmlformats.org/officeDocument/2006/relationships/ctrlProp" Target="../ctrlProps/ctrlProp373.xml"/><Relationship Id="rId533" Type="http://schemas.openxmlformats.org/officeDocument/2006/relationships/ctrlProp" Target="../ctrlProps/ctrlProp580.xml"/><Relationship Id="rId740" Type="http://schemas.openxmlformats.org/officeDocument/2006/relationships/ctrlProp" Target="../ctrlProps/ctrlProp787.xml"/><Relationship Id="rId838" Type="http://schemas.openxmlformats.org/officeDocument/2006/relationships/ctrlProp" Target="../ctrlProps/ctrlProp885.xml"/><Relationship Id="rId172" Type="http://schemas.openxmlformats.org/officeDocument/2006/relationships/ctrlProp" Target="../ctrlProps/ctrlProp219.xml"/><Relationship Id="rId477" Type="http://schemas.openxmlformats.org/officeDocument/2006/relationships/ctrlProp" Target="../ctrlProps/ctrlProp524.xml"/><Relationship Id="rId600" Type="http://schemas.openxmlformats.org/officeDocument/2006/relationships/ctrlProp" Target="../ctrlProps/ctrlProp647.xml"/><Relationship Id="rId684" Type="http://schemas.openxmlformats.org/officeDocument/2006/relationships/ctrlProp" Target="../ctrlProps/ctrlProp731.xml"/><Relationship Id="rId337" Type="http://schemas.openxmlformats.org/officeDocument/2006/relationships/ctrlProp" Target="../ctrlProps/ctrlProp384.xml"/><Relationship Id="rId34" Type="http://schemas.openxmlformats.org/officeDocument/2006/relationships/ctrlProp" Target="../ctrlProps/ctrlProp81.xml"/><Relationship Id="rId544" Type="http://schemas.openxmlformats.org/officeDocument/2006/relationships/ctrlProp" Target="../ctrlProps/ctrlProp591.xml"/><Relationship Id="rId751" Type="http://schemas.openxmlformats.org/officeDocument/2006/relationships/ctrlProp" Target="../ctrlProps/ctrlProp798.xml"/><Relationship Id="rId849" Type="http://schemas.openxmlformats.org/officeDocument/2006/relationships/ctrlProp" Target="../ctrlProps/ctrlProp896.xml"/><Relationship Id="rId183" Type="http://schemas.openxmlformats.org/officeDocument/2006/relationships/ctrlProp" Target="../ctrlProps/ctrlProp230.xml"/><Relationship Id="rId390" Type="http://schemas.openxmlformats.org/officeDocument/2006/relationships/ctrlProp" Target="../ctrlProps/ctrlProp437.xml"/><Relationship Id="rId404" Type="http://schemas.openxmlformats.org/officeDocument/2006/relationships/ctrlProp" Target="../ctrlProps/ctrlProp451.xml"/><Relationship Id="rId611" Type="http://schemas.openxmlformats.org/officeDocument/2006/relationships/ctrlProp" Target="../ctrlProps/ctrlProp658.xml"/><Relationship Id="rId250" Type="http://schemas.openxmlformats.org/officeDocument/2006/relationships/ctrlProp" Target="../ctrlProps/ctrlProp297.xml"/><Relationship Id="rId488" Type="http://schemas.openxmlformats.org/officeDocument/2006/relationships/ctrlProp" Target="../ctrlProps/ctrlProp535.xml"/><Relationship Id="rId695" Type="http://schemas.openxmlformats.org/officeDocument/2006/relationships/ctrlProp" Target="../ctrlProps/ctrlProp742.xml"/><Relationship Id="rId709" Type="http://schemas.openxmlformats.org/officeDocument/2006/relationships/ctrlProp" Target="../ctrlProps/ctrlProp756.xml"/><Relationship Id="rId45" Type="http://schemas.openxmlformats.org/officeDocument/2006/relationships/ctrlProp" Target="../ctrlProps/ctrlProp92.xml"/><Relationship Id="rId110" Type="http://schemas.openxmlformats.org/officeDocument/2006/relationships/ctrlProp" Target="../ctrlProps/ctrlProp157.xml"/><Relationship Id="rId348" Type="http://schemas.openxmlformats.org/officeDocument/2006/relationships/ctrlProp" Target="../ctrlProps/ctrlProp395.xml"/><Relationship Id="rId555" Type="http://schemas.openxmlformats.org/officeDocument/2006/relationships/ctrlProp" Target="../ctrlProps/ctrlProp602.xml"/><Relationship Id="rId762" Type="http://schemas.openxmlformats.org/officeDocument/2006/relationships/ctrlProp" Target="../ctrlProps/ctrlProp809.xml"/><Relationship Id="rId194" Type="http://schemas.openxmlformats.org/officeDocument/2006/relationships/ctrlProp" Target="../ctrlProps/ctrlProp241.xml"/><Relationship Id="rId208" Type="http://schemas.openxmlformats.org/officeDocument/2006/relationships/ctrlProp" Target="../ctrlProps/ctrlProp255.xml"/><Relationship Id="rId415" Type="http://schemas.openxmlformats.org/officeDocument/2006/relationships/ctrlProp" Target="../ctrlProps/ctrlProp462.xml"/><Relationship Id="rId622" Type="http://schemas.openxmlformats.org/officeDocument/2006/relationships/ctrlProp" Target="../ctrlProps/ctrlProp669.xml"/><Relationship Id="rId261" Type="http://schemas.openxmlformats.org/officeDocument/2006/relationships/ctrlProp" Target="../ctrlProps/ctrlProp308.xml"/><Relationship Id="rId499" Type="http://schemas.openxmlformats.org/officeDocument/2006/relationships/ctrlProp" Target="../ctrlProps/ctrlProp546.xml"/><Relationship Id="rId56" Type="http://schemas.openxmlformats.org/officeDocument/2006/relationships/ctrlProp" Target="../ctrlProps/ctrlProp103.xml"/><Relationship Id="rId359" Type="http://schemas.openxmlformats.org/officeDocument/2006/relationships/ctrlProp" Target="../ctrlProps/ctrlProp406.xml"/><Relationship Id="rId566" Type="http://schemas.openxmlformats.org/officeDocument/2006/relationships/ctrlProp" Target="../ctrlProps/ctrlProp613.xml"/><Relationship Id="rId773" Type="http://schemas.openxmlformats.org/officeDocument/2006/relationships/ctrlProp" Target="../ctrlProps/ctrlProp820.xml"/><Relationship Id="rId121" Type="http://schemas.openxmlformats.org/officeDocument/2006/relationships/ctrlProp" Target="../ctrlProps/ctrlProp168.xml"/><Relationship Id="rId219" Type="http://schemas.openxmlformats.org/officeDocument/2006/relationships/ctrlProp" Target="../ctrlProps/ctrlProp266.xml"/><Relationship Id="rId426" Type="http://schemas.openxmlformats.org/officeDocument/2006/relationships/ctrlProp" Target="../ctrlProps/ctrlProp473.xml"/><Relationship Id="rId633" Type="http://schemas.openxmlformats.org/officeDocument/2006/relationships/ctrlProp" Target="../ctrlProps/ctrlProp680.xml"/><Relationship Id="rId840" Type="http://schemas.openxmlformats.org/officeDocument/2006/relationships/ctrlProp" Target="../ctrlProps/ctrlProp887.xml"/><Relationship Id="rId67" Type="http://schemas.openxmlformats.org/officeDocument/2006/relationships/ctrlProp" Target="../ctrlProps/ctrlProp114.xml"/><Relationship Id="rId272" Type="http://schemas.openxmlformats.org/officeDocument/2006/relationships/ctrlProp" Target="../ctrlProps/ctrlProp319.xml"/><Relationship Id="rId577" Type="http://schemas.openxmlformats.org/officeDocument/2006/relationships/ctrlProp" Target="../ctrlProps/ctrlProp624.xml"/><Relationship Id="rId700" Type="http://schemas.openxmlformats.org/officeDocument/2006/relationships/ctrlProp" Target="../ctrlProps/ctrlProp747.xml"/><Relationship Id="rId132" Type="http://schemas.openxmlformats.org/officeDocument/2006/relationships/ctrlProp" Target="../ctrlProps/ctrlProp179.xml"/><Relationship Id="rId784" Type="http://schemas.openxmlformats.org/officeDocument/2006/relationships/ctrlProp" Target="../ctrlProps/ctrlProp831.xml"/><Relationship Id="rId437" Type="http://schemas.openxmlformats.org/officeDocument/2006/relationships/ctrlProp" Target="../ctrlProps/ctrlProp484.xml"/><Relationship Id="rId644" Type="http://schemas.openxmlformats.org/officeDocument/2006/relationships/ctrlProp" Target="../ctrlProps/ctrlProp691.xml"/><Relationship Id="rId851" Type="http://schemas.openxmlformats.org/officeDocument/2006/relationships/ctrlProp" Target="../ctrlProps/ctrlProp898.xml"/><Relationship Id="rId283" Type="http://schemas.openxmlformats.org/officeDocument/2006/relationships/ctrlProp" Target="../ctrlProps/ctrlProp330.xml"/><Relationship Id="rId490" Type="http://schemas.openxmlformats.org/officeDocument/2006/relationships/ctrlProp" Target="../ctrlProps/ctrlProp537.xml"/><Relationship Id="rId504" Type="http://schemas.openxmlformats.org/officeDocument/2006/relationships/ctrlProp" Target="../ctrlProps/ctrlProp551.xml"/><Relationship Id="rId711" Type="http://schemas.openxmlformats.org/officeDocument/2006/relationships/ctrlProp" Target="../ctrlProps/ctrlProp758.xml"/><Relationship Id="rId78" Type="http://schemas.openxmlformats.org/officeDocument/2006/relationships/ctrlProp" Target="../ctrlProps/ctrlProp125.xml"/><Relationship Id="rId143" Type="http://schemas.openxmlformats.org/officeDocument/2006/relationships/ctrlProp" Target="../ctrlProps/ctrlProp190.xml"/><Relationship Id="rId350" Type="http://schemas.openxmlformats.org/officeDocument/2006/relationships/ctrlProp" Target="../ctrlProps/ctrlProp397.xml"/><Relationship Id="rId588" Type="http://schemas.openxmlformats.org/officeDocument/2006/relationships/ctrlProp" Target="../ctrlProps/ctrlProp635.xml"/><Relationship Id="rId795" Type="http://schemas.openxmlformats.org/officeDocument/2006/relationships/ctrlProp" Target="../ctrlProps/ctrlProp842.xml"/><Relationship Id="rId809" Type="http://schemas.openxmlformats.org/officeDocument/2006/relationships/ctrlProp" Target="../ctrlProps/ctrlProp856.xml"/><Relationship Id="rId9" Type="http://schemas.openxmlformats.org/officeDocument/2006/relationships/ctrlProp" Target="../ctrlProps/ctrlProp56.xml"/><Relationship Id="rId210" Type="http://schemas.openxmlformats.org/officeDocument/2006/relationships/ctrlProp" Target="../ctrlProps/ctrlProp257.xml"/><Relationship Id="rId448" Type="http://schemas.openxmlformats.org/officeDocument/2006/relationships/ctrlProp" Target="../ctrlProps/ctrlProp495.xml"/><Relationship Id="rId655" Type="http://schemas.openxmlformats.org/officeDocument/2006/relationships/ctrlProp" Target="../ctrlProps/ctrlProp702.xml"/><Relationship Id="rId862" Type="http://schemas.openxmlformats.org/officeDocument/2006/relationships/ctrlProp" Target="../ctrlProps/ctrlProp909.xml"/><Relationship Id="rId294" Type="http://schemas.openxmlformats.org/officeDocument/2006/relationships/ctrlProp" Target="../ctrlProps/ctrlProp341.xml"/><Relationship Id="rId308" Type="http://schemas.openxmlformats.org/officeDocument/2006/relationships/ctrlProp" Target="../ctrlProps/ctrlProp355.xml"/><Relationship Id="rId515" Type="http://schemas.openxmlformats.org/officeDocument/2006/relationships/ctrlProp" Target="../ctrlProps/ctrlProp562.xml"/><Relationship Id="rId722" Type="http://schemas.openxmlformats.org/officeDocument/2006/relationships/ctrlProp" Target="../ctrlProps/ctrlProp769.xml"/><Relationship Id="rId89" Type="http://schemas.openxmlformats.org/officeDocument/2006/relationships/ctrlProp" Target="../ctrlProps/ctrlProp136.xml"/><Relationship Id="rId154" Type="http://schemas.openxmlformats.org/officeDocument/2006/relationships/ctrlProp" Target="../ctrlProps/ctrlProp201.xml"/><Relationship Id="rId361" Type="http://schemas.openxmlformats.org/officeDocument/2006/relationships/ctrlProp" Target="../ctrlProps/ctrlProp408.xml"/><Relationship Id="rId599" Type="http://schemas.openxmlformats.org/officeDocument/2006/relationships/ctrlProp" Target="../ctrlProps/ctrlProp646.xml"/><Relationship Id="rId459" Type="http://schemas.openxmlformats.org/officeDocument/2006/relationships/ctrlProp" Target="../ctrlProps/ctrlProp506.xml"/><Relationship Id="rId666" Type="http://schemas.openxmlformats.org/officeDocument/2006/relationships/ctrlProp" Target="../ctrlProps/ctrlProp713.xml"/><Relationship Id="rId873" Type="http://schemas.openxmlformats.org/officeDocument/2006/relationships/ctrlProp" Target="../ctrlProps/ctrlProp920.xml"/><Relationship Id="rId16" Type="http://schemas.openxmlformats.org/officeDocument/2006/relationships/ctrlProp" Target="../ctrlProps/ctrlProp63.xml"/><Relationship Id="rId221" Type="http://schemas.openxmlformats.org/officeDocument/2006/relationships/ctrlProp" Target="../ctrlProps/ctrlProp268.xml"/><Relationship Id="rId319" Type="http://schemas.openxmlformats.org/officeDocument/2006/relationships/ctrlProp" Target="../ctrlProps/ctrlProp366.xml"/><Relationship Id="rId526" Type="http://schemas.openxmlformats.org/officeDocument/2006/relationships/ctrlProp" Target="../ctrlProps/ctrlProp573.xml"/><Relationship Id="rId733" Type="http://schemas.openxmlformats.org/officeDocument/2006/relationships/ctrlProp" Target="../ctrlProps/ctrlProp780.xml"/><Relationship Id="rId165" Type="http://schemas.openxmlformats.org/officeDocument/2006/relationships/ctrlProp" Target="../ctrlProps/ctrlProp212.xml"/><Relationship Id="rId372" Type="http://schemas.openxmlformats.org/officeDocument/2006/relationships/ctrlProp" Target="../ctrlProps/ctrlProp419.xml"/><Relationship Id="rId677" Type="http://schemas.openxmlformats.org/officeDocument/2006/relationships/ctrlProp" Target="../ctrlProps/ctrlProp724.xml"/><Relationship Id="rId800" Type="http://schemas.openxmlformats.org/officeDocument/2006/relationships/ctrlProp" Target="../ctrlProps/ctrlProp847.xml"/><Relationship Id="rId232" Type="http://schemas.openxmlformats.org/officeDocument/2006/relationships/ctrlProp" Target="../ctrlProps/ctrlProp279.xml"/><Relationship Id="rId27" Type="http://schemas.openxmlformats.org/officeDocument/2006/relationships/ctrlProp" Target="../ctrlProps/ctrlProp74.xml"/><Relationship Id="rId537" Type="http://schemas.openxmlformats.org/officeDocument/2006/relationships/ctrlProp" Target="../ctrlProps/ctrlProp584.xml"/><Relationship Id="rId744" Type="http://schemas.openxmlformats.org/officeDocument/2006/relationships/ctrlProp" Target="../ctrlProps/ctrlProp791.xml"/><Relationship Id="rId80" Type="http://schemas.openxmlformats.org/officeDocument/2006/relationships/ctrlProp" Target="../ctrlProps/ctrlProp127.xml"/><Relationship Id="rId176" Type="http://schemas.openxmlformats.org/officeDocument/2006/relationships/ctrlProp" Target="../ctrlProps/ctrlProp223.xml"/><Relationship Id="rId383" Type="http://schemas.openxmlformats.org/officeDocument/2006/relationships/ctrlProp" Target="../ctrlProps/ctrlProp430.xml"/><Relationship Id="rId590" Type="http://schemas.openxmlformats.org/officeDocument/2006/relationships/ctrlProp" Target="../ctrlProps/ctrlProp637.xml"/><Relationship Id="rId604" Type="http://schemas.openxmlformats.org/officeDocument/2006/relationships/ctrlProp" Target="../ctrlProps/ctrlProp651.xml"/><Relationship Id="rId811" Type="http://schemas.openxmlformats.org/officeDocument/2006/relationships/ctrlProp" Target="../ctrlProps/ctrlProp858.xml"/><Relationship Id="rId243" Type="http://schemas.openxmlformats.org/officeDocument/2006/relationships/ctrlProp" Target="../ctrlProps/ctrlProp290.xml"/><Relationship Id="rId450" Type="http://schemas.openxmlformats.org/officeDocument/2006/relationships/ctrlProp" Target="../ctrlProps/ctrlProp497.xml"/><Relationship Id="rId688" Type="http://schemas.openxmlformats.org/officeDocument/2006/relationships/ctrlProp" Target="../ctrlProps/ctrlProp735.xml"/><Relationship Id="rId38" Type="http://schemas.openxmlformats.org/officeDocument/2006/relationships/ctrlProp" Target="../ctrlProps/ctrlProp85.xml"/><Relationship Id="rId103" Type="http://schemas.openxmlformats.org/officeDocument/2006/relationships/ctrlProp" Target="../ctrlProps/ctrlProp150.xml"/><Relationship Id="rId310" Type="http://schemas.openxmlformats.org/officeDocument/2006/relationships/ctrlProp" Target="../ctrlProps/ctrlProp357.xml"/><Relationship Id="rId548" Type="http://schemas.openxmlformats.org/officeDocument/2006/relationships/ctrlProp" Target="../ctrlProps/ctrlProp595.xml"/><Relationship Id="rId755" Type="http://schemas.openxmlformats.org/officeDocument/2006/relationships/ctrlProp" Target="../ctrlProps/ctrlProp802.xml"/><Relationship Id="rId91" Type="http://schemas.openxmlformats.org/officeDocument/2006/relationships/ctrlProp" Target="../ctrlProps/ctrlProp138.xml"/><Relationship Id="rId187" Type="http://schemas.openxmlformats.org/officeDocument/2006/relationships/ctrlProp" Target="../ctrlProps/ctrlProp234.xml"/><Relationship Id="rId394" Type="http://schemas.openxmlformats.org/officeDocument/2006/relationships/ctrlProp" Target="../ctrlProps/ctrlProp441.xml"/><Relationship Id="rId408" Type="http://schemas.openxmlformats.org/officeDocument/2006/relationships/ctrlProp" Target="../ctrlProps/ctrlProp455.xml"/><Relationship Id="rId615" Type="http://schemas.openxmlformats.org/officeDocument/2006/relationships/ctrlProp" Target="../ctrlProps/ctrlProp662.xml"/><Relationship Id="rId822" Type="http://schemas.openxmlformats.org/officeDocument/2006/relationships/ctrlProp" Target="../ctrlProps/ctrlProp869.xml"/><Relationship Id="rId254" Type="http://schemas.openxmlformats.org/officeDocument/2006/relationships/ctrlProp" Target="../ctrlProps/ctrlProp301.xml"/><Relationship Id="rId699" Type="http://schemas.openxmlformats.org/officeDocument/2006/relationships/ctrlProp" Target="../ctrlProps/ctrlProp746.xml"/><Relationship Id="rId49" Type="http://schemas.openxmlformats.org/officeDocument/2006/relationships/ctrlProp" Target="../ctrlProps/ctrlProp96.xml"/><Relationship Id="rId114" Type="http://schemas.openxmlformats.org/officeDocument/2006/relationships/ctrlProp" Target="../ctrlProps/ctrlProp161.xml"/><Relationship Id="rId461" Type="http://schemas.openxmlformats.org/officeDocument/2006/relationships/ctrlProp" Target="../ctrlProps/ctrlProp508.xml"/><Relationship Id="rId559" Type="http://schemas.openxmlformats.org/officeDocument/2006/relationships/ctrlProp" Target="../ctrlProps/ctrlProp606.xml"/><Relationship Id="rId766" Type="http://schemas.openxmlformats.org/officeDocument/2006/relationships/ctrlProp" Target="../ctrlProps/ctrlProp813.xml"/><Relationship Id="rId198" Type="http://schemas.openxmlformats.org/officeDocument/2006/relationships/ctrlProp" Target="../ctrlProps/ctrlProp245.xml"/><Relationship Id="rId321" Type="http://schemas.openxmlformats.org/officeDocument/2006/relationships/ctrlProp" Target="../ctrlProps/ctrlProp368.xml"/><Relationship Id="rId419" Type="http://schemas.openxmlformats.org/officeDocument/2006/relationships/ctrlProp" Target="../ctrlProps/ctrlProp466.xml"/><Relationship Id="rId626" Type="http://schemas.openxmlformats.org/officeDocument/2006/relationships/ctrlProp" Target="../ctrlProps/ctrlProp673.xml"/><Relationship Id="rId833" Type="http://schemas.openxmlformats.org/officeDocument/2006/relationships/ctrlProp" Target="../ctrlProps/ctrlProp880.xml"/><Relationship Id="rId265" Type="http://schemas.openxmlformats.org/officeDocument/2006/relationships/ctrlProp" Target="../ctrlProps/ctrlProp312.xml"/><Relationship Id="rId472" Type="http://schemas.openxmlformats.org/officeDocument/2006/relationships/ctrlProp" Target="../ctrlProps/ctrlProp519.xml"/><Relationship Id="rId125" Type="http://schemas.openxmlformats.org/officeDocument/2006/relationships/ctrlProp" Target="../ctrlProps/ctrlProp172.xml"/><Relationship Id="rId332" Type="http://schemas.openxmlformats.org/officeDocument/2006/relationships/ctrlProp" Target="../ctrlProps/ctrlProp379.xml"/><Relationship Id="rId777" Type="http://schemas.openxmlformats.org/officeDocument/2006/relationships/ctrlProp" Target="../ctrlProps/ctrlProp824.xml"/><Relationship Id="rId637" Type="http://schemas.openxmlformats.org/officeDocument/2006/relationships/ctrlProp" Target="../ctrlProps/ctrlProp684.xml"/><Relationship Id="rId844" Type="http://schemas.openxmlformats.org/officeDocument/2006/relationships/ctrlProp" Target="../ctrlProps/ctrlProp891.xml"/><Relationship Id="rId276" Type="http://schemas.openxmlformats.org/officeDocument/2006/relationships/ctrlProp" Target="../ctrlProps/ctrlProp323.xml"/><Relationship Id="rId483" Type="http://schemas.openxmlformats.org/officeDocument/2006/relationships/ctrlProp" Target="../ctrlProps/ctrlProp530.xml"/><Relationship Id="rId690" Type="http://schemas.openxmlformats.org/officeDocument/2006/relationships/ctrlProp" Target="../ctrlProps/ctrlProp737.xml"/><Relationship Id="rId704" Type="http://schemas.openxmlformats.org/officeDocument/2006/relationships/ctrlProp" Target="../ctrlProps/ctrlProp751.xml"/><Relationship Id="rId40" Type="http://schemas.openxmlformats.org/officeDocument/2006/relationships/ctrlProp" Target="../ctrlProps/ctrlProp87.xml"/><Relationship Id="rId136" Type="http://schemas.openxmlformats.org/officeDocument/2006/relationships/ctrlProp" Target="../ctrlProps/ctrlProp183.xml"/><Relationship Id="rId343" Type="http://schemas.openxmlformats.org/officeDocument/2006/relationships/ctrlProp" Target="../ctrlProps/ctrlProp390.xml"/><Relationship Id="rId550" Type="http://schemas.openxmlformats.org/officeDocument/2006/relationships/ctrlProp" Target="../ctrlProps/ctrlProp597.xml"/><Relationship Id="rId788" Type="http://schemas.openxmlformats.org/officeDocument/2006/relationships/ctrlProp" Target="../ctrlProps/ctrlProp835.xml"/><Relationship Id="rId203" Type="http://schemas.openxmlformats.org/officeDocument/2006/relationships/ctrlProp" Target="../ctrlProps/ctrlProp250.xml"/><Relationship Id="rId648" Type="http://schemas.openxmlformats.org/officeDocument/2006/relationships/ctrlProp" Target="../ctrlProps/ctrlProp695.xml"/><Relationship Id="rId855" Type="http://schemas.openxmlformats.org/officeDocument/2006/relationships/ctrlProp" Target="../ctrlProps/ctrlProp902.xml"/><Relationship Id="rId287" Type="http://schemas.openxmlformats.org/officeDocument/2006/relationships/ctrlProp" Target="../ctrlProps/ctrlProp334.xml"/><Relationship Id="rId410" Type="http://schemas.openxmlformats.org/officeDocument/2006/relationships/ctrlProp" Target="../ctrlProps/ctrlProp457.xml"/><Relationship Id="rId494" Type="http://schemas.openxmlformats.org/officeDocument/2006/relationships/ctrlProp" Target="../ctrlProps/ctrlProp541.xml"/><Relationship Id="rId508" Type="http://schemas.openxmlformats.org/officeDocument/2006/relationships/ctrlProp" Target="../ctrlProps/ctrlProp555.xml"/><Relationship Id="rId715" Type="http://schemas.openxmlformats.org/officeDocument/2006/relationships/ctrlProp" Target="../ctrlProps/ctrlProp762.xml"/><Relationship Id="rId147" Type="http://schemas.openxmlformats.org/officeDocument/2006/relationships/ctrlProp" Target="../ctrlProps/ctrlProp194.xml"/><Relationship Id="rId354" Type="http://schemas.openxmlformats.org/officeDocument/2006/relationships/ctrlProp" Target="../ctrlProps/ctrlProp401.xml"/><Relationship Id="rId799" Type="http://schemas.openxmlformats.org/officeDocument/2006/relationships/ctrlProp" Target="../ctrlProps/ctrlProp846.xml"/><Relationship Id="rId51" Type="http://schemas.openxmlformats.org/officeDocument/2006/relationships/ctrlProp" Target="../ctrlProps/ctrlProp98.xml"/><Relationship Id="rId561" Type="http://schemas.openxmlformats.org/officeDocument/2006/relationships/ctrlProp" Target="../ctrlProps/ctrlProp608.xml"/><Relationship Id="rId659" Type="http://schemas.openxmlformats.org/officeDocument/2006/relationships/ctrlProp" Target="../ctrlProps/ctrlProp706.xml"/><Relationship Id="rId866" Type="http://schemas.openxmlformats.org/officeDocument/2006/relationships/ctrlProp" Target="../ctrlProps/ctrlProp913.xml"/><Relationship Id="rId214" Type="http://schemas.openxmlformats.org/officeDocument/2006/relationships/ctrlProp" Target="../ctrlProps/ctrlProp261.xml"/><Relationship Id="rId298" Type="http://schemas.openxmlformats.org/officeDocument/2006/relationships/ctrlProp" Target="../ctrlProps/ctrlProp345.xml"/><Relationship Id="rId421" Type="http://schemas.openxmlformats.org/officeDocument/2006/relationships/ctrlProp" Target="../ctrlProps/ctrlProp468.xml"/><Relationship Id="rId519" Type="http://schemas.openxmlformats.org/officeDocument/2006/relationships/ctrlProp" Target="../ctrlProps/ctrlProp566.xml"/><Relationship Id="rId158" Type="http://schemas.openxmlformats.org/officeDocument/2006/relationships/ctrlProp" Target="../ctrlProps/ctrlProp205.xml"/><Relationship Id="rId726" Type="http://schemas.openxmlformats.org/officeDocument/2006/relationships/ctrlProp" Target="../ctrlProps/ctrlProp773.xml"/><Relationship Id="rId62" Type="http://schemas.openxmlformats.org/officeDocument/2006/relationships/ctrlProp" Target="../ctrlProps/ctrlProp109.xml"/><Relationship Id="rId365" Type="http://schemas.openxmlformats.org/officeDocument/2006/relationships/ctrlProp" Target="../ctrlProps/ctrlProp412.xml"/><Relationship Id="rId572" Type="http://schemas.openxmlformats.org/officeDocument/2006/relationships/ctrlProp" Target="../ctrlProps/ctrlProp619.xml"/><Relationship Id="rId225" Type="http://schemas.openxmlformats.org/officeDocument/2006/relationships/ctrlProp" Target="../ctrlProps/ctrlProp272.xml"/><Relationship Id="rId432" Type="http://schemas.openxmlformats.org/officeDocument/2006/relationships/ctrlProp" Target="../ctrlProps/ctrlProp479.xml"/><Relationship Id="rId737" Type="http://schemas.openxmlformats.org/officeDocument/2006/relationships/ctrlProp" Target="../ctrlProps/ctrlProp784.xml"/><Relationship Id="rId73" Type="http://schemas.openxmlformats.org/officeDocument/2006/relationships/ctrlProp" Target="../ctrlProps/ctrlProp120.xml"/><Relationship Id="rId169" Type="http://schemas.openxmlformats.org/officeDocument/2006/relationships/ctrlProp" Target="../ctrlProps/ctrlProp216.xml"/><Relationship Id="rId376" Type="http://schemas.openxmlformats.org/officeDocument/2006/relationships/ctrlProp" Target="../ctrlProps/ctrlProp423.xml"/><Relationship Id="rId583" Type="http://schemas.openxmlformats.org/officeDocument/2006/relationships/ctrlProp" Target="../ctrlProps/ctrlProp630.xml"/><Relationship Id="rId790" Type="http://schemas.openxmlformats.org/officeDocument/2006/relationships/ctrlProp" Target="../ctrlProps/ctrlProp837.xml"/><Relationship Id="rId804" Type="http://schemas.openxmlformats.org/officeDocument/2006/relationships/ctrlProp" Target="../ctrlProps/ctrlProp851.xml"/><Relationship Id="rId4" Type="http://schemas.openxmlformats.org/officeDocument/2006/relationships/ctrlProp" Target="../ctrlProps/ctrlProp51.xml"/><Relationship Id="rId236" Type="http://schemas.openxmlformats.org/officeDocument/2006/relationships/ctrlProp" Target="../ctrlProps/ctrlProp283.xml"/><Relationship Id="rId443" Type="http://schemas.openxmlformats.org/officeDocument/2006/relationships/ctrlProp" Target="../ctrlProps/ctrlProp490.xml"/><Relationship Id="rId650" Type="http://schemas.openxmlformats.org/officeDocument/2006/relationships/ctrlProp" Target="../ctrlProps/ctrlProp697.xml"/><Relationship Id="rId303" Type="http://schemas.openxmlformats.org/officeDocument/2006/relationships/ctrlProp" Target="../ctrlProps/ctrlProp350.xml"/><Relationship Id="rId748" Type="http://schemas.openxmlformats.org/officeDocument/2006/relationships/ctrlProp" Target="../ctrlProps/ctrlProp795.xml"/><Relationship Id="rId84" Type="http://schemas.openxmlformats.org/officeDocument/2006/relationships/ctrlProp" Target="../ctrlProps/ctrlProp131.xml"/><Relationship Id="rId387" Type="http://schemas.openxmlformats.org/officeDocument/2006/relationships/ctrlProp" Target="../ctrlProps/ctrlProp434.xml"/><Relationship Id="rId510" Type="http://schemas.openxmlformats.org/officeDocument/2006/relationships/ctrlProp" Target="../ctrlProps/ctrlProp557.xml"/><Relationship Id="rId594" Type="http://schemas.openxmlformats.org/officeDocument/2006/relationships/ctrlProp" Target="../ctrlProps/ctrlProp641.xml"/><Relationship Id="rId608" Type="http://schemas.openxmlformats.org/officeDocument/2006/relationships/ctrlProp" Target="../ctrlProps/ctrlProp655.xml"/><Relationship Id="rId815" Type="http://schemas.openxmlformats.org/officeDocument/2006/relationships/ctrlProp" Target="../ctrlProps/ctrlProp862.xml"/><Relationship Id="rId247" Type="http://schemas.openxmlformats.org/officeDocument/2006/relationships/ctrlProp" Target="../ctrlProps/ctrlProp294.xml"/><Relationship Id="rId107" Type="http://schemas.openxmlformats.org/officeDocument/2006/relationships/ctrlProp" Target="../ctrlProps/ctrlProp154.xml"/><Relationship Id="rId454" Type="http://schemas.openxmlformats.org/officeDocument/2006/relationships/ctrlProp" Target="../ctrlProps/ctrlProp501.xml"/><Relationship Id="rId661" Type="http://schemas.openxmlformats.org/officeDocument/2006/relationships/ctrlProp" Target="../ctrlProps/ctrlProp708.xml"/><Relationship Id="rId759" Type="http://schemas.openxmlformats.org/officeDocument/2006/relationships/ctrlProp" Target="../ctrlProps/ctrlProp806.xml"/><Relationship Id="rId11" Type="http://schemas.openxmlformats.org/officeDocument/2006/relationships/ctrlProp" Target="../ctrlProps/ctrlProp58.xml"/><Relationship Id="rId314" Type="http://schemas.openxmlformats.org/officeDocument/2006/relationships/ctrlProp" Target="../ctrlProps/ctrlProp361.xml"/><Relationship Id="rId398" Type="http://schemas.openxmlformats.org/officeDocument/2006/relationships/ctrlProp" Target="../ctrlProps/ctrlProp445.xml"/><Relationship Id="rId521" Type="http://schemas.openxmlformats.org/officeDocument/2006/relationships/ctrlProp" Target="../ctrlProps/ctrlProp568.xml"/><Relationship Id="rId619" Type="http://schemas.openxmlformats.org/officeDocument/2006/relationships/ctrlProp" Target="../ctrlProps/ctrlProp666.xml"/><Relationship Id="rId95" Type="http://schemas.openxmlformats.org/officeDocument/2006/relationships/ctrlProp" Target="../ctrlProps/ctrlProp142.xml"/><Relationship Id="rId160" Type="http://schemas.openxmlformats.org/officeDocument/2006/relationships/ctrlProp" Target="../ctrlProps/ctrlProp207.xml"/><Relationship Id="rId826" Type="http://schemas.openxmlformats.org/officeDocument/2006/relationships/ctrlProp" Target="../ctrlProps/ctrlProp873.xml"/><Relationship Id="rId258" Type="http://schemas.openxmlformats.org/officeDocument/2006/relationships/ctrlProp" Target="../ctrlProps/ctrlProp305.xml"/><Relationship Id="rId465" Type="http://schemas.openxmlformats.org/officeDocument/2006/relationships/ctrlProp" Target="../ctrlProps/ctrlProp512.xml"/><Relationship Id="rId672" Type="http://schemas.openxmlformats.org/officeDocument/2006/relationships/ctrlProp" Target="../ctrlProps/ctrlProp719.xml"/><Relationship Id="rId22" Type="http://schemas.openxmlformats.org/officeDocument/2006/relationships/ctrlProp" Target="../ctrlProps/ctrlProp69.xml"/><Relationship Id="rId118" Type="http://schemas.openxmlformats.org/officeDocument/2006/relationships/ctrlProp" Target="../ctrlProps/ctrlProp165.xml"/><Relationship Id="rId325" Type="http://schemas.openxmlformats.org/officeDocument/2006/relationships/ctrlProp" Target="../ctrlProps/ctrlProp372.xml"/><Relationship Id="rId532" Type="http://schemas.openxmlformats.org/officeDocument/2006/relationships/ctrlProp" Target="../ctrlProps/ctrlProp579.xml"/><Relationship Id="rId171" Type="http://schemas.openxmlformats.org/officeDocument/2006/relationships/ctrlProp" Target="../ctrlProps/ctrlProp218.xml"/><Relationship Id="rId837" Type="http://schemas.openxmlformats.org/officeDocument/2006/relationships/ctrlProp" Target="../ctrlProps/ctrlProp884.xml"/><Relationship Id="rId269" Type="http://schemas.openxmlformats.org/officeDocument/2006/relationships/ctrlProp" Target="../ctrlProps/ctrlProp316.xml"/><Relationship Id="rId476" Type="http://schemas.openxmlformats.org/officeDocument/2006/relationships/ctrlProp" Target="../ctrlProps/ctrlProp523.xml"/><Relationship Id="rId683" Type="http://schemas.openxmlformats.org/officeDocument/2006/relationships/ctrlProp" Target="../ctrlProps/ctrlProp730.xml"/><Relationship Id="rId33" Type="http://schemas.openxmlformats.org/officeDocument/2006/relationships/ctrlProp" Target="../ctrlProps/ctrlProp80.xml"/><Relationship Id="rId129" Type="http://schemas.openxmlformats.org/officeDocument/2006/relationships/ctrlProp" Target="../ctrlProps/ctrlProp176.xml"/><Relationship Id="rId336" Type="http://schemas.openxmlformats.org/officeDocument/2006/relationships/ctrlProp" Target="../ctrlProps/ctrlProp383.xml"/><Relationship Id="rId543" Type="http://schemas.openxmlformats.org/officeDocument/2006/relationships/ctrlProp" Target="../ctrlProps/ctrlProp590.xml"/><Relationship Id="rId182" Type="http://schemas.openxmlformats.org/officeDocument/2006/relationships/ctrlProp" Target="../ctrlProps/ctrlProp229.xml"/><Relationship Id="rId403" Type="http://schemas.openxmlformats.org/officeDocument/2006/relationships/ctrlProp" Target="../ctrlProps/ctrlProp450.xml"/><Relationship Id="rId750" Type="http://schemas.openxmlformats.org/officeDocument/2006/relationships/ctrlProp" Target="../ctrlProps/ctrlProp797.xml"/><Relationship Id="rId848" Type="http://schemas.openxmlformats.org/officeDocument/2006/relationships/ctrlProp" Target="../ctrlProps/ctrlProp895.xml"/><Relationship Id="rId487" Type="http://schemas.openxmlformats.org/officeDocument/2006/relationships/ctrlProp" Target="../ctrlProps/ctrlProp534.xml"/><Relationship Id="rId610" Type="http://schemas.openxmlformats.org/officeDocument/2006/relationships/ctrlProp" Target="../ctrlProps/ctrlProp657.xml"/><Relationship Id="rId694" Type="http://schemas.openxmlformats.org/officeDocument/2006/relationships/ctrlProp" Target="../ctrlProps/ctrlProp741.xml"/><Relationship Id="rId708" Type="http://schemas.openxmlformats.org/officeDocument/2006/relationships/ctrlProp" Target="../ctrlProps/ctrlProp755.xml"/><Relationship Id="rId347" Type="http://schemas.openxmlformats.org/officeDocument/2006/relationships/ctrlProp" Target="../ctrlProps/ctrlProp394.xml"/><Relationship Id="rId44" Type="http://schemas.openxmlformats.org/officeDocument/2006/relationships/ctrlProp" Target="../ctrlProps/ctrlProp91.xml"/><Relationship Id="rId554" Type="http://schemas.openxmlformats.org/officeDocument/2006/relationships/ctrlProp" Target="../ctrlProps/ctrlProp601.xml"/><Relationship Id="rId761" Type="http://schemas.openxmlformats.org/officeDocument/2006/relationships/ctrlProp" Target="../ctrlProps/ctrlProp808.xml"/><Relationship Id="rId859" Type="http://schemas.openxmlformats.org/officeDocument/2006/relationships/ctrlProp" Target="../ctrlProps/ctrlProp906.xml"/><Relationship Id="rId193" Type="http://schemas.openxmlformats.org/officeDocument/2006/relationships/ctrlProp" Target="../ctrlProps/ctrlProp240.xml"/><Relationship Id="rId207" Type="http://schemas.openxmlformats.org/officeDocument/2006/relationships/ctrlProp" Target="../ctrlProps/ctrlProp254.xml"/><Relationship Id="rId414" Type="http://schemas.openxmlformats.org/officeDocument/2006/relationships/ctrlProp" Target="../ctrlProps/ctrlProp461.xml"/><Relationship Id="rId498" Type="http://schemas.openxmlformats.org/officeDocument/2006/relationships/ctrlProp" Target="../ctrlProps/ctrlProp545.xml"/><Relationship Id="rId621" Type="http://schemas.openxmlformats.org/officeDocument/2006/relationships/ctrlProp" Target="../ctrlProps/ctrlProp668.xml"/><Relationship Id="rId260" Type="http://schemas.openxmlformats.org/officeDocument/2006/relationships/ctrlProp" Target="../ctrlProps/ctrlProp307.xml"/><Relationship Id="rId719" Type="http://schemas.openxmlformats.org/officeDocument/2006/relationships/ctrlProp" Target="../ctrlProps/ctrlProp766.xml"/><Relationship Id="rId55" Type="http://schemas.openxmlformats.org/officeDocument/2006/relationships/ctrlProp" Target="../ctrlProps/ctrlProp102.xml"/><Relationship Id="rId120" Type="http://schemas.openxmlformats.org/officeDocument/2006/relationships/ctrlProp" Target="../ctrlProps/ctrlProp167.xml"/><Relationship Id="rId358" Type="http://schemas.openxmlformats.org/officeDocument/2006/relationships/ctrlProp" Target="../ctrlProps/ctrlProp405.xml"/><Relationship Id="rId565" Type="http://schemas.openxmlformats.org/officeDocument/2006/relationships/ctrlProp" Target="../ctrlProps/ctrlProp612.xml"/><Relationship Id="rId772" Type="http://schemas.openxmlformats.org/officeDocument/2006/relationships/ctrlProp" Target="../ctrlProps/ctrlProp819.xml"/><Relationship Id="rId218" Type="http://schemas.openxmlformats.org/officeDocument/2006/relationships/ctrlProp" Target="../ctrlProps/ctrlProp265.xml"/><Relationship Id="rId425" Type="http://schemas.openxmlformats.org/officeDocument/2006/relationships/ctrlProp" Target="../ctrlProps/ctrlProp472.xml"/><Relationship Id="rId632" Type="http://schemas.openxmlformats.org/officeDocument/2006/relationships/ctrlProp" Target="../ctrlProps/ctrlProp679.xml"/><Relationship Id="rId271" Type="http://schemas.openxmlformats.org/officeDocument/2006/relationships/ctrlProp" Target="../ctrlProps/ctrlProp318.xml"/><Relationship Id="rId66" Type="http://schemas.openxmlformats.org/officeDocument/2006/relationships/ctrlProp" Target="../ctrlProps/ctrlProp113.xml"/><Relationship Id="rId131" Type="http://schemas.openxmlformats.org/officeDocument/2006/relationships/ctrlProp" Target="../ctrlProps/ctrlProp178.xml"/><Relationship Id="rId369" Type="http://schemas.openxmlformats.org/officeDocument/2006/relationships/ctrlProp" Target="../ctrlProps/ctrlProp416.xml"/><Relationship Id="rId576" Type="http://schemas.openxmlformats.org/officeDocument/2006/relationships/ctrlProp" Target="../ctrlProps/ctrlProp623.xml"/><Relationship Id="rId783" Type="http://schemas.openxmlformats.org/officeDocument/2006/relationships/ctrlProp" Target="../ctrlProps/ctrlProp830.xml"/><Relationship Id="rId229" Type="http://schemas.openxmlformats.org/officeDocument/2006/relationships/ctrlProp" Target="../ctrlProps/ctrlProp276.xml"/><Relationship Id="rId436" Type="http://schemas.openxmlformats.org/officeDocument/2006/relationships/ctrlProp" Target="../ctrlProps/ctrlProp483.xml"/><Relationship Id="rId643" Type="http://schemas.openxmlformats.org/officeDocument/2006/relationships/ctrlProp" Target="../ctrlProps/ctrlProp690.xml"/><Relationship Id="rId850" Type="http://schemas.openxmlformats.org/officeDocument/2006/relationships/ctrlProp" Target="../ctrlProps/ctrlProp897.xml"/><Relationship Id="rId77" Type="http://schemas.openxmlformats.org/officeDocument/2006/relationships/ctrlProp" Target="../ctrlProps/ctrlProp124.xml"/><Relationship Id="rId282" Type="http://schemas.openxmlformats.org/officeDocument/2006/relationships/ctrlProp" Target="../ctrlProps/ctrlProp329.xml"/><Relationship Id="rId503" Type="http://schemas.openxmlformats.org/officeDocument/2006/relationships/ctrlProp" Target="../ctrlProps/ctrlProp550.xml"/><Relationship Id="rId587" Type="http://schemas.openxmlformats.org/officeDocument/2006/relationships/ctrlProp" Target="../ctrlProps/ctrlProp634.xml"/><Relationship Id="rId710" Type="http://schemas.openxmlformats.org/officeDocument/2006/relationships/ctrlProp" Target="../ctrlProps/ctrlProp757.xml"/><Relationship Id="rId808" Type="http://schemas.openxmlformats.org/officeDocument/2006/relationships/ctrlProp" Target="../ctrlProps/ctrlProp855.xml"/><Relationship Id="rId8" Type="http://schemas.openxmlformats.org/officeDocument/2006/relationships/ctrlProp" Target="../ctrlProps/ctrlProp55.xml"/><Relationship Id="rId142" Type="http://schemas.openxmlformats.org/officeDocument/2006/relationships/ctrlProp" Target="../ctrlProps/ctrlProp189.xml"/><Relationship Id="rId447" Type="http://schemas.openxmlformats.org/officeDocument/2006/relationships/ctrlProp" Target="../ctrlProps/ctrlProp494.xml"/><Relationship Id="rId794" Type="http://schemas.openxmlformats.org/officeDocument/2006/relationships/ctrlProp" Target="../ctrlProps/ctrlProp841.xml"/><Relationship Id="rId654" Type="http://schemas.openxmlformats.org/officeDocument/2006/relationships/ctrlProp" Target="../ctrlProps/ctrlProp701.xml"/><Relationship Id="rId861" Type="http://schemas.openxmlformats.org/officeDocument/2006/relationships/ctrlProp" Target="../ctrlProps/ctrlProp908.xml"/><Relationship Id="rId293" Type="http://schemas.openxmlformats.org/officeDocument/2006/relationships/ctrlProp" Target="../ctrlProps/ctrlProp340.xml"/><Relationship Id="rId307" Type="http://schemas.openxmlformats.org/officeDocument/2006/relationships/ctrlProp" Target="../ctrlProps/ctrlProp354.xml"/><Relationship Id="rId514" Type="http://schemas.openxmlformats.org/officeDocument/2006/relationships/ctrlProp" Target="../ctrlProps/ctrlProp561.xml"/><Relationship Id="rId721" Type="http://schemas.openxmlformats.org/officeDocument/2006/relationships/ctrlProp" Target="../ctrlProps/ctrlProp76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86080-3ACA-4195-9450-E2E084145D91}">
  <sheetPr codeName="Sheet1">
    <pageSetUpPr fitToPage="1"/>
  </sheetPr>
  <dimension ref="B1:BD47"/>
  <sheetViews>
    <sheetView showGridLines="0" tabSelected="1" zoomScale="70" zoomScaleNormal="70" workbookViewId="0">
      <pane xSplit="16" ySplit="4" topLeftCell="Q5" activePane="bottomRight" state="frozen"/>
      <selection pane="topRight" activeCell="Q1" sqref="Q1"/>
      <selection pane="bottomLeft" activeCell="A5" sqref="A5"/>
      <selection pane="bottomRight" activeCell="Q5" sqref="Q5:AC5"/>
    </sheetView>
  </sheetViews>
  <sheetFormatPr defaultColWidth="8.08203125" defaultRowHeight="14" x14ac:dyDescent="0.55000000000000004"/>
  <cols>
    <col min="1" max="1" width="1.75" style="16" customWidth="1"/>
    <col min="2" max="2" width="3.83203125" style="88" customWidth="1"/>
    <col min="3" max="29" width="3.83203125" style="16" customWidth="1"/>
    <col min="30" max="30" width="1.75" style="16" customWidth="1"/>
    <col min="31" max="53" width="3.83203125" style="15" customWidth="1"/>
    <col min="54" max="54" width="1.75" style="16" customWidth="1"/>
    <col min="55" max="56" width="8.08203125" style="16" hidden="1" customWidth="1"/>
    <col min="57" max="16384" width="8.08203125" style="16"/>
  </cols>
  <sheetData>
    <row r="1" spans="2:56" ht="5.5" customHeight="1" x14ac:dyDescent="0.55000000000000004">
      <c r="B1" s="16"/>
    </row>
    <row r="2" spans="2:56" ht="21" x14ac:dyDescent="0.55000000000000004">
      <c r="B2" s="14" t="s">
        <v>0</v>
      </c>
      <c r="T2" s="18" t="s">
        <v>1</v>
      </c>
      <c r="AM2" s="20" t="s">
        <v>2</v>
      </c>
    </row>
    <row r="3" spans="2:56" ht="5.5" customHeight="1" x14ac:dyDescent="0.55000000000000004">
      <c r="B3" s="16"/>
      <c r="V3" s="17"/>
      <c r="W3" s="17"/>
      <c r="X3" s="17"/>
      <c r="Y3" s="17"/>
      <c r="AN3" s="19"/>
      <c r="AO3" s="19"/>
      <c r="AP3" s="19"/>
      <c r="AQ3" s="19"/>
    </row>
    <row r="4" spans="2:56" s="20" customFormat="1" ht="37" customHeight="1" x14ac:dyDescent="0.55000000000000004">
      <c r="B4" s="99" t="s">
        <v>3</v>
      </c>
      <c r="C4" s="132" t="s">
        <v>4</v>
      </c>
      <c r="D4" s="132"/>
      <c r="E4" s="132"/>
      <c r="F4" s="132"/>
      <c r="G4" s="132"/>
      <c r="H4" s="132"/>
      <c r="I4" s="132"/>
      <c r="J4" s="132"/>
      <c r="K4" s="132"/>
      <c r="L4" s="132"/>
      <c r="M4" s="132"/>
      <c r="N4" s="132"/>
      <c r="O4" s="132"/>
      <c r="P4" s="133"/>
      <c r="Q4" s="166" t="s">
        <v>5</v>
      </c>
      <c r="R4" s="166"/>
      <c r="S4" s="166"/>
      <c r="T4" s="166"/>
      <c r="U4" s="166"/>
      <c r="V4" s="166"/>
      <c r="W4" s="166"/>
      <c r="X4" s="166"/>
      <c r="Y4" s="166"/>
      <c r="Z4" s="166"/>
      <c r="AA4" s="166"/>
      <c r="AB4" s="166"/>
      <c r="AC4" s="166"/>
      <c r="AE4" s="166" t="s">
        <v>6</v>
      </c>
      <c r="AF4" s="166"/>
      <c r="AG4" s="166"/>
      <c r="AH4" s="166"/>
      <c r="AI4" s="166"/>
      <c r="AJ4" s="166"/>
      <c r="AK4" s="166"/>
      <c r="AL4" s="166"/>
      <c r="AM4" s="166"/>
      <c r="AN4" s="166"/>
      <c r="AO4" s="166"/>
      <c r="AP4" s="166"/>
      <c r="AQ4" s="166"/>
      <c r="AR4" s="166"/>
      <c r="AS4" s="166"/>
      <c r="AT4" s="166"/>
      <c r="AU4" s="166"/>
      <c r="AV4" s="166"/>
      <c r="AW4" s="166"/>
      <c r="AX4" s="166"/>
      <c r="AY4" s="166"/>
      <c r="AZ4" s="166"/>
      <c r="BA4" s="166"/>
      <c r="BC4" s="87" t="s">
        <v>7</v>
      </c>
      <c r="BD4" s="87" t="s">
        <v>8</v>
      </c>
    </row>
    <row r="5" spans="2:56" ht="37" customHeight="1" x14ac:dyDescent="0.55000000000000004">
      <c r="B5" s="86">
        <v>1</v>
      </c>
      <c r="C5" s="159" t="s">
        <v>9</v>
      </c>
      <c r="D5" s="159"/>
      <c r="E5" s="159"/>
      <c r="F5" s="159"/>
      <c r="G5" s="162"/>
      <c r="H5" s="162"/>
      <c r="I5" s="162"/>
      <c r="J5" s="162"/>
      <c r="K5" s="162"/>
      <c r="L5" s="162"/>
      <c r="M5" s="162"/>
      <c r="N5" s="162"/>
      <c r="O5" s="162"/>
      <c r="P5" s="162"/>
      <c r="Q5" s="167"/>
      <c r="R5" s="167"/>
      <c r="S5" s="167"/>
      <c r="T5" s="167"/>
      <c r="U5" s="167"/>
      <c r="V5" s="167"/>
      <c r="W5" s="167"/>
      <c r="X5" s="167"/>
      <c r="Y5" s="167"/>
      <c r="Z5" s="167"/>
      <c r="AA5" s="167"/>
      <c r="AB5" s="167"/>
      <c r="AC5" s="167"/>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C5" s="97" t="str">
        <f>IF(Q5="","",Q5)</f>
        <v/>
      </c>
      <c r="BD5" s="16" t="str">
        <f>IF(BC5&lt;&gt;"","OK","NG")</f>
        <v>NG</v>
      </c>
    </row>
    <row r="6" spans="2:56" ht="37" customHeight="1" x14ac:dyDescent="0.55000000000000004">
      <c r="B6" s="86">
        <v>2</v>
      </c>
      <c r="C6" s="159" t="s">
        <v>10</v>
      </c>
      <c r="D6" s="159"/>
      <c r="E6" s="159"/>
      <c r="F6" s="159"/>
      <c r="G6" s="162"/>
      <c r="H6" s="162"/>
      <c r="I6" s="162"/>
      <c r="J6" s="162"/>
      <c r="K6" s="162"/>
      <c r="L6" s="162"/>
      <c r="M6" s="162"/>
      <c r="N6" s="162"/>
      <c r="O6" s="162"/>
      <c r="P6" s="162"/>
      <c r="Q6" s="167"/>
      <c r="R6" s="167"/>
      <c r="S6" s="167"/>
      <c r="T6" s="167"/>
      <c r="U6" s="167"/>
      <c r="V6" s="167"/>
      <c r="W6" s="167"/>
      <c r="X6" s="167"/>
      <c r="Y6" s="167"/>
      <c r="Z6" s="167"/>
      <c r="AA6" s="167"/>
      <c r="AB6" s="167"/>
      <c r="AC6" s="167"/>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C6" s="97" t="str">
        <f>IF(Q6="","",Q6)</f>
        <v/>
      </c>
      <c r="BD6" s="16" t="str">
        <f>IF(BC6&lt;&gt;"","OK","NG")</f>
        <v>NG</v>
      </c>
    </row>
    <row r="7" spans="2:56" ht="37" customHeight="1" x14ac:dyDescent="0.55000000000000004">
      <c r="B7" s="86">
        <v>3</v>
      </c>
      <c r="C7" s="159" t="s">
        <v>11</v>
      </c>
      <c r="D7" s="159"/>
      <c r="E7" s="159"/>
      <c r="F7" s="159"/>
      <c r="G7" s="162"/>
      <c r="H7" s="162"/>
      <c r="I7" s="162"/>
      <c r="J7" s="162"/>
      <c r="K7" s="162"/>
      <c r="L7" s="162"/>
      <c r="M7" s="162"/>
      <c r="N7" s="162"/>
      <c r="O7" s="162"/>
      <c r="P7" s="162"/>
      <c r="Q7" s="163"/>
      <c r="R7" s="164"/>
      <c r="S7" s="153" t="s">
        <v>12</v>
      </c>
      <c r="T7" s="153"/>
      <c r="U7" s="153"/>
      <c r="V7" s="153"/>
      <c r="W7" s="157"/>
      <c r="X7" s="156"/>
      <c r="Y7" s="153" t="s">
        <v>13</v>
      </c>
      <c r="Z7" s="153"/>
      <c r="AA7" s="153"/>
      <c r="AB7" s="153"/>
      <c r="AC7" s="154"/>
      <c r="AE7" s="161"/>
      <c r="AF7" s="161"/>
      <c r="AG7" s="161"/>
      <c r="AH7" s="161"/>
      <c r="AI7" s="161"/>
      <c r="AJ7" s="161"/>
      <c r="AK7" s="161"/>
      <c r="AL7" s="161"/>
      <c r="AM7" s="161"/>
      <c r="AN7" s="161"/>
      <c r="AO7" s="161"/>
      <c r="AP7" s="161"/>
      <c r="AQ7" s="161"/>
      <c r="AR7" s="161"/>
      <c r="AS7" s="161"/>
      <c r="AT7" s="161"/>
      <c r="AU7" s="161"/>
      <c r="AV7" s="161"/>
      <c r="AW7" s="161"/>
      <c r="AX7" s="161"/>
      <c r="AY7" s="161"/>
      <c r="AZ7" s="161"/>
      <c r="BA7" s="161"/>
      <c r="BC7" s="85"/>
      <c r="BD7" s="16" t="str">
        <f>IF(BC7&lt;&gt;"","OK","NG")</f>
        <v>NG</v>
      </c>
    </row>
    <row r="8" spans="2:56" ht="37" customHeight="1" x14ac:dyDescent="0.55000000000000004">
      <c r="B8" s="86">
        <v>4</v>
      </c>
      <c r="C8" s="159" t="s">
        <v>14</v>
      </c>
      <c r="D8" s="159"/>
      <c r="E8" s="159"/>
      <c r="F8" s="159"/>
      <c r="G8" s="159"/>
      <c r="H8" s="159"/>
      <c r="I8" s="159"/>
      <c r="J8" s="159"/>
      <c r="K8" s="159"/>
      <c r="L8" s="159"/>
      <c r="M8" s="159"/>
      <c r="N8" s="159"/>
      <c r="O8" s="159"/>
      <c r="P8" s="159"/>
      <c r="Q8" s="155"/>
      <c r="R8" s="156"/>
      <c r="S8" s="153" t="s">
        <v>15</v>
      </c>
      <c r="T8" s="153"/>
      <c r="U8" s="153"/>
      <c r="V8" s="153"/>
      <c r="W8" s="157"/>
      <c r="X8" s="156"/>
      <c r="Y8" s="153" t="s">
        <v>16</v>
      </c>
      <c r="Z8" s="153"/>
      <c r="AA8" s="153"/>
      <c r="AB8" s="153"/>
      <c r="AC8" s="154"/>
      <c r="AE8" s="160" t="s">
        <v>17</v>
      </c>
      <c r="AF8" s="161"/>
      <c r="AG8" s="161"/>
      <c r="AH8" s="161"/>
      <c r="AI8" s="161"/>
      <c r="AJ8" s="161"/>
      <c r="AK8" s="161"/>
      <c r="AL8" s="161"/>
      <c r="AM8" s="161"/>
      <c r="AN8" s="161"/>
      <c r="AO8" s="161"/>
      <c r="AP8" s="161"/>
      <c r="AQ8" s="161"/>
      <c r="AR8" s="161"/>
      <c r="AS8" s="161"/>
      <c r="AT8" s="161"/>
      <c r="AU8" s="161"/>
      <c r="AV8" s="161"/>
      <c r="AW8" s="161"/>
      <c r="AX8" s="161"/>
      <c r="AY8" s="161"/>
      <c r="AZ8" s="161"/>
      <c r="BA8" s="161"/>
      <c r="BC8" s="85"/>
      <c r="BD8" s="16" t="str">
        <f>IF(BC8&lt;&gt;"","OK","NG")</f>
        <v>NG</v>
      </c>
    </row>
    <row r="9" spans="2:56" ht="37" customHeight="1" x14ac:dyDescent="0.55000000000000004">
      <c r="B9" s="86">
        <v>5</v>
      </c>
      <c r="C9" s="159" t="s">
        <v>18</v>
      </c>
      <c r="D9" s="159"/>
      <c r="E9" s="159"/>
      <c r="F9" s="159"/>
      <c r="G9" s="162"/>
      <c r="H9" s="162"/>
      <c r="I9" s="162"/>
      <c r="J9" s="162"/>
      <c r="K9" s="162"/>
      <c r="L9" s="162"/>
      <c r="M9" s="162"/>
      <c r="N9" s="162"/>
      <c r="O9" s="162"/>
      <c r="P9" s="162"/>
      <c r="Q9" s="155"/>
      <c r="R9" s="156"/>
      <c r="S9" s="153" t="s">
        <v>19</v>
      </c>
      <c r="T9" s="153"/>
      <c r="U9" s="153"/>
      <c r="V9" s="153"/>
      <c r="W9" s="157"/>
      <c r="X9" s="156"/>
      <c r="Y9" s="153" t="s">
        <v>20</v>
      </c>
      <c r="Z9" s="153"/>
      <c r="AA9" s="153"/>
      <c r="AB9" s="153"/>
      <c r="AC9" s="154"/>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C9" s="85"/>
      <c r="BD9" s="16" t="str">
        <f>IF(BC9&lt;&gt;"","OK","NG")</f>
        <v>NG</v>
      </c>
    </row>
    <row r="10" spans="2:56" ht="37" customHeight="1" x14ac:dyDescent="0.55000000000000004">
      <c r="B10" s="86">
        <v>6</v>
      </c>
      <c r="C10" s="159" t="s">
        <v>21</v>
      </c>
      <c r="D10" s="159"/>
      <c r="E10" s="159"/>
      <c r="F10" s="159"/>
      <c r="G10" s="162"/>
      <c r="H10" s="162"/>
      <c r="I10" s="162"/>
      <c r="J10" s="162"/>
      <c r="K10" s="162"/>
      <c r="L10" s="162"/>
      <c r="M10" s="162"/>
      <c r="N10" s="162"/>
      <c r="O10" s="162"/>
      <c r="P10" s="162"/>
      <c r="Q10" s="168"/>
      <c r="R10" s="169"/>
      <c r="S10" s="169"/>
      <c r="T10" s="169"/>
      <c r="U10" s="169"/>
      <c r="V10" s="169"/>
      <c r="W10" s="169"/>
      <c r="X10" s="169"/>
      <c r="Y10" s="169"/>
      <c r="Z10" s="169"/>
      <c r="AA10" s="169"/>
      <c r="AB10" s="170" t="s">
        <v>22</v>
      </c>
      <c r="AC10" s="157"/>
      <c r="AE10" s="171" t="s">
        <v>23</v>
      </c>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3"/>
      <c r="BC10" s="97" t="str">
        <f>IF(OR(Q10="",BC9=1),"",Q10)</f>
        <v/>
      </c>
      <c r="BD10" s="16" t="str">
        <f>IF(BC9=1,"OK",IF(BC10&lt;&gt;"","OK","NG"))</f>
        <v>NG</v>
      </c>
    </row>
    <row r="11" spans="2:56" ht="37" customHeight="1" x14ac:dyDescent="0.55000000000000004">
      <c r="B11" s="86">
        <v>7</v>
      </c>
      <c r="C11" s="159" t="s">
        <v>24</v>
      </c>
      <c r="D11" s="159"/>
      <c r="E11" s="159"/>
      <c r="F11" s="159"/>
      <c r="G11" s="162"/>
      <c r="H11" s="162"/>
      <c r="I11" s="162"/>
      <c r="J11" s="162"/>
      <c r="K11" s="162"/>
      <c r="L11" s="162"/>
      <c r="M11" s="162"/>
      <c r="N11" s="162"/>
      <c r="O11" s="162"/>
      <c r="P11" s="162"/>
      <c r="Q11" s="155"/>
      <c r="R11" s="156"/>
      <c r="S11" s="153" t="s">
        <v>25</v>
      </c>
      <c r="T11" s="153"/>
      <c r="U11" s="153"/>
      <c r="V11" s="153"/>
      <c r="W11" s="157"/>
      <c r="X11" s="156"/>
      <c r="Y11" s="153" t="s">
        <v>26</v>
      </c>
      <c r="Z11" s="153"/>
      <c r="AA11" s="153"/>
      <c r="AB11" s="153"/>
      <c r="AC11" s="154"/>
      <c r="AE11" s="161" t="s">
        <v>27</v>
      </c>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C11" s="85"/>
      <c r="BD11" s="16" t="str">
        <f>IF(BC11&lt;&gt;"","OK","NG")</f>
        <v>NG</v>
      </c>
    </row>
    <row r="12" spans="2:56" ht="37" customHeight="1" x14ac:dyDescent="0.55000000000000004">
      <c r="B12" s="86">
        <v>8</v>
      </c>
      <c r="C12" s="159" t="s">
        <v>28</v>
      </c>
      <c r="D12" s="159"/>
      <c r="E12" s="159"/>
      <c r="F12" s="159"/>
      <c r="G12" s="162"/>
      <c r="H12" s="162"/>
      <c r="I12" s="162"/>
      <c r="J12" s="162"/>
      <c r="K12" s="162"/>
      <c r="L12" s="162"/>
      <c r="M12" s="162"/>
      <c r="N12" s="162"/>
      <c r="O12" s="162"/>
      <c r="P12" s="162"/>
      <c r="Q12" s="168"/>
      <c r="R12" s="169"/>
      <c r="S12" s="169"/>
      <c r="T12" s="169"/>
      <c r="U12" s="169"/>
      <c r="V12" s="169"/>
      <c r="W12" s="169"/>
      <c r="X12" s="169"/>
      <c r="Y12" s="169"/>
      <c r="Z12" s="169"/>
      <c r="AA12" s="169"/>
      <c r="AB12" s="170" t="s">
        <v>29</v>
      </c>
      <c r="AC12" s="157"/>
      <c r="AE12" s="160" t="s">
        <v>30</v>
      </c>
      <c r="AF12" s="160"/>
      <c r="AG12" s="160"/>
      <c r="AH12" s="160"/>
      <c r="AI12" s="160"/>
      <c r="AJ12" s="160"/>
      <c r="AK12" s="160"/>
      <c r="AL12" s="160"/>
      <c r="AM12" s="160"/>
      <c r="AN12" s="160"/>
      <c r="AO12" s="160"/>
      <c r="AP12" s="160"/>
      <c r="AQ12" s="160"/>
      <c r="AR12" s="160"/>
      <c r="AS12" s="160"/>
      <c r="AT12" s="160"/>
      <c r="AU12" s="160"/>
      <c r="AV12" s="160"/>
      <c r="AW12" s="160"/>
      <c r="AX12" s="160"/>
      <c r="AY12" s="160"/>
      <c r="AZ12" s="160"/>
      <c r="BA12" s="160"/>
      <c r="BC12" s="97" t="str">
        <f>IF(Q12="","未",Q12)</f>
        <v>未</v>
      </c>
      <c r="BD12" s="16" t="str">
        <f>IF(BC12="未","NG","OK")</f>
        <v>NG</v>
      </c>
    </row>
    <row r="13" spans="2:56" ht="37" customHeight="1" x14ac:dyDescent="0.55000000000000004">
      <c r="B13" s="86">
        <v>9</v>
      </c>
      <c r="C13" s="159" t="s">
        <v>31</v>
      </c>
      <c r="D13" s="159"/>
      <c r="E13" s="159"/>
      <c r="F13" s="159"/>
      <c r="G13" s="159"/>
      <c r="H13" s="159"/>
      <c r="I13" s="159"/>
      <c r="J13" s="159"/>
      <c r="K13" s="159"/>
      <c r="L13" s="159"/>
      <c r="M13" s="159"/>
      <c r="N13" s="159"/>
      <c r="O13" s="159"/>
      <c r="P13" s="159"/>
      <c r="Q13" s="155"/>
      <c r="R13" s="156"/>
      <c r="S13" s="153" t="s">
        <v>32</v>
      </c>
      <c r="T13" s="153"/>
      <c r="U13" s="153"/>
      <c r="V13" s="153"/>
      <c r="W13" s="157"/>
      <c r="X13" s="156"/>
      <c r="Y13" s="153" t="s">
        <v>33</v>
      </c>
      <c r="Z13" s="153"/>
      <c r="AA13" s="153"/>
      <c r="AB13" s="153"/>
      <c r="AC13" s="154"/>
      <c r="AE13" s="161"/>
      <c r="AF13" s="161"/>
      <c r="AG13" s="161"/>
      <c r="AH13" s="161"/>
      <c r="AI13" s="161"/>
      <c r="AJ13" s="161"/>
      <c r="AK13" s="161"/>
      <c r="AL13" s="161"/>
      <c r="AM13" s="161"/>
      <c r="AN13" s="161"/>
      <c r="AO13" s="161"/>
      <c r="AP13" s="161"/>
      <c r="AQ13" s="161"/>
      <c r="AR13" s="161"/>
      <c r="AS13" s="161"/>
      <c r="AT13" s="161"/>
      <c r="AU13" s="161"/>
      <c r="AV13" s="161"/>
      <c r="AW13" s="161"/>
      <c r="AX13" s="161"/>
      <c r="AY13" s="161"/>
      <c r="AZ13" s="161"/>
      <c r="BA13" s="161"/>
      <c r="BC13" s="85"/>
      <c r="BD13" s="16" t="str">
        <f>IF(BC7=1,"OK",IF(BC13&lt;&gt;"","OK","NG"))</f>
        <v>NG</v>
      </c>
    </row>
    <row r="14" spans="2:56" ht="37" customHeight="1" x14ac:dyDescent="0.55000000000000004">
      <c r="B14" s="86">
        <v>10</v>
      </c>
      <c r="C14" s="159" t="s">
        <v>34</v>
      </c>
      <c r="D14" s="159"/>
      <c r="E14" s="159"/>
      <c r="F14" s="159"/>
      <c r="G14" s="162"/>
      <c r="H14" s="162"/>
      <c r="I14" s="162"/>
      <c r="J14" s="162"/>
      <c r="K14" s="162"/>
      <c r="L14" s="162"/>
      <c r="M14" s="162"/>
      <c r="N14" s="162"/>
      <c r="O14" s="162"/>
      <c r="P14" s="162"/>
      <c r="Q14" s="155"/>
      <c r="R14" s="156"/>
      <c r="S14" s="153" t="s">
        <v>32</v>
      </c>
      <c r="T14" s="153"/>
      <c r="U14" s="153"/>
      <c r="V14" s="153"/>
      <c r="W14" s="157"/>
      <c r="X14" s="156"/>
      <c r="Y14" s="153" t="s">
        <v>33</v>
      </c>
      <c r="Z14" s="153"/>
      <c r="AA14" s="153"/>
      <c r="AB14" s="153"/>
      <c r="AC14" s="154"/>
      <c r="AE14" s="161" t="s">
        <v>35</v>
      </c>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C14" s="85"/>
      <c r="BD14" s="16" t="str">
        <f>IF(BC14&lt;&gt;"","OK","NG")</f>
        <v>NG</v>
      </c>
    </row>
    <row r="15" spans="2:56" ht="37" customHeight="1" x14ac:dyDescent="0.55000000000000004">
      <c r="B15" s="86">
        <v>11</v>
      </c>
      <c r="C15" s="159" t="s">
        <v>36</v>
      </c>
      <c r="D15" s="159"/>
      <c r="E15" s="159"/>
      <c r="F15" s="159"/>
      <c r="G15" s="162"/>
      <c r="H15" s="162"/>
      <c r="I15" s="162"/>
      <c r="J15" s="162"/>
      <c r="K15" s="162"/>
      <c r="L15" s="162"/>
      <c r="M15" s="162"/>
      <c r="N15" s="162"/>
      <c r="O15" s="162"/>
      <c r="P15" s="162"/>
      <c r="Q15" s="155"/>
      <c r="R15" s="156"/>
      <c r="S15" s="153" t="s">
        <v>32</v>
      </c>
      <c r="T15" s="153"/>
      <c r="U15" s="153"/>
      <c r="V15" s="153"/>
      <c r="W15" s="157"/>
      <c r="X15" s="156"/>
      <c r="Y15" s="153" t="s">
        <v>33</v>
      </c>
      <c r="Z15" s="153"/>
      <c r="AA15" s="153"/>
      <c r="AB15" s="153"/>
      <c r="AC15" s="154"/>
      <c r="AE15" s="161" t="s">
        <v>35</v>
      </c>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C15" s="85"/>
      <c r="BD15" s="16" t="str">
        <f t="shared" ref="BD15:BD20" si="0">IF(BC15&lt;&gt;"","OK","NG")</f>
        <v>NG</v>
      </c>
    </row>
    <row r="16" spans="2:56" ht="37" customHeight="1" x14ac:dyDescent="0.55000000000000004">
      <c r="B16" s="86">
        <v>12</v>
      </c>
      <c r="C16" s="158" t="s">
        <v>37</v>
      </c>
      <c r="D16" s="165"/>
      <c r="E16" s="165"/>
      <c r="F16" s="165"/>
      <c r="G16" s="165"/>
      <c r="H16" s="165"/>
      <c r="I16" s="165"/>
      <c r="J16" s="165"/>
      <c r="K16" s="165"/>
      <c r="L16" s="165"/>
      <c r="M16" s="165"/>
      <c r="N16" s="165"/>
      <c r="O16" s="165"/>
      <c r="P16" s="165"/>
      <c r="Q16" s="155"/>
      <c r="R16" s="156"/>
      <c r="S16" s="153" t="s">
        <v>32</v>
      </c>
      <c r="T16" s="153"/>
      <c r="U16" s="153"/>
      <c r="V16" s="153"/>
      <c r="W16" s="157"/>
      <c r="X16" s="156"/>
      <c r="Y16" s="153" t="s">
        <v>33</v>
      </c>
      <c r="Z16" s="153"/>
      <c r="AA16" s="153"/>
      <c r="AB16" s="153"/>
      <c r="AC16" s="154"/>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C16" s="85"/>
      <c r="BD16" s="16" t="str">
        <f t="shared" si="0"/>
        <v>NG</v>
      </c>
    </row>
    <row r="17" spans="2:56" ht="37" customHeight="1" x14ac:dyDescent="0.55000000000000004">
      <c r="B17" s="86">
        <v>13</v>
      </c>
      <c r="C17" s="159" t="s">
        <v>38</v>
      </c>
      <c r="D17" s="159"/>
      <c r="E17" s="159"/>
      <c r="F17" s="159"/>
      <c r="G17" s="162"/>
      <c r="H17" s="162"/>
      <c r="I17" s="162"/>
      <c r="J17" s="162"/>
      <c r="K17" s="162"/>
      <c r="L17" s="162"/>
      <c r="M17" s="162"/>
      <c r="N17" s="162"/>
      <c r="O17" s="162"/>
      <c r="P17" s="162"/>
      <c r="Q17" s="155"/>
      <c r="R17" s="156"/>
      <c r="S17" s="153" t="s">
        <v>32</v>
      </c>
      <c r="T17" s="153"/>
      <c r="U17" s="153"/>
      <c r="V17" s="153"/>
      <c r="W17" s="157"/>
      <c r="X17" s="156"/>
      <c r="Y17" s="153" t="s">
        <v>33</v>
      </c>
      <c r="Z17" s="153"/>
      <c r="AA17" s="153"/>
      <c r="AB17" s="153"/>
      <c r="AC17" s="154"/>
      <c r="AE17" s="161" t="s">
        <v>35</v>
      </c>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C17" s="85"/>
      <c r="BD17" s="16" t="str">
        <f t="shared" si="0"/>
        <v>NG</v>
      </c>
    </row>
    <row r="18" spans="2:56" ht="37" customHeight="1" x14ac:dyDescent="0.55000000000000004">
      <c r="B18" s="86">
        <v>14</v>
      </c>
      <c r="C18" s="159" t="s">
        <v>39</v>
      </c>
      <c r="D18" s="159"/>
      <c r="E18" s="159"/>
      <c r="F18" s="159"/>
      <c r="G18" s="162"/>
      <c r="H18" s="162"/>
      <c r="I18" s="162"/>
      <c r="J18" s="162"/>
      <c r="K18" s="162"/>
      <c r="L18" s="162"/>
      <c r="M18" s="162"/>
      <c r="N18" s="162"/>
      <c r="O18" s="162"/>
      <c r="P18" s="162"/>
      <c r="Q18" s="155"/>
      <c r="R18" s="156"/>
      <c r="S18" s="153" t="s">
        <v>32</v>
      </c>
      <c r="T18" s="153"/>
      <c r="U18" s="153"/>
      <c r="V18" s="153"/>
      <c r="W18" s="157"/>
      <c r="X18" s="156"/>
      <c r="Y18" s="153" t="s">
        <v>33</v>
      </c>
      <c r="Z18" s="153"/>
      <c r="AA18" s="153"/>
      <c r="AB18" s="153"/>
      <c r="AC18" s="154"/>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C18" s="85"/>
      <c r="BD18" s="16" t="str">
        <f t="shared" si="0"/>
        <v>NG</v>
      </c>
    </row>
    <row r="19" spans="2:56" ht="37" customHeight="1" x14ac:dyDescent="0.55000000000000004">
      <c r="B19" s="86">
        <v>15</v>
      </c>
      <c r="C19" s="158" t="s">
        <v>40</v>
      </c>
      <c r="D19" s="158"/>
      <c r="E19" s="158"/>
      <c r="F19" s="158"/>
      <c r="G19" s="165"/>
      <c r="H19" s="165"/>
      <c r="I19" s="165"/>
      <c r="J19" s="165"/>
      <c r="K19" s="165"/>
      <c r="L19" s="165"/>
      <c r="M19" s="165"/>
      <c r="N19" s="165"/>
      <c r="O19" s="165"/>
      <c r="P19" s="165"/>
      <c r="Q19" s="168"/>
      <c r="R19" s="169"/>
      <c r="S19" s="169"/>
      <c r="T19" s="169"/>
      <c r="U19" s="169"/>
      <c r="V19" s="169"/>
      <c r="W19" s="169"/>
      <c r="X19" s="169"/>
      <c r="Y19" s="169"/>
      <c r="Z19" s="169"/>
      <c r="AA19" s="169"/>
      <c r="AB19" s="170" t="s">
        <v>41</v>
      </c>
      <c r="AC19" s="157"/>
      <c r="AE19" s="171" t="s">
        <v>42</v>
      </c>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3"/>
      <c r="BC19" s="97" t="str">
        <f>IF(Q19="","",Q19)</f>
        <v/>
      </c>
      <c r="BD19" s="16" t="str">
        <f t="shared" si="0"/>
        <v>NG</v>
      </c>
    </row>
    <row r="20" spans="2:56" ht="37" customHeight="1" x14ac:dyDescent="0.55000000000000004">
      <c r="B20" s="86">
        <v>16</v>
      </c>
      <c r="C20" s="159" t="s">
        <v>43</v>
      </c>
      <c r="D20" s="159"/>
      <c r="E20" s="159"/>
      <c r="F20" s="159"/>
      <c r="G20" s="159"/>
      <c r="H20" s="159"/>
      <c r="I20" s="159"/>
      <c r="J20" s="159"/>
      <c r="K20" s="159"/>
      <c r="L20" s="159"/>
      <c r="M20" s="159"/>
      <c r="N20" s="159"/>
      <c r="O20" s="159"/>
      <c r="P20" s="159"/>
      <c r="Q20" s="155"/>
      <c r="R20" s="156"/>
      <c r="S20" s="153" t="s">
        <v>32</v>
      </c>
      <c r="T20" s="153"/>
      <c r="U20" s="153"/>
      <c r="V20" s="153"/>
      <c r="W20" s="157"/>
      <c r="X20" s="156"/>
      <c r="Y20" s="153" t="s">
        <v>33</v>
      </c>
      <c r="Z20" s="153"/>
      <c r="AA20" s="153"/>
      <c r="AB20" s="153"/>
      <c r="AC20" s="154"/>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C20" s="85"/>
      <c r="BD20" s="16" t="str">
        <f t="shared" si="0"/>
        <v>NG</v>
      </c>
    </row>
    <row r="21" spans="2:56" ht="37" customHeight="1" x14ac:dyDescent="0.55000000000000004">
      <c r="B21" s="86">
        <v>17</v>
      </c>
      <c r="C21" s="158" t="s">
        <v>44</v>
      </c>
      <c r="D21" s="159"/>
      <c r="E21" s="159"/>
      <c r="F21" s="159"/>
      <c r="G21" s="159"/>
      <c r="H21" s="159"/>
      <c r="I21" s="159"/>
      <c r="J21" s="159"/>
      <c r="K21" s="159"/>
      <c r="L21" s="159"/>
      <c r="M21" s="159"/>
      <c r="N21" s="159"/>
      <c r="O21" s="159"/>
      <c r="P21" s="159"/>
      <c r="Q21" s="155"/>
      <c r="R21" s="156"/>
      <c r="S21" s="153" t="s">
        <v>32</v>
      </c>
      <c r="T21" s="153"/>
      <c r="U21" s="153"/>
      <c r="V21" s="153"/>
      <c r="W21" s="157"/>
      <c r="X21" s="156"/>
      <c r="Y21" s="153" t="s">
        <v>33</v>
      </c>
      <c r="Z21" s="153"/>
      <c r="AA21" s="153"/>
      <c r="AB21" s="153"/>
      <c r="AC21" s="154"/>
      <c r="AE21" s="160" t="s">
        <v>45</v>
      </c>
      <c r="AF21" s="160"/>
      <c r="AG21" s="160"/>
      <c r="AH21" s="160"/>
      <c r="AI21" s="160"/>
      <c r="AJ21" s="160"/>
      <c r="AK21" s="160"/>
      <c r="AL21" s="160"/>
      <c r="AM21" s="160"/>
      <c r="AN21" s="160"/>
      <c r="AO21" s="160"/>
      <c r="AP21" s="160"/>
      <c r="AQ21" s="160"/>
      <c r="AR21" s="160"/>
      <c r="AS21" s="160"/>
      <c r="AT21" s="160"/>
      <c r="AU21" s="160"/>
      <c r="AV21" s="160"/>
      <c r="AW21" s="160"/>
      <c r="AX21" s="160"/>
      <c r="AY21" s="160"/>
      <c r="AZ21" s="160"/>
      <c r="BA21" s="160"/>
      <c r="BC21" s="85"/>
      <c r="BD21" s="16" t="str">
        <f>IF(BC11=1,"OK",IF(BC21&lt;&gt;"","OK","NG"))</f>
        <v>NG</v>
      </c>
    </row>
    <row r="22" spans="2:56" ht="37" customHeight="1" x14ac:dyDescent="0.55000000000000004">
      <c r="B22" s="174">
        <v>18</v>
      </c>
      <c r="C22" s="196" t="s">
        <v>46</v>
      </c>
      <c r="D22" s="197"/>
      <c r="E22" s="197"/>
      <c r="F22" s="197"/>
      <c r="G22" s="197"/>
      <c r="H22" s="197"/>
      <c r="I22" s="197"/>
      <c r="J22" s="197"/>
      <c r="K22" s="197"/>
      <c r="L22" s="197"/>
      <c r="M22" s="197"/>
      <c r="N22" s="197"/>
      <c r="O22" s="197"/>
      <c r="P22" s="198"/>
      <c r="Q22" s="194"/>
      <c r="R22" s="195"/>
      <c r="S22" s="192" t="s">
        <v>47</v>
      </c>
      <c r="T22" s="193"/>
      <c r="U22" s="193"/>
      <c r="V22" s="193"/>
      <c r="W22" s="193"/>
      <c r="X22" s="193"/>
      <c r="Y22" s="193"/>
      <c r="Z22" s="193"/>
      <c r="AA22" s="193"/>
      <c r="AB22" s="193"/>
      <c r="AC22" s="193"/>
      <c r="AE22" s="141" t="s">
        <v>48</v>
      </c>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3"/>
      <c r="BC22" s="137"/>
      <c r="BD22" s="139" t="str">
        <f>IF(OR(BC11=1,BC22=TRUE,BC24=TRUE,BC26=TRUE,AND(BC9=1,BC21=2)),"OK","NG")</f>
        <v>NG</v>
      </c>
    </row>
    <row r="23" spans="2:56" ht="37" customHeight="1" x14ac:dyDescent="0.55000000000000004">
      <c r="B23" s="175"/>
      <c r="C23" s="199"/>
      <c r="D23" s="200"/>
      <c r="E23" s="200"/>
      <c r="F23" s="200"/>
      <c r="G23" s="200"/>
      <c r="H23" s="200"/>
      <c r="I23" s="200"/>
      <c r="J23" s="200"/>
      <c r="K23" s="200"/>
      <c r="L23" s="200"/>
      <c r="M23" s="200"/>
      <c r="N23" s="200"/>
      <c r="O23" s="200"/>
      <c r="P23" s="201"/>
      <c r="Q23" s="194"/>
      <c r="R23" s="195"/>
      <c r="S23" s="192"/>
      <c r="T23" s="193"/>
      <c r="U23" s="193"/>
      <c r="V23" s="193"/>
      <c r="W23" s="193"/>
      <c r="X23" s="193"/>
      <c r="Y23" s="193"/>
      <c r="Z23" s="193"/>
      <c r="AA23" s="193"/>
      <c r="AB23" s="193"/>
      <c r="AC23" s="193"/>
      <c r="AE23" s="147"/>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9"/>
      <c r="BC23" s="137"/>
      <c r="BD23" s="139"/>
    </row>
    <row r="24" spans="2:56" ht="37" customHeight="1" x14ac:dyDescent="0.55000000000000004">
      <c r="B24" s="175"/>
      <c r="C24" s="199"/>
      <c r="D24" s="200"/>
      <c r="E24" s="200"/>
      <c r="F24" s="200"/>
      <c r="G24" s="200"/>
      <c r="H24" s="200"/>
      <c r="I24" s="200"/>
      <c r="J24" s="200"/>
      <c r="K24" s="200"/>
      <c r="L24" s="200"/>
      <c r="M24" s="200"/>
      <c r="N24" s="200"/>
      <c r="O24" s="200"/>
      <c r="P24" s="201"/>
      <c r="Q24" s="194"/>
      <c r="R24" s="195"/>
      <c r="S24" s="192" t="s">
        <v>49</v>
      </c>
      <c r="T24" s="193"/>
      <c r="U24" s="193"/>
      <c r="V24" s="193"/>
      <c r="W24" s="193"/>
      <c r="X24" s="193"/>
      <c r="Y24" s="193"/>
      <c r="Z24" s="193"/>
      <c r="AA24" s="193"/>
      <c r="AB24" s="193"/>
      <c r="AC24" s="193"/>
      <c r="AE24" s="147"/>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9"/>
      <c r="BC24" s="137"/>
      <c r="BD24" s="139"/>
    </row>
    <row r="25" spans="2:56" ht="37" customHeight="1" x14ac:dyDescent="0.55000000000000004">
      <c r="B25" s="175"/>
      <c r="C25" s="199"/>
      <c r="D25" s="200"/>
      <c r="E25" s="200"/>
      <c r="F25" s="200"/>
      <c r="G25" s="200"/>
      <c r="H25" s="200"/>
      <c r="I25" s="200"/>
      <c r="J25" s="200"/>
      <c r="K25" s="200"/>
      <c r="L25" s="200"/>
      <c r="M25" s="200"/>
      <c r="N25" s="200"/>
      <c r="O25" s="200"/>
      <c r="P25" s="201"/>
      <c r="Q25" s="194"/>
      <c r="R25" s="195"/>
      <c r="S25" s="192"/>
      <c r="T25" s="193"/>
      <c r="U25" s="193"/>
      <c r="V25" s="193"/>
      <c r="W25" s="193"/>
      <c r="X25" s="193"/>
      <c r="Y25" s="193"/>
      <c r="Z25" s="193"/>
      <c r="AA25" s="193"/>
      <c r="AB25" s="193"/>
      <c r="AC25" s="193"/>
      <c r="AE25" s="147"/>
      <c r="AF25" s="148"/>
      <c r="AG25" s="148"/>
      <c r="AH25" s="148"/>
      <c r="AI25" s="148"/>
      <c r="AJ25" s="148"/>
      <c r="AK25" s="148"/>
      <c r="AL25" s="148"/>
      <c r="AM25" s="148"/>
      <c r="AN25" s="148"/>
      <c r="AO25" s="148"/>
      <c r="AP25" s="148"/>
      <c r="AQ25" s="148"/>
      <c r="AR25" s="148"/>
      <c r="AS25" s="148"/>
      <c r="AT25" s="148"/>
      <c r="AU25" s="148"/>
      <c r="AV25" s="148"/>
      <c r="AW25" s="148"/>
      <c r="AX25" s="148"/>
      <c r="AY25" s="148"/>
      <c r="AZ25" s="148"/>
      <c r="BA25" s="149"/>
      <c r="BC25" s="137"/>
      <c r="BD25" s="139"/>
    </row>
    <row r="26" spans="2:56" ht="37" customHeight="1" x14ac:dyDescent="0.55000000000000004">
      <c r="B26" s="175"/>
      <c r="C26" s="199"/>
      <c r="D26" s="200"/>
      <c r="E26" s="200"/>
      <c r="F26" s="200"/>
      <c r="G26" s="200"/>
      <c r="H26" s="200"/>
      <c r="I26" s="200"/>
      <c r="J26" s="200"/>
      <c r="K26" s="200"/>
      <c r="L26" s="200"/>
      <c r="M26" s="200"/>
      <c r="N26" s="200"/>
      <c r="O26" s="200"/>
      <c r="P26" s="201"/>
      <c r="Q26" s="194"/>
      <c r="R26" s="195"/>
      <c r="S26" s="192" t="s">
        <v>50</v>
      </c>
      <c r="T26" s="193"/>
      <c r="U26" s="193"/>
      <c r="V26" s="193"/>
      <c r="W26" s="193"/>
      <c r="X26" s="193"/>
      <c r="Y26" s="193"/>
      <c r="Z26" s="193"/>
      <c r="AA26" s="193"/>
      <c r="AB26" s="193"/>
      <c r="AC26" s="193"/>
      <c r="AE26" s="147"/>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9"/>
      <c r="BC26" s="137"/>
      <c r="BD26" s="139"/>
    </row>
    <row r="27" spans="2:56" ht="37" customHeight="1" x14ac:dyDescent="0.55000000000000004">
      <c r="B27" s="175"/>
      <c r="C27" s="199"/>
      <c r="D27" s="200"/>
      <c r="E27" s="200"/>
      <c r="F27" s="200"/>
      <c r="G27" s="200"/>
      <c r="H27" s="200"/>
      <c r="I27" s="200"/>
      <c r="J27" s="200"/>
      <c r="K27" s="200"/>
      <c r="L27" s="200"/>
      <c r="M27" s="200"/>
      <c r="N27" s="200"/>
      <c r="O27" s="200"/>
      <c r="P27" s="201"/>
      <c r="Q27" s="194"/>
      <c r="R27" s="195"/>
      <c r="S27" s="192"/>
      <c r="T27" s="193"/>
      <c r="U27" s="193"/>
      <c r="V27" s="193"/>
      <c r="W27" s="193"/>
      <c r="X27" s="193"/>
      <c r="Y27" s="193"/>
      <c r="Z27" s="193"/>
      <c r="AA27" s="193"/>
      <c r="AB27" s="193"/>
      <c r="AC27" s="193"/>
      <c r="AE27" s="147"/>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9"/>
      <c r="BC27" s="137"/>
      <c r="BD27" s="139"/>
    </row>
    <row r="28" spans="2:56" ht="37" customHeight="1" x14ac:dyDescent="0.55000000000000004">
      <c r="B28" s="176"/>
      <c r="C28" s="202"/>
      <c r="D28" s="203"/>
      <c r="E28" s="203"/>
      <c r="F28" s="203"/>
      <c r="G28" s="203"/>
      <c r="H28" s="203"/>
      <c r="I28" s="203"/>
      <c r="J28" s="203"/>
      <c r="K28" s="203"/>
      <c r="L28" s="203"/>
      <c r="M28" s="203"/>
      <c r="N28" s="203"/>
      <c r="O28" s="203"/>
      <c r="P28" s="204"/>
      <c r="Q28" s="194"/>
      <c r="R28" s="195"/>
      <c r="S28" s="192"/>
      <c r="T28" s="193"/>
      <c r="U28" s="193"/>
      <c r="V28" s="193"/>
      <c r="W28" s="193"/>
      <c r="X28" s="193"/>
      <c r="Y28" s="193"/>
      <c r="Z28" s="193"/>
      <c r="AA28" s="193"/>
      <c r="AB28" s="193"/>
      <c r="AC28" s="193"/>
      <c r="AE28" s="144"/>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6"/>
      <c r="BC28" s="137"/>
      <c r="BD28" s="139"/>
    </row>
    <row r="29" spans="2:56" ht="37" customHeight="1" x14ac:dyDescent="0.55000000000000004">
      <c r="B29" s="174">
        <v>19</v>
      </c>
      <c r="C29" s="177" t="s">
        <v>51</v>
      </c>
      <c r="D29" s="178"/>
      <c r="E29" s="178"/>
      <c r="F29" s="178"/>
      <c r="G29" s="178"/>
      <c r="H29" s="178"/>
      <c r="I29" s="178"/>
      <c r="J29" s="178"/>
      <c r="K29" s="178"/>
      <c r="L29" s="178"/>
      <c r="M29" s="178"/>
      <c r="N29" s="178"/>
      <c r="O29" s="178"/>
      <c r="P29" s="179"/>
      <c r="Q29" s="205"/>
      <c r="R29" s="206"/>
      <c r="S29" s="206"/>
      <c r="T29" s="206"/>
      <c r="U29" s="206"/>
      <c r="V29" s="206"/>
      <c r="W29" s="206"/>
      <c r="X29" s="206"/>
      <c r="Y29" s="206"/>
      <c r="Z29" s="206"/>
      <c r="AA29" s="206"/>
      <c r="AB29" s="206"/>
      <c r="AC29" s="207"/>
      <c r="AE29" s="141" t="s">
        <v>52</v>
      </c>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3"/>
      <c r="BC29" s="140"/>
      <c r="BD29" s="139" t="str">
        <f>IF(OR(BC11=1,Q29&lt;&gt;"",AND(BC9=1,BC21=2)),"OK","NG")</f>
        <v>NG</v>
      </c>
    </row>
    <row r="30" spans="2:56" ht="37" customHeight="1" x14ac:dyDescent="0.55000000000000004">
      <c r="B30" s="175"/>
      <c r="C30" s="180"/>
      <c r="D30" s="181"/>
      <c r="E30" s="181"/>
      <c r="F30" s="181"/>
      <c r="G30" s="181"/>
      <c r="H30" s="181"/>
      <c r="I30" s="181"/>
      <c r="J30" s="181"/>
      <c r="K30" s="181"/>
      <c r="L30" s="181"/>
      <c r="M30" s="181"/>
      <c r="N30" s="181"/>
      <c r="O30" s="181"/>
      <c r="P30" s="182"/>
      <c r="Q30" s="208"/>
      <c r="R30" s="209"/>
      <c r="S30" s="209"/>
      <c r="T30" s="209"/>
      <c r="U30" s="209"/>
      <c r="V30" s="209"/>
      <c r="W30" s="209"/>
      <c r="X30" s="209"/>
      <c r="Y30" s="209"/>
      <c r="Z30" s="209"/>
      <c r="AA30" s="209"/>
      <c r="AB30" s="209"/>
      <c r="AC30" s="210"/>
      <c r="AE30" s="147"/>
      <c r="AF30" s="148"/>
      <c r="AG30" s="148"/>
      <c r="AH30" s="148"/>
      <c r="AI30" s="148"/>
      <c r="AJ30" s="148"/>
      <c r="AK30" s="148"/>
      <c r="AL30" s="148"/>
      <c r="AM30" s="148"/>
      <c r="AN30" s="148"/>
      <c r="AO30" s="148"/>
      <c r="AP30" s="148"/>
      <c r="AQ30" s="148"/>
      <c r="AR30" s="148"/>
      <c r="AS30" s="148"/>
      <c r="AT30" s="148"/>
      <c r="AU30" s="148"/>
      <c r="AV30" s="148"/>
      <c r="AW30" s="148"/>
      <c r="AX30" s="148"/>
      <c r="AY30" s="148"/>
      <c r="AZ30" s="148"/>
      <c r="BA30" s="149"/>
      <c r="BC30" s="140"/>
      <c r="BD30" s="139" t="str">
        <f t="shared" ref="BD30:BD38" si="1">IF(BC30&lt;&gt;"","OK","NG")</f>
        <v>NG</v>
      </c>
    </row>
    <row r="31" spans="2:56" ht="37" customHeight="1" x14ac:dyDescent="0.55000000000000004">
      <c r="B31" s="175"/>
      <c r="C31" s="180"/>
      <c r="D31" s="181"/>
      <c r="E31" s="181"/>
      <c r="F31" s="181"/>
      <c r="G31" s="181"/>
      <c r="H31" s="181"/>
      <c r="I31" s="181"/>
      <c r="J31" s="181"/>
      <c r="K31" s="181"/>
      <c r="L31" s="181"/>
      <c r="M31" s="181"/>
      <c r="N31" s="181"/>
      <c r="O31" s="181"/>
      <c r="P31" s="182"/>
      <c r="Q31" s="208"/>
      <c r="R31" s="209"/>
      <c r="S31" s="209"/>
      <c r="T31" s="209"/>
      <c r="U31" s="209"/>
      <c r="V31" s="209"/>
      <c r="W31" s="209"/>
      <c r="X31" s="209"/>
      <c r="Y31" s="209"/>
      <c r="Z31" s="209"/>
      <c r="AA31" s="209"/>
      <c r="AB31" s="209"/>
      <c r="AC31" s="210"/>
      <c r="AE31" s="147"/>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9"/>
      <c r="BC31" s="140"/>
      <c r="BD31" s="139" t="str">
        <f t="shared" si="1"/>
        <v>NG</v>
      </c>
    </row>
    <row r="32" spans="2:56" ht="37" customHeight="1" x14ac:dyDescent="0.55000000000000004">
      <c r="B32" s="175"/>
      <c r="C32" s="180"/>
      <c r="D32" s="181"/>
      <c r="E32" s="181"/>
      <c r="F32" s="181"/>
      <c r="G32" s="181"/>
      <c r="H32" s="181"/>
      <c r="I32" s="181"/>
      <c r="J32" s="181"/>
      <c r="K32" s="181"/>
      <c r="L32" s="181"/>
      <c r="M32" s="181"/>
      <c r="N32" s="181"/>
      <c r="O32" s="181"/>
      <c r="P32" s="182"/>
      <c r="Q32" s="208"/>
      <c r="R32" s="209"/>
      <c r="S32" s="209"/>
      <c r="T32" s="209"/>
      <c r="U32" s="209"/>
      <c r="V32" s="209"/>
      <c r="W32" s="209"/>
      <c r="X32" s="209"/>
      <c r="Y32" s="209"/>
      <c r="Z32" s="209"/>
      <c r="AA32" s="209"/>
      <c r="AB32" s="209"/>
      <c r="AC32" s="210"/>
      <c r="AE32" s="147"/>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9"/>
      <c r="BC32" s="140"/>
      <c r="BD32" s="139" t="str">
        <f t="shared" si="1"/>
        <v>NG</v>
      </c>
    </row>
    <row r="33" spans="2:56" ht="37" customHeight="1" x14ac:dyDescent="0.55000000000000004">
      <c r="B33" s="175"/>
      <c r="C33" s="180"/>
      <c r="D33" s="181"/>
      <c r="E33" s="181"/>
      <c r="F33" s="181"/>
      <c r="G33" s="181"/>
      <c r="H33" s="181"/>
      <c r="I33" s="181"/>
      <c r="J33" s="181"/>
      <c r="K33" s="181"/>
      <c r="L33" s="181"/>
      <c r="M33" s="181"/>
      <c r="N33" s="181"/>
      <c r="O33" s="181"/>
      <c r="P33" s="182"/>
      <c r="Q33" s="208"/>
      <c r="R33" s="209"/>
      <c r="S33" s="209"/>
      <c r="T33" s="209"/>
      <c r="U33" s="209"/>
      <c r="V33" s="209"/>
      <c r="W33" s="209"/>
      <c r="X33" s="209"/>
      <c r="Y33" s="209"/>
      <c r="Z33" s="209"/>
      <c r="AA33" s="209"/>
      <c r="AB33" s="209"/>
      <c r="AC33" s="210"/>
      <c r="AE33" s="147"/>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9"/>
      <c r="BC33" s="140"/>
      <c r="BD33" s="139" t="str">
        <f t="shared" si="1"/>
        <v>NG</v>
      </c>
    </row>
    <row r="34" spans="2:56" ht="37" customHeight="1" x14ac:dyDescent="0.55000000000000004">
      <c r="B34" s="176"/>
      <c r="C34" s="183"/>
      <c r="D34" s="184"/>
      <c r="E34" s="184"/>
      <c r="F34" s="184"/>
      <c r="G34" s="184"/>
      <c r="H34" s="184"/>
      <c r="I34" s="184"/>
      <c r="J34" s="184"/>
      <c r="K34" s="184"/>
      <c r="L34" s="184"/>
      <c r="M34" s="184"/>
      <c r="N34" s="184"/>
      <c r="O34" s="184"/>
      <c r="P34" s="185"/>
      <c r="Q34" s="211"/>
      <c r="R34" s="212"/>
      <c r="S34" s="212"/>
      <c r="T34" s="212"/>
      <c r="U34" s="212"/>
      <c r="V34" s="212"/>
      <c r="W34" s="212"/>
      <c r="X34" s="212"/>
      <c r="Y34" s="212"/>
      <c r="Z34" s="212"/>
      <c r="AA34" s="212"/>
      <c r="AB34" s="212"/>
      <c r="AC34" s="213"/>
      <c r="AE34" s="144"/>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6"/>
      <c r="BC34" s="140"/>
      <c r="BD34" s="139" t="str">
        <f t="shared" si="1"/>
        <v>NG</v>
      </c>
    </row>
    <row r="35" spans="2:56" ht="37" customHeight="1" x14ac:dyDescent="0.55000000000000004">
      <c r="B35" s="174">
        <v>20</v>
      </c>
      <c r="C35" s="177" t="s">
        <v>53</v>
      </c>
      <c r="D35" s="178"/>
      <c r="E35" s="178"/>
      <c r="F35" s="178"/>
      <c r="G35" s="178"/>
      <c r="H35" s="178"/>
      <c r="I35" s="178"/>
      <c r="J35" s="178"/>
      <c r="K35" s="178"/>
      <c r="L35" s="178"/>
      <c r="M35" s="178"/>
      <c r="N35" s="178"/>
      <c r="O35" s="178"/>
      <c r="P35" s="179"/>
      <c r="Q35" s="186"/>
      <c r="R35" s="187"/>
      <c r="S35" s="188" t="s">
        <v>54</v>
      </c>
      <c r="T35" s="188"/>
      <c r="U35" s="188"/>
      <c r="V35" s="188"/>
      <c r="W35" s="188"/>
      <c r="X35" s="188"/>
      <c r="Y35" s="188"/>
      <c r="Z35" s="188"/>
      <c r="AA35" s="188"/>
      <c r="AB35" s="188"/>
      <c r="AC35" s="189"/>
      <c r="AE35" s="141" t="s">
        <v>55</v>
      </c>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3"/>
      <c r="BC35" s="137"/>
      <c r="BD35" s="138" t="str">
        <f t="shared" si="1"/>
        <v>NG</v>
      </c>
    </row>
    <row r="36" spans="2:56" ht="37" customHeight="1" x14ac:dyDescent="0.55000000000000004">
      <c r="B36" s="175"/>
      <c r="C36" s="180"/>
      <c r="D36" s="181"/>
      <c r="E36" s="181"/>
      <c r="F36" s="181"/>
      <c r="G36" s="181"/>
      <c r="H36" s="181"/>
      <c r="I36" s="181"/>
      <c r="J36" s="181"/>
      <c r="K36" s="181"/>
      <c r="L36" s="181"/>
      <c r="M36" s="181"/>
      <c r="N36" s="181"/>
      <c r="O36" s="181"/>
      <c r="P36" s="182"/>
      <c r="Q36" s="186"/>
      <c r="R36" s="187"/>
      <c r="S36" s="190"/>
      <c r="T36" s="190"/>
      <c r="U36" s="190"/>
      <c r="V36" s="190"/>
      <c r="W36" s="190"/>
      <c r="X36" s="190"/>
      <c r="Y36" s="190"/>
      <c r="Z36" s="190"/>
      <c r="AA36" s="190"/>
      <c r="AB36" s="190"/>
      <c r="AC36" s="191"/>
      <c r="AE36" s="144"/>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6"/>
      <c r="BC36" s="137"/>
      <c r="BD36" s="138" t="str">
        <f t="shared" si="1"/>
        <v>NG</v>
      </c>
    </row>
    <row r="37" spans="2:56" ht="37" customHeight="1" x14ac:dyDescent="0.55000000000000004">
      <c r="B37" s="175"/>
      <c r="C37" s="180"/>
      <c r="D37" s="181"/>
      <c r="E37" s="181"/>
      <c r="F37" s="181"/>
      <c r="G37" s="181"/>
      <c r="H37" s="181"/>
      <c r="I37" s="181"/>
      <c r="J37" s="181"/>
      <c r="K37" s="181"/>
      <c r="L37" s="181"/>
      <c r="M37" s="181"/>
      <c r="N37" s="181"/>
      <c r="O37" s="181"/>
      <c r="P37" s="182"/>
      <c r="Q37" s="186"/>
      <c r="R37" s="187"/>
      <c r="S37" s="188" t="s">
        <v>56</v>
      </c>
      <c r="T37" s="188"/>
      <c r="U37" s="188"/>
      <c r="V37" s="188"/>
      <c r="W37" s="188"/>
      <c r="X37" s="188"/>
      <c r="Y37" s="188"/>
      <c r="Z37" s="188"/>
      <c r="AA37" s="188"/>
      <c r="AB37" s="188"/>
      <c r="AC37" s="189"/>
      <c r="AE37" s="141" t="s">
        <v>57</v>
      </c>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3"/>
      <c r="BC37" s="137"/>
      <c r="BD37" s="138" t="str">
        <f t="shared" si="1"/>
        <v>NG</v>
      </c>
    </row>
    <row r="38" spans="2:56" ht="37" customHeight="1" x14ac:dyDescent="0.55000000000000004">
      <c r="B38" s="176"/>
      <c r="C38" s="183"/>
      <c r="D38" s="184"/>
      <c r="E38" s="184"/>
      <c r="F38" s="184"/>
      <c r="G38" s="184"/>
      <c r="H38" s="184"/>
      <c r="I38" s="184"/>
      <c r="J38" s="184"/>
      <c r="K38" s="184"/>
      <c r="L38" s="184"/>
      <c r="M38" s="184"/>
      <c r="N38" s="184"/>
      <c r="O38" s="184"/>
      <c r="P38" s="185"/>
      <c r="Q38" s="186"/>
      <c r="R38" s="187"/>
      <c r="S38" s="190"/>
      <c r="T38" s="190"/>
      <c r="U38" s="190"/>
      <c r="V38" s="190"/>
      <c r="W38" s="190"/>
      <c r="X38" s="190"/>
      <c r="Y38" s="190"/>
      <c r="Z38" s="190"/>
      <c r="AA38" s="190"/>
      <c r="AB38" s="190"/>
      <c r="AC38" s="191"/>
      <c r="AE38" s="144"/>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6"/>
      <c r="BC38" s="137"/>
      <c r="BD38" s="138" t="str">
        <f t="shared" si="1"/>
        <v>NG</v>
      </c>
    </row>
    <row r="39" spans="2:56" ht="37" customHeight="1" x14ac:dyDescent="0.55000000000000004">
      <c r="B39" s="174">
        <v>21</v>
      </c>
      <c r="C39" s="217" t="s">
        <v>58</v>
      </c>
      <c r="D39" s="218"/>
      <c r="E39" s="218"/>
      <c r="F39" s="218"/>
      <c r="G39" s="218"/>
      <c r="H39" s="218"/>
      <c r="I39" s="218"/>
      <c r="J39" s="218"/>
      <c r="K39" s="218"/>
      <c r="L39" s="219"/>
      <c r="M39" s="223" t="s">
        <v>59</v>
      </c>
      <c r="N39" s="224"/>
      <c r="O39" s="224"/>
      <c r="P39" s="225"/>
      <c r="Q39" s="150"/>
      <c r="R39" s="151"/>
      <c r="S39" s="151"/>
      <c r="T39" s="151"/>
      <c r="U39" s="151"/>
      <c r="V39" s="151"/>
      <c r="W39" s="151"/>
      <c r="X39" s="151"/>
      <c r="Y39" s="151"/>
      <c r="Z39" s="151"/>
      <c r="AA39" s="151"/>
      <c r="AB39" s="151"/>
      <c r="AC39" s="152"/>
      <c r="AE39" s="141" t="s">
        <v>60</v>
      </c>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3"/>
      <c r="BC39" s="89"/>
      <c r="BD39" s="16" t="str">
        <f>IF(Q39&lt;&gt;"","OK","NG")</f>
        <v>NG</v>
      </c>
    </row>
    <row r="40" spans="2:56" ht="37" customHeight="1" x14ac:dyDescent="0.55000000000000004">
      <c r="B40" s="176"/>
      <c r="C40" s="220"/>
      <c r="D40" s="221"/>
      <c r="E40" s="221"/>
      <c r="F40" s="221"/>
      <c r="G40" s="221"/>
      <c r="H40" s="221"/>
      <c r="I40" s="221"/>
      <c r="J40" s="221"/>
      <c r="K40" s="221"/>
      <c r="L40" s="222"/>
      <c r="M40" s="223" t="s">
        <v>61</v>
      </c>
      <c r="N40" s="224"/>
      <c r="O40" s="224"/>
      <c r="P40" s="225"/>
      <c r="Q40" s="150"/>
      <c r="R40" s="151"/>
      <c r="S40" s="151"/>
      <c r="T40" s="151"/>
      <c r="U40" s="151"/>
      <c r="V40" s="151"/>
      <c r="W40" s="151"/>
      <c r="X40" s="151"/>
      <c r="Y40" s="151"/>
      <c r="Z40" s="151"/>
      <c r="AA40" s="151"/>
      <c r="AB40" s="151"/>
      <c r="AC40" s="152"/>
      <c r="AE40" s="144"/>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6"/>
      <c r="BC40" s="89"/>
      <c r="BD40" s="16" t="str">
        <f>IF(Q40&lt;&gt;"","OK","NG")</f>
        <v>NG</v>
      </c>
    </row>
    <row r="41" spans="2:56" ht="37" customHeight="1" x14ac:dyDescent="0.55000000000000004">
      <c r="B41" s="174">
        <v>22</v>
      </c>
      <c r="C41" s="217" t="s">
        <v>62</v>
      </c>
      <c r="D41" s="218"/>
      <c r="E41" s="218"/>
      <c r="F41" s="218"/>
      <c r="G41" s="218"/>
      <c r="H41" s="218"/>
      <c r="I41" s="218"/>
      <c r="J41" s="218"/>
      <c r="K41" s="218"/>
      <c r="L41" s="219"/>
      <c r="M41" s="223" t="s">
        <v>59</v>
      </c>
      <c r="N41" s="224"/>
      <c r="O41" s="224"/>
      <c r="P41" s="225"/>
      <c r="Q41" s="150"/>
      <c r="R41" s="151"/>
      <c r="S41" s="151"/>
      <c r="T41" s="151"/>
      <c r="U41" s="151"/>
      <c r="V41" s="151"/>
      <c r="W41" s="151"/>
      <c r="X41" s="151"/>
      <c r="Y41" s="151"/>
      <c r="Z41" s="151"/>
      <c r="AA41" s="151"/>
      <c r="AB41" s="151"/>
      <c r="AC41" s="152"/>
      <c r="AE41" s="141" t="s">
        <v>63</v>
      </c>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3"/>
      <c r="BC41" s="89"/>
      <c r="BD41" s="16" t="str">
        <f>IF(Q41&lt;&gt;"","OK","NG")</f>
        <v>NG</v>
      </c>
    </row>
    <row r="42" spans="2:56" ht="37" customHeight="1" x14ac:dyDescent="0.55000000000000004">
      <c r="B42" s="176"/>
      <c r="C42" s="220"/>
      <c r="D42" s="221"/>
      <c r="E42" s="221"/>
      <c r="F42" s="221"/>
      <c r="G42" s="221"/>
      <c r="H42" s="221"/>
      <c r="I42" s="221"/>
      <c r="J42" s="221"/>
      <c r="K42" s="221"/>
      <c r="L42" s="222"/>
      <c r="M42" s="223" t="s">
        <v>61</v>
      </c>
      <c r="N42" s="224"/>
      <c r="O42" s="224"/>
      <c r="P42" s="225"/>
      <c r="Q42" s="150"/>
      <c r="R42" s="151"/>
      <c r="S42" s="151"/>
      <c r="T42" s="151"/>
      <c r="U42" s="151"/>
      <c r="V42" s="151"/>
      <c r="W42" s="151"/>
      <c r="X42" s="151"/>
      <c r="Y42" s="151"/>
      <c r="Z42" s="151"/>
      <c r="AA42" s="151"/>
      <c r="AB42" s="151"/>
      <c r="AC42" s="152"/>
      <c r="AE42" s="226"/>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8"/>
      <c r="BC42" s="89"/>
      <c r="BD42" s="16" t="str">
        <f>IF(Q42&lt;&gt;"","OK","NG")</f>
        <v>NG</v>
      </c>
    </row>
    <row r="43" spans="2:56" ht="37" customHeight="1" x14ac:dyDescent="0.55000000000000004">
      <c r="B43" s="174">
        <v>23</v>
      </c>
      <c r="C43" s="217" t="s">
        <v>64</v>
      </c>
      <c r="D43" s="218"/>
      <c r="E43" s="218"/>
      <c r="F43" s="218"/>
      <c r="G43" s="218"/>
      <c r="H43" s="218"/>
      <c r="I43" s="218"/>
      <c r="J43" s="218"/>
      <c r="K43" s="218"/>
      <c r="L43" s="219"/>
      <c r="M43" s="223" t="s">
        <v>59</v>
      </c>
      <c r="N43" s="224"/>
      <c r="O43" s="224"/>
      <c r="P43" s="225"/>
      <c r="Q43" s="134"/>
      <c r="R43" s="135"/>
      <c r="S43" s="135"/>
      <c r="T43" s="135"/>
      <c r="U43" s="135"/>
      <c r="V43" s="135"/>
      <c r="W43" s="135"/>
      <c r="X43" s="135"/>
      <c r="Y43" s="135"/>
      <c r="Z43" s="135"/>
      <c r="AA43" s="135"/>
      <c r="AB43" s="135"/>
      <c r="AC43" s="136"/>
      <c r="AE43" s="141" t="s">
        <v>65</v>
      </c>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3"/>
      <c r="BC43" s="89"/>
      <c r="BD43" s="16" t="s">
        <v>66</v>
      </c>
    </row>
    <row r="44" spans="2:56" ht="37" customHeight="1" x14ac:dyDescent="0.55000000000000004">
      <c r="B44" s="175"/>
      <c r="C44" s="220"/>
      <c r="D44" s="221"/>
      <c r="E44" s="221"/>
      <c r="F44" s="221"/>
      <c r="G44" s="221"/>
      <c r="H44" s="221"/>
      <c r="I44" s="221"/>
      <c r="J44" s="221"/>
      <c r="K44" s="221"/>
      <c r="L44" s="222"/>
      <c r="M44" s="223" t="s">
        <v>61</v>
      </c>
      <c r="N44" s="224"/>
      <c r="O44" s="224"/>
      <c r="P44" s="225"/>
      <c r="Q44" s="134"/>
      <c r="R44" s="135"/>
      <c r="S44" s="135"/>
      <c r="T44" s="135"/>
      <c r="U44" s="135"/>
      <c r="V44" s="135"/>
      <c r="W44" s="135"/>
      <c r="X44" s="135"/>
      <c r="Y44" s="135"/>
      <c r="Z44" s="135"/>
      <c r="AA44" s="135"/>
      <c r="AB44" s="135"/>
      <c r="AC44" s="136"/>
      <c r="AE44" s="147"/>
      <c r="AF44" s="148"/>
      <c r="AG44" s="148"/>
      <c r="AH44" s="148"/>
      <c r="AI44" s="148"/>
      <c r="AJ44" s="148"/>
      <c r="AK44" s="148"/>
      <c r="AL44" s="148"/>
      <c r="AM44" s="148"/>
      <c r="AN44" s="148"/>
      <c r="AO44" s="148"/>
      <c r="AP44" s="148"/>
      <c r="AQ44" s="148"/>
      <c r="AR44" s="148"/>
      <c r="AS44" s="148"/>
      <c r="AT44" s="148"/>
      <c r="AU44" s="148"/>
      <c r="AV44" s="148"/>
      <c r="AW44" s="148"/>
      <c r="AX44" s="148"/>
      <c r="AY44" s="148"/>
      <c r="AZ44" s="148"/>
      <c r="BA44" s="149"/>
      <c r="BC44" s="89"/>
      <c r="BD44" s="16" t="s">
        <v>66</v>
      </c>
    </row>
    <row r="45" spans="2:56" ht="37" customHeight="1" x14ac:dyDescent="0.55000000000000004">
      <c r="B45" s="174">
        <v>24</v>
      </c>
      <c r="C45" s="217" t="s">
        <v>67</v>
      </c>
      <c r="D45" s="218"/>
      <c r="E45" s="218"/>
      <c r="F45" s="218"/>
      <c r="G45" s="218"/>
      <c r="H45" s="218"/>
      <c r="I45" s="218"/>
      <c r="J45" s="218"/>
      <c r="K45" s="218"/>
      <c r="L45" s="219"/>
      <c r="M45" s="223" t="s">
        <v>61</v>
      </c>
      <c r="N45" s="224"/>
      <c r="O45" s="224"/>
      <c r="P45" s="225"/>
      <c r="Q45" s="150"/>
      <c r="R45" s="151"/>
      <c r="S45" s="151"/>
      <c r="T45" s="151"/>
      <c r="U45" s="151"/>
      <c r="V45" s="151"/>
      <c r="W45" s="151"/>
      <c r="X45" s="151"/>
      <c r="Y45" s="151"/>
      <c r="Z45" s="151"/>
      <c r="AA45" s="151"/>
      <c r="AB45" s="151"/>
      <c r="AC45" s="152"/>
      <c r="AE45" s="141" t="s">
        <v>68</v>
      </c>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3"/>
      <c r="BC45" s="89"/>
      <c r="BD45" s="16" t="str">
        <f>IF(Q45&lt;&gt;"","OK","NG")</f>
        <v>NG</v>
      </c>
    </row>
    <row r="46" spans="2:56" ht="37" customHeight="1" x14ac:dyDescent="0.55000000000000004">
      <c r="B46" s="176"/>
      <c r="C46" s="220"/>
      <c r="D46" s="221"/>
      <c r="E46" s="221"/>
      <c r="F46" s="221"/>
      <c r="G46" s="221"/>
      <c r="H46" s="221"/>
      <c r="I46" s="221"/>
      <c r="J46" s="221"/>
      <c r="K46" s="221"/>
      <c r="L46" s="222"/>
      <c r="M46" s="223" t="s">
        <v>69</v>
      </c>
      <c r="N46" s="224"/>
      <c r="O46" s="224"/>
      <c r="P46" s="225"/>
      <c r="Q46" s="214"/>
      <c r="R46" s="215"/>
      <c r="S46" s="215"/>
      <c r="T46" s="215"/>
      <c r="U46" s="215"/>
      <c r="V46" s="215"/>
      <c r="W46" s="215"/>
      <c r="X46" s="215"/>
      <c r="Y46" s="215"/>
      <c r="Z46" s="215"/>
      <c r="AA46" s="215"/>
      <c r="AB46" s="215"/>
      <c r="AC46" s="216"/>
      <c r="AE46" s="144"/>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6"/>
      <c r="BC46" s="89"/>
      <c r="BD46" s="16" t="str">
        <f>IF(Q46&lt;&gt;"","OK","NG")</f>
        <v>NG</v>
      </c>
    </row>
    <row r="47" spans="2:56" ht="5.5" customHeight="1" x14ac:dyDescent="0.55000000000000004">
      <c r="Q47" s="90"/>
      <c r="R47" s="90"/>
      <c r="S47" s="90"/>
      <c r="T47" s="90"/>
      <c r="V47" s="17"/>
      <c r="W47" s="17"/>
      <c r="X47" s="17"/>
      <c r="Y47" s="17"/>
      <c r="AN47" s="19"/>
      <c r="AO47" s="19"/>
      <c r="AP47" s="19"/>
      <c r="AQ47" s="19"/>
    </row>
  </sheetData>
  <sheetProtection algorithmName="SHA-512" hashValue="ANv8KXc69bzbRTT+PqbDG85XrbTYkYlxOaW+Vj8GlYw4J0wUb55YYX0PQJ89MPvDJM9uH4yWvabW8TVq0bKYRA==" saltValue="h2gG4ju3YDowAq8K2zTRUw==" spinCount="100000" sheet="1" objects="1" scenarios="1"/>
  <mergeCells count="150">
    <mergeCell ref="Q45:AC45"/>
    <mergeCell ref="Q46:AC46"/>
    <mergeCell ref="C39:L40"/>
    <mergeCell ref="C41:L42"/>
    <mergeCell ref="C43:L44"/>
    <mergeCell ref="C45:L46"/>
    <mergeCell ref="AE45:BA46"/>
    <mergeCell ref="AE43:BA44"/>
    <mergeCell ref="B43:B44"/>
    <mergeCell ref="B45:B46"/>
    <mergeCell ref="M41:P41"/>
    <mergeCell ref="M42:P42"/>
    <mergeCell ref="M43:P43"/>
    <mergeCell ref="M44:P44"/>
    <mergeCell ref="M45:P45"/>
    <mergeCell ref="M46:P46"/>
    <mergeCell ref="Q41:AC41"/>
    <mergeCell ref="Q42:AC42"/>
    <mergeCell ref="B39:B40"/>
    <mergeCell ref="AE39:BA40"/>
    <mergeCell ref="AE41:BA42"/>
    <mergeCell ref="B41:B42"/>
    <mergeCell ref="M39:P39"/>
    <mergeCell ref="M40:P40"/>
    <mergeCell ref="B22:B28"/>
    <mergeCell ref="B29:B34"/>
    <mergeCell ref="B35:B38"/>
    <mergeCell ref="C35:P38"/>
    <mergeCell ref="Q35:R36"/>
    <mergeCell ref="Q37:R38"/>
    <mergeCell ref="S35:AC36"/>
    <mergeCell ref="S37:AC38"/>
    <mergeCell ref="S26:AC28"/>
    <mergeCell ref="Q26:R28"/>
    <mergeCell ref="C22:P28"/>
    <mergeCell ref="C29:P34"/>
    <mergeCell ref="Q29:AC34"/>
    <mergeCell ref="Q22:R23"/>
    <mergeCell ref="Q24:R25"/>
    <mergeCell ref="S22:AC23"/>
    <mergeCell ref="S24:AC25"/>
    <mergeCell ref="W14:X14"/>
    <mergeCell ref="Y14:AC14"/>
    <mergeCell ref="AE19:BA19"/>
    <mergeCell ref="Y15:AC15"/>
    <mergeCell ref="W16:X16"/>
    <mergeCell ref="Y16:AC16"/>
    <mergeCell ref="W20:X20"/>
    <mergeCell ref="Y20:AC20"/>
    <mergeCell ref="W17:X17"/>
    <mergeCell ref="Y17:AC17"/>
    <mergeCell ref="W18:X18"/>
    <mergeCell ref="Y18:AC18"/>
    <mergeCell ref="AE4:BA4"/>
    <mergeCell ref="AE5:BA5"/>
    <mergeCell ref="AE6:BA6"/>
    <mergeCell ref="AE12:BA12"/>
    <mergeCell ref="AE18:BA18"/>
    <mergeCell ref="AE14:BA14"/>
    <mergeCell ref="AE15:BA15"/>
    <mergeCell ref="AE10:BA10"/>
    <mergeCell ref="AE8:BA8"/>
    <mergeCell ref="AE7:BA7"/>
    <mergeCell ref="AE11:BA11"/>
    <mergeCell ref="AE17:BA17"/>
    <mergeCell ref="AE16:BA16"/>
    <mergeCell ref="AE9:BA9"/>
    <mergeCell ref="AE13:BA13"/>
    <mergeCell ref="Q4:AC4"/>
    <mergeCell ref="Q5:AC5"/>
    <mergeCell ref="Q6:AC6"/>
    <mergeCell ref="Q12:AA12"/>
    <mergeCell ref="AB12:AC12"/>
    <mergeCell ref="Q10:AA10"/>
    <mergeCell ref="C19:P19"/>
    <mergeCell ref="Q19:AA19"/>
    <mergeCell ref="AB19:AC19"/>
    <mergeCell ref="C6:P6"/>
    <mergeCell ref="C5:P5"/>
    <mergeCell ref="C11:P11"/>
    <mergeCell ref="C10:P10"/>
    <mergeCell ref="AB10:AC10"/>
    <mergeCell ref="W7:X7"/>
    <mergeCell ref="Y7:AC7"/>
    <mergeCell ref="W8:X8"/>
    <mergeCell ref="Y8:AC8"/>
    <mergeCell ref="W9:X9"/>
    <mergeCell ref="Y9:AC9"/>
    <mergeCell ref="W11:X11"/>
    <mergeCell ref="Y11:AC11"/>
    <mergeCell ref="W13:X13"/>
    <mergeCell ref="Y13:AC13"/>
    <mergeCell ref="C13:P13"/>
    <mergeCell ref="C8:P8"/>
    <mergeCell ref="C7:P7"/>
    <mergeCell ref="C18:P18"/>
    <mergeCell ref="C12:P12"/>
    <mergeCell ref="Q7:R7"/>
    <mergeCell ref="S7:V7"/>
    <mergeCell ref="Q8:R8"/>
    <mergeCell ref="S8:V8"/>
    <mergeCell ref="C9:P9"/>
    <mergeCell ref="C16:P16"/>
    <mergeCell ref="C17:P17"/>
    <mergeCell ref="C14:P14"/>
    <mergeCell ref="C15:P15"/>
    <mergeCell ref="Q9:R9"/>
    <mergeCell ref="S9:V9"/>
    <mergeCell ref="Q11:R11"/>
    <mergeCell ref="S11:V11"/>
    <mergeCell ref="Q13:R13"/>
    <mergeCell ref="S13:V13"/>
    <mergeCell ref="Q14:R14"/>
    <mergeCell ref="S14:V14"/>
    <mergeCell ref="Q16:R16"/>
    <mergeCell ref="S16:V16"/>
    <mergeCell ref="AE35:BA36"/>
    <mergeCell ref="Q20:R20"/>
    <mergeCell ref="S20:V20"/>
    <mergeCell ref="Q21:R21"/>
    <mergeCell ref="S21:V21"/>
    <mergeCell ref="Q17:R17"/>
    <mergeCell ref="S17:V17"/>
    <mergeCell ref="Q18:R18"/>
    <mergeCell ref="S18:V18"/>
    <mergeCell ref="W21:X21"/>
    <mergeCell ref="C4:P4"/>
    <mergeCell ref="Q43:AC43"/>
    <mergeCell ref="Q44:AC44"/>
    <mergeCell ref="BC35:BC38"/>
    <mergeCell ref="BD35:BD38"/>
    <mergeCell ref="BC22:BC23"/>
    <mergeCell ref="BC24:BC25"/>
    <mergeCell ref="BC26:BC28"/>
    <mergeCell ref="BD22:BD28"/>
    <mergeCell ref="BC29:BC34"/>
    <mergeCell ref="BD29:BD34"/>
    <mergeCell ref="AE37:BA38"/>
    <mergeCell ref="AE29:BA34"/>
    <mergeCell ref="AE22:BA28"/>
    <mergeCell ref="Q39:AC39"/>
    <mergeCell ref="Q40:AC40"/>
    <mergeCell ref="Y21:AC21"/>
    <mergeCell ref="Q15:R15"/>
    <mergeCell ref="S15:V15"/>
    <mergeCell ref="W15:X15"/>
    <mergeCell ref="C21:P21"/>
    <mergeCell ref="C20:P20"/>
    <mergeCell ref="AE21:BA21"/>
    <mergeCell ref="AE20:BA20"/>
  </mergeCells>
  <phoneticPr fontId="1"/>
  <conditionalFormatting sqref="Q29">
    <cfRule type="expression" dxfId="386" priority="1">
      <formula>$BC$21=2</formula>
    </cfRule>
    <cfRule type="expression" dxfId="385" priority="3">
      <formula>$BC$11=1</formula>
    </cfRule>
    <cfRule type="expression" dxfId="384" priority="4">
      <formula>AND($BC$9=1,$BC$21=2)</formula>
    </cfRule>
  </conditionalFormatting>
  <conditionalFormatting sqref="Q10:AC10">
    <cfRule type="expression" dxfId="383" priority="23">
      <formula>$BC$9=1</formula>
    </cfRule>
  </conditionalFormatting>
  <conditionalFormatting sqref="Q21:AC28">
    <cfRule type="expression" dxfId="382" priority="5">
      <formula>$BC$11=1</formula>
    </cfRule>
  </conditionalFormatting>
  <conditionalFormatting sqref="Q22:AC28">
    <cfRule type="expression" dxfId="381" priority="2">
      <formula>AND($BC$9=1,$BC$21=2)</formula>
    </cfRule>
    <cfRule type="expression" dxfId="380" priority="6">
      <formula>$BC$21=2</formula>
    </cfRule>
  </conditionalFormatting>
  <dataValidations count="8">
    <dataValidation imeMode="hiragana" allowBlank="1" showInputMessage="1" showErrorMessage="1" sqref="Q29:AC34 Q5:AC5 M39:M46 Q39:AC45" xr:uid="{08712268-206D-4F2C-AE87-F534C259E39B}"/>
    <dataValidation type="textLength" imeMode="halfAlpha" allowBlank="1" showInputMessage="1" showErrorMessage="1" sqref="Q6:AC6 AB10:AC10" xr:uid="{A4C2B158-8C74-4221-AFA3-38D8A819CD2F}">
      <formula1>11</formula1>
      <formula2>11</formula2>
    </dataValidation>
    <dataValidation type="list" allowBlank="1" showInputMessage="1" showErrorMessage="1" sqref="AB10:AC10" xr:uid="{B533FB9E-5CC6-4C1E-9A18-2BEBFE5D5E35}">
      <formula1>"選択▼,個人,法人"</formula1>
    </dataValidation>
    <dataValidation type="list" allowBlank="1" showInputMessage="1" showErrorMessage="1" sqref="AB10:AC10" xr:uid="{6B4B69C8-E7D4-4A1A-A40B-7F8DBB95DAC8}">
      <formula1>"選択▼,専属,乗合"</formula1>
    </dataValidation>
    <dataValidation type="list" allowBlank="1" showInputMessage="1" showErrorMessage="1" sqref="AB10:AC10" xr:uid="{CADF0F4D-D76A-4004-B44D-706F527D1ED2}">
      <formula1>"選択▼,専業,兼業"</formula1>
    </dataValidation>
    <dataValidation type="whole" imeMode="halfAlpha" operator="greaterThanOrEqual" allowBlank="1" showInputMessage="1" showErrorMessage="1" error="１社の場合は、No.５で「専属」を選択してください。" sqref="Q10:AA10" xr:uid="{AB24DB33-7E13-4136-8162-FAD84516C778}">
      <formula1>2</formula1>
    </dataValidation>
    <dataValidation imeMode="halfAlpha" allowBlank="1" showInputMessage="1" showErrorMessage="1" sqref="Q12:AA12 Q19:AA19 Q46:AC46" xr:uid="{B42C7196-5565-4F67-BAE5-08937529915F}"/>
    <dataValidation type="custom" allowBlank="1" showInputMessage="1" showErrorMessage="1" error="対象外です。" sqref="Q13:X13" xr:uid="{81D248A3-CF81-48FE-B316-061D945803AD}">
      <formula1>BC7=1</formula1>
    </dataValidation>
  </dataValidations>
  <printOptions horizontalCentered="1"/>
  <pageMargins left="0.39370078740157483" right="0.39370078740157483" top="0.70866141732283472" bottom="0.39370078740157483" header="0.47244094488188981" footer="0.19685039370078741"/>
  <pageSetup paperSize="9" scale="61" fitToHeight="0" pageOrder="overThenDown" orientation="landscape" r:id="rId1"/>
  <headerFooter>
    <oddHeader>&amp;R基礎情報入力シート【2025年度版】</oddHeader>
    <oddFooter>&amp;C&amp;"ＭＳ Ｐゴシック,標準"&amp;P/&amp;N</oddFooter>
  </headerFooter>
  <rowBreaks count="2" manualBreakCount="2">
    <brk id="21" max="48" man="1"/>
    <brk id="38" max="5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16</xdr:col>
                    <xdr:colOff>88900</xdr:colOff>
                    <xdr:row>6</xdr:row>
                    <xdr:rowOff>6350</xdr:rowOff>
                  </from>
                  <to>
                    <xdr:col>26</xdr:col>
                    <xdr:colOff>260350</xdr:colOff>
                    <xdr:row>6</xdr:row>
                    <xdr:rowOff>450850</xdr:rowOff>
                  </to>
                </anchor>
              </controlPr>
            </control>
          </mc:Choice>
        </mc:AlternateContent>
        <mc:AlternateContent xmlns:mc="http://schemas.openxmlformats.org/markup-compatibility/2006">
          <mc:Choice Requires="x14">
            <control shapeId="2050" r:id="rId5" name="Option Button 2">
              <controlPr locked="0" defaultSize="0" autoFill="0" autoLine="0" autoPict="0">
                <anchor moveWithCells="1">
                  <from>
                    <xdr:col>16</xdr:col>
                    <xdr:colOff>177800</xdr:colOff>
                    <xdr:row>6</xdr:row>
                    <xdr:rowOff>114300</xdr:rowOff>
                  </from>
                  <to>
                    <xdr:col>17</xdr:col>
                    <xdr:colOff>228600</xdr:colOff>
                    <xdr:row>6</xdr:row>
                    <xdr:rowOff>355600</xdr:rowOff>
                  </to>
                </anchor>
              </controlPr>
            </control>
          </mc:Choice>
        </mc:AlternateContent>
        <mc:AlternateContent xmlns:mc="http://schemas.openxmlformats.org/markup-compatibility/2006">
          <mc:Choice Requires="x14">
            <control shapeId="2051" r:id="rId6" name="Option Button 3">
              <controlPr defaultSize="0" autoFill="0" autoLine="0" autoPict="0">
                <anchor moveWithCells="1">
                  <from>
                    <xdr:col>22</xdr:col>
                    <xdr:colOff>158750</xdr:colOff>
                    <xdr:row>6</xdr:row>
                    <xdr:rowOff>114300</xdr:rowOff>
                  </from>
                  <to>
                    <xdr:col>23</xdr:col>
                    <xdr:colOff>196850</xdr:colOff>
                    <xdr:row>6</xdr:row>
                    <xdr:rowOff>355600</xdr:rowOff>
                  </to>
                </anchor>
              </controlPr>
            </control>
          </mc:Choice>
        </mc:AlternateContent>
        <mc:AlternateContent xmlns:mc="http://schemas.openxmlformats.org/markup-compatibility/2006">
          <mc:Choice Requires="x14">
            <control shapeId="2052" r:id="rId7" name="Group Box 4">
              <controlPr defaultSize="0" autoFill="0" autoPict="0">
                <anchor moveWithCells="1">
                  <from>
                    <xdr:col>16</xdr:col>
                    <xdr:colOff>152400</xdr:colOff>
                    <xdr:row>7</xdr:row>
                    <xdr:rowOff>57150</xdr:rowOff>
                  </from>
                  <to>
                    <xdr:col>26</xdr:col>
                    <xdr:colOff>260350</xdr:colOff>
                    <xdr:row>7</xdr:row>
                    <xdr:rowOff>444500</xdr:rowOff>
                  </to>
                </anchor>
              </controlPr>
            </control>
          </mc:Choice>
        </mc:AlternateContent>
        <mc:AlternateContent xmlns:mc="http://schemas.openxmlformats.org/markup-compatibility/2006">
          <mc:Choice Requires="x14">
            <control shapeId="2053" r:id="rId8" name="Option Button 5">
              <controlPr defaultSize="0" autoFill="0" autoLine="0" autoPict="0">
                <anchor moveWithCells="1">
                  <from>
                    <xdr:col>16</xdr:col>
                    <xdr:colOff>177800</xdr:colOff>
                    <xdr:row>7</xdr:row>
                    <xdr:rowOff>114300</xdr:rowOff>
                  </from>
                  <to>
                    <xdr:col>17</xdr:col>
                    <xdr:colOff>165100</xdr:colOff>
                    <xdr:row>7</xdr:row>
                    <xdr:rowOff>355600</xdr:rowOff>
                  </to>
                </anchor>
              </controlPr>
            </control>
          </mc:Choice>
        </mc:AlternateContent>
        <mc:AlternateContent xmlns:mc="http://schemas.openxmlformats.org/markup-compatibility/2006">
          <mc:Choice Requires="x14">
            <control shapeId="2054" r:id="rId9" name="Option Button 6">
              <controlPr defaultSize="0" autoFill="0" autoLine="0" autoPict="0">
                <anchor moveWithCells="1">
                  <from>
                    <xdr:col>22</xdr:col>
                    <xdr:colOff>158750</xdr:colOff>
                    <xdr:row>7</xdr:row>
                    <xdr:rowOff>114300</xdr:rowOff>
                  </from>
                  <to>
                    <xdr:col>23</xdr:col>
                    <xdr:colOff>133350</xdr:colOff>
                    <xdr:row>7</xdr:row>
                    <xdr:rowOff>361950</xdr:rowOff>
                  </to>
                </anchor>
              </controlPr>
            </control>
          </mc:Choice>
        </mc:AlternateContent>
        <mc:AlternateContent xmlns:mc="http://schemas.openxmlformats.org/markup-compatibility/2006">
          <mc:Choice Requires="x14">
            <control shapeId="2055" r:id="rId10" name="Group Box 7">
              <controlPr defaultSize="0" autoFill="0" autoPict="0">
                <anchor moveWithCells="1">
                  <from>
                    <xdr:col>16</xdr:col>
                    <xdr:colOff>6350</xdr:colOff>
                    <xdr:row>8</xdr:row>
                    <xdr:rowOff>38100</xdr:rowOff>
                  </from>
                  <to>
                    <xdr:col>28</xdr:col>
                    <xdr:colOff>209550</xdr:colOff>
                    <xdr:row>8</xdr:row>
                    <xdr:rowOff>463550</xdr:rowOff>
                  </to>
                </anchor>
              </controlPr>
            </control>
          </mc:Choice>
        </mc:AlternateContent>
        <mc:AlternateContent xmlns:mc="http://schemas.openxmlformats.org/markup-compatibility/2006">
          <mc:Choice Requires="x14">
            <control shapeId="2056" r:id="rId11" name="Option Button 8">
              <controlPr defaultSize="0" autoFill="0" autoLine="0" autoPict="0">
                <anchor moveWithCells="1">
                  <from>
                    <xdr:col>16</xdr:col>
                    <xdr:colOff>177800</xdr:colOff>
                    <xdr:row>8</xdr:row>
                    <xdr:rowOff>101600</xdr:rowOff>
                  </from>
                  <to>
                    <xdr:col>17</xdr:col>
                    <xdr:colOff>184150</xdr:colOff>
                    <xdr:row>8</xdr:row>
                    <xdr:rowOff>387350</xdr:rowOff>
                  </to>
                </anchor>
              </controlPr>
            </control>
          </mc:Choice>
        </mc:AlternateContent>
        <mc:AlternateContent xmlns:mc="http://schemas.openxmlformats.org/markup-compatibility/2006">
          <mc:Choice Requires="x14">
            <control shapeId="2058" r:id="rId12" name="Group Box 10">
              <controlPr defaultSize="0" autoFill="0" autoPict="0">
                <anchor moveWithCells="1">
                  <from>
                    <xdr:col>16</xdr:col>
                    <xdr:colOff>88900</xdr:colOff>
                    <xdr:row>10</xdr:row>
                    <xdr:rowOff>0</xdr:rowOff>
                  </from>
                  <to>
                    <xdr:col>26</xdr:col>
                    <xdr:colOff>190500</xdr:colOff>
                    <xdr:row>10</xdr:row>
                    <xdr:rowOff>425450</xdr:rowOff>
                  </to>
                </anchor>
              </controlPr>
            </control>
          </mc:Choice>
        </mc:AlternateContent>
        <mc:AlternateContent xmlns:mc="http://schemas.openxmlformats.org/markup-compatibility/2006">
          <mc:Choice Requires="x14">
            <control shapeId="2059" r:id="rId13" name="Option Button 11">
              <controlPr defaultSize="0" autoFill="0" autoLine="0" autoPict="0">
                <anchor moveWithCells="1">
                  <from>
                    <xdr:col>16</xdr:col>
                    <xdr:colOff>177800</xdr:colOff>
                    <xdr:row>10</xdr:row>
                    <xdr:rowOff>127000</xdr:rowOff>
                  </from>
                  <to>
                    <xdr:col>17</xdr:col>
                    <xdr:colOff>165100</xdr:colOff>
                    <xdr:row>10</xdr:row>
                    <xdr:rowOff>361950</xdr:rowOff>
                  </to>
                </anchor>
              </controlPr>
            </control>
          </mc:Choice>
        </mc:AlternateContent>
        <mc:AlternateContent xmlns:mc="http://schemas.openxmlformats.org/markup-compatibility/2006">
          <mc:Choice Requires="x14">
            <control shapeId="2060" r:id="rId14" name="Option Button 12">
              <controlPr defaultSize="0" autoFill="0" autoLine="0" autoPict="0">
                <anchor moveWithCells="1">
                  <from>
                    <xdr:col>22</xdr:col>
                    <xdr:colOff>158750</xdr:colOff>
                    <xdr:row>10</xdr:row>
                    <xdr:rowOff>127000</xdr:rowOff>
                  </from>
                  <to>
                    <xdr:col>23</xdr:col>
                    <xdr:colOff>152400</xdr:colOff>
                    <xdr:row>10</xdr:row>
                    <xdr:rowOff>361950</xdr:rowOff>
                  </to>
                </anchor>
              </controlPr>
            </control>
          </mc:Choice>
        </mc:AlternateContent>
        <mc:AlternateContent xmlns:mc="http://schemas.openxmlformats.org/markup-compatibility/2006">
          <mc:Choice Requires="x14">
            <control shapeId="2061" r:id="rId15" name="Group Box 13">
              <controlPr defaultSize="0" autoFill="0" autoPict="0">
                <anchor moveWithCells="1">
                  <from>
                    <xdr:col>16</xdr:col>
                    <xdr:colOff>146050</xdr:colOff>
                    <xdr:row>12</xdr:row>
                    <xdr:rowOff>57150</xdr:rowOff>
                  </from>
                  <to>
                    <xdr:col>26</xdr:col>
                    <xdr:colOff>101600</xdr:colOff>
                    <xdr:row>13</xdr:row>
                    <xdr:rowOff>19050</xdr:rowOff>
                  </to>
                </anchor>
              </controlPr>
            </control>
          </mc:Choice>
        </mc:AlternateContent>
        <mc:AlternateContent xmlns:mc="http://schemas.openxmlformats.org/markup-compatibility/2006">
          <mc:Choice Requires="x14">
            <control shapeId="2062" r:id="rId16" name="Option Button 14">
              <controlPr defaultSize="0" autoFill="0" autoLine="0" autoPict="0">
                <anchor moveWithCells="1">
                  <from>
                    <xdr:col>16</xdr:col>
                    <xdr:colOff>177800</xdr:colOff>
                    <xdr:row>12</xdr:row>
                    <xdr:rowOff>120650</xdr:rowOff>
                  </from>
                  <to>
                    <xdr:col>17</xdr:col>
                    <xdr:colOff>171450</xdr:colOff>
                    <xdr:row>12</xdr:row>
                    <xdr:rowOff>361950</xdr:rowOff>
                  </to>
                </anchor>
              </controlPr>
            </control>
          </mc:Choice>
        </mc:AlternateContent>
        <mc:AlternateContent xmlns:mc="http://schemas.openxmlformats.org/markup-compatibility/2006">
          <mc:Choice Requires="x14">
            <control shapeId="2063" r:id="rId17" name="Option Button 15">
              <controlPr defaultSize="0" autoFill="0" autoLine="0" autoPict="0">
                <anchor moveWithCells="1">
                  <from>
                    <xdr:col>22</xdr:col>
                    <xdr:colOff>158750</xdr:colOff>
                    <xdr:row>12</xdr:row>
                    <xdr:rowOff>120650</xdr:rowOff>
                  </from>
                  <to>
                    <xdr:col>23</xdr:col>
                    <xdr:colOff>152400</xdr:colOff>
                    <xdr:row>12</xdr:row>
                    <xdr:rowOff>361950</xdr:rowOff>
                  </to>
                </anchor>
              </controlPr>
            </control>
          </mc:Choice>
        </mc:AlternateContent>
        <mc:AlternateContent xmlns:mc="http://schemas.openxmlformats.org/markup-compatibility/2006">
          <mc:Choice Requires="x14">
            <control shapeId="2064" r:id="rId18" name="Group Box 16">
              <controlPr defaultSize="0" autoFill="0" autoPict="0">
                <anchor moveWithCells="1">
                  <from>
                    <xdr:col>16</xdr:col>
                    <xdr:colOff>38100</xdr:colOff>
                    <xdr:row>13</xdr:row>
                    <xdr:rowOff>38100</xdr:rowOff>
                  </from>
                  <to>
                    <xdr:col>26</xdr:col>
                    <xdr:colOff>107950</xdr:colOff>
                    <xdr:row>13</xdr:row>
                    <xdr:rowOff>444500</xdr:rowOff>
                  </to>
                </anchor>
              </controlPr>
            </control>
          </mc:Choice>
        </mc:AlternateContent>
        <mc:AlternateContent xmlns:mc="http://schemas.openxmlformats.org/markup-compatibility/2006">
          <mc:Choice Requires="x14">
            <control shapeId="2065" r:id="rId19" name="Option Button 17">
              <controlPr defaultSize="0" autoFill="0" autoLine="0" autoPict="0">
                <anchor moveWithCells="1">
                  <from>
                    <xdr:col>16</xdr:col>
                    <xdr:colOff>177800</xdr:colOff>
                    <xdr:row>13</xdr:row>
                    <xdr:rowOff>114300</xdr:rowOff>
                  </from>
                  <to>
                    <xdr:col>17</xdr:col>
                    <xdr:colOff>158750</xdr:colOff>
                    <xdr:row>13</xdr:row>
                    <xdr:rowOff>355600</xdr:rowOff>
                  </to>
                </anchor>
              </controlPr>
            </control>
          </mc:Choice>
        </mc:AlternateContent>
        <mc:AlternateContent xmlns:mc="http://schemas.openxmlformats.org/markup-compatibility/2006">
          <mc:Choice Requires="x14">
            <control shapeId="2067" r:id="rId20" name="Group Box 19">
              <controlPr defaultSize="0" autoFill="0" autoPict="0">
                <anchor moveWithCells="1">
                  <from>
                    <xdr:col>16</xdr:col>
                    <xdr:colOff>69850</xdr:colOff>
                    <xdr:row>14</xdr:row>
                    <xdr:rowOff>25400</xdr:rowOff>
                  </from>
                  <to>
                    <xdr:col>26</xdr:col>
                    <xdr:colOff>63500</xdr:colOff>
                    <xdr:row>14</xdr:row>
                    <xdr:rowOff>444500</xdr:rowOff>
                  </to>
                </anchor>
              </controlPr>
            </control>
          </mc:Choice>
        </mc:AlternateContent>
        <mc:AlternateContent xmlns:mc="http://schemas.openxmlformats.org/markup-compatibility/2006">
          <mc:Choice Requires="x14">
            <control shapeId="2068" r:id="rId21" name="Option Button 20">
              <controlPr defaultSize="0" autoFill="0" autoLine="0" autoPict="0">
                <anchor moveWithCells="1">
                  <from>
                    <xdr:col>16</xdr:col>
                    <xdr:colOff>177800</xdr:colOff>
                    <xdr:row>14</xdr:row>
                    <xdr:rowOff>120650</xdr:rowOff>
                  </from>
                  <to>
                    <xdr:col>17</xdr:col>
                    <xdr:colOff>158750</xdr:colOff>
                    <xdr:row>14</xdr:row>
                    <xdr:rowOff>361950</xdr:rowOff>
                  </to>
                </anchor>
              </controlPr>
            </control>
          </mc:Choice>
        </mc:AlternateContent>
        <mc:AlternateContent xmlns:mc="http://schemas.openxmlformats.org/markup-compatibility/2006">
          <mc:Choice Requires="x14">
            <control shapeId="2070" r:id="rId22" name="Group Box 22">
              <controlPr defaultSize="0" autoFill="0" autoPict="0">
                <anchor moveWithCells="1">
                  <from>
                    <xdr:col>16</xdr:col>
                    <xdr:colOff>127000</xdr:colOff>
                    <xdr:row>15</xdr:row>
                    <xdr:rowOff>6350</xdr:rowOff>
                  </from>
                  <to>
                    <xdr:col>26</xdr:col>
                    <xdr:colOff>44450</xdr:colOff>
                    <xdr:row>15</xdr:row>
                    <xdr:rowOff>450850</xdr:rowOff>
                  </to>
                </anchor>
              </controlPr>
            </control>
          </mc:Choice>
        </mc:AlternateContent>
        <mc:AlternateContent xmlns:mc="http://schemas.openxmlformats.org/markup-compatibility/2006">
          <mc:Choice Requires="x14">
            <control shapeId="2071" r:id="rId23" name="Option Button 23">
              <controlPr defaultSize="0" autoFill="0" autoLine="0" autoPict="0">
                <anchor moveWithCells="1">
                  <from>
                    <xdr:col>16</xdr:col>
                    <xdr:colOff>177800</xdr:colOff>
                    <xdr:row>15</xdr:row>
                    <xdr:rowOff>114300</xdr:rowOff>
                  </from>
                  <to>
                    <xdr:col>17</xdr:col>
                    <xdr:colOff>158750</xdr:colOff>
                    <xdr:row>15</xdr:row>
                    <xdr:rowOff>355600</xdr:rowOff>
                  </to>
                </anchor>
              </controlPr>
            </control>
          </mc:Choice>
        </mc:AlternateContent>
        <mc:AlternateContent xmlns:mc="http://schemas.openxmlformats.org/markup-compatibility/2006">
          <mc:Choice Requires="x14">
            <control shapeId="2072" r:id="rId24" name="Option Button 24">
              <controlPr defaultSize="0" autoFill="0" autoLine="0" autoPict="0">
                <anchor moveWithCells="1">
                  <from>
                    <xdr:col>22</xdr:col>
                    <xdr:colOff>158750</xdr:colOff>
                    <xdr:row>15</xdr:row>
                    <xdr:rowOff>114300</xdr:rowOff>
                  </from>
                  <to>
                    <xdr:col>23</xdr:col>
                    <xdr:colOff>139700</xdr:colOff>
                    <xdr:row>15</xdr:row>
                    <xdr:rowOff>355600</xdr:rowOff>
                  </to>
                </anchor>
              </controlPr>
            </control>
          </mc:Choice>
        </mc:AlternateContent>
        <mc:AlternateContent xmlns:mc="http://schemas.openxmlformats.org/markup-compatibility/2006">
          <mc:Choice Requires="x14">
            <control shapeId="2073" r:id="rId25" name="Group Box 25">
              <controlPr defaultSize="0" autoFill="0" autoPict="0">
                <anchor moveWithCells="1">
                  <from>
                    <xdr:col>16</xdr:col>
                    <xdr:colOff>165100</xdr:colOff>
                    <xdr:row>16</xdr:row>
                    <xdr:rowOff>38100</xdr:rowOff>
                  </from>
                  <to>
                    <xdr:col>26</xdr:col>
                    <xdr:colOff>44450</xdr:colOff>
                    <xdr:row>17</xdr:row>
                    <xdr:rowOff>19050</xdr:rowOff>
                  </to>
                </anchor>
              </controlPr>
            </control>
          </mc:Choice>
        </mc:AlternateContent>
        <mc:AlternateContent xmlns:mc="http://schemas.openxmlformats.org/markup-compatibility/2006">
          <mc:Choice Requires="x14">
            <control shapeId="2074" r:id="rId26" name="Option Button 26">
              <controlPr defaultSize="0" autoFill="0" autoLine="0" autoPict="0">
                <anchor moveWithCells="1">
                  <from>
                    <xdr:col>16</xdr:col>
                    <xdr:colOff>177800</xdr:colOff>
                    <xdr:row>16</xdr:row>
                    <xdr:rowOff>120650</xdr:rowOff>
                  </from>
                  <to>
                    <xdr:col>17</xdr:col>
                    <xdr:colOff>158750</xdr:colOff>
                    <xdr:row>16</xdr:row>
                    <xdr:rowOff>368300</xdr:rowOff>
                  </to>
                </anchor>
              </controlPr>
            </control>
          </mc:Choice>
        </mc:AlternateContent>
        <mc:AlternateContent xmlns:mc="http://schemas.openxmlformats.org/markup-compatibility/2006">
          <mc:Choice Requires="x14">
            <control shapeId="2075" r:id="rId27" name="Option Button 27">
              <controlPr defaultSize="0" autoFill="0" autoLine="0" autoPict="0">
                <anchor moveWithCells="1">
                  <from>
                    <xdr:col>22</xdr:col>
                    <xdr:colOff>158750</xdr:colOff>
                    <xdr:row>16</xdr:row>
                    <xdr:rowOff>114300</xdr:rowOff>
                  </from>
                  <to>
                    <xdr:col>23</xdr:col>
                    <xdr:colOff>139700</xdr:colOff>
                    <xdr:row>16</xdr:row>
                    <xdr:rowOff>368300</xdr:rowOff>
                  </to>
                </anchor>
              </controlPr>
            </control>
          </mc:Choice>
        </mc:AlternateContent>
        <mc:AlternateContent xmlns:mc="http://schemas.openxmlformats.org/markup-compatibility/2006">
          <mc:Choice Requires="x14">
            <control shapeId="2076" r:id="rId28" name="Group Box 28">
              <controlPr defaultSize="0" autoFill="0" autoPict="0">
                <anchor moveWithCells="1">
                  <from>
                    <xdr:col>16</xdr:col>
                    <xdr:colOff>165100</xdr:colOff>
                    <xdr:row>17</xdr:row>
                    <xdr:rowOff>38100</xdr:rowOff>
                  </from>
                  <to>
                    <xdr:col>25</xdr:col>
                    <xdr:colOff>279400</xdr:colOff>
                    <xdr:row>17</xdr:row>
                    <xdr:rowOff>444500</xdr:rowOff>
                  </to>
                </anchor>
              </controlPr>
            </control>
          </mc:Choice>
        </mc:AlternateContent>
        <mc:AlternateContent xmlns:mc="http://schemas.openxmlformats.org/markup-compatibility/2006">
          <mc:Choice Requires="x14">
            <control shapeId="2077" r:id="rId29" name="Option Button 29">
              <controlPr defaultSize="0" autoFill="0" autoLine="0" autoPict="0">
                <anchor moveWithCells="1">
                  <from>
                    <xdr:col>16</xdr:col>
                    <xdr:colOff>177800</xdr:colOff>
                    <xdr:row>17</xdr:row>
                    <xdr:rowOff>107950</xdr:rowOff>
                  </from>
                  <to>
                    <xdr:col>17</xdr:col>
                    <xdr:colOff>158750</xdr:colOff>
                    <xdr:row>17</xdr:row>
                    <xdr:rowOff>349250</xdr:rowOff>
                  </to>
                </anchor>
              </controlPr>
            </control>
          </mc:Choice>
        </mc:AlternateContent>
        <mc:AlternateContent xmlns:mc="http://schemas.openxmlformats.org/markup-compatibility/2006">
          <mc:Choice Requires="x14">
            <control shapeId="2078" r:id="rId30" name="Option Button 30">
              <controlPr defaultSize="0" autoFill="0" autoLine="0" autoPict="0">
                <anchor moveWithCells="1">
                  <from>
                    <xdr:col>22</xdr:col>
                    <xdr:colOff>158750</xdr:colOff>
                    <xdr:row>17</xdr:row>
                    <xdr:rowOff>107950</xdr:rowOff>
                  </from>
                  <to>
                    <xdr:col>23</xdr:col>
                    <xdr:colOff>139700</xdr:colOff>
                    <xdr:row>17</xdr:row>
                    <xdr:rowOff>355600</xdr:rowOff>
                  </to>
                </anchor>
              </controlPr>
            </control>
          </mc:Choice>
        </mc:AlternateContent>
        <mc:AlternateContent xmlns:mc="http://schemas.openxmlformats.org/markup-compatibility/2006">
          <mc:Choice Requires="x14">
            <control shapeId="2079" r:id="rId31" name="Group Box 31">
              <controlPr defaultSize="0" autoFill="0" autoPict="0">
                <anchor moveWithCells="1">
                  <from>
                    <xdr:col>16</xdr:col>
                    <xdr:colOff>6350</xdr:colOff>
                    <xdr:row>19</xdr:row>
                    <xdr:rowOff>6350</xdr:rowOff>
                  </from>
                  <to>
                    <xdr:col>26</xdr:col>
                    <xdr:colOff>69850</xdr:colOff>
                    <xdr:row>19</xdr:row>
                    <xdr:rowOff>450850</xdr:rowOff>
                  </to>
                </anchor>
              </controlPr>
            </control>
          </mc:Choice>
        </mc:AlternateContent>
        <mc:AlternateContent xmlns:mc="http://schemas.openxmlformats.org/markup-compatibility/2006">
          <mc:Choice Requires="x14">
            <control shapeId="2080" r:id="rId32" name="Option Button 32">
              <controlPr defaultSize="0" autoFill="0" autoLine="0" autoPict="0">
                <anchor moveWithCells="1">
                  <from>
                    <xdr:col>16</xdr:col>
                    <xdr:colOff>177800</xdr:colOff>
                    <xdr:row>19</xdr:row>
                    <xdr:rowOff>133350</xdr:rowOff>
                  </from>
                  <to>
                    <xdr:col>17</xdr:col>
                    <xdr:colOff>158750</xdr:colOff>
                    <xdr:row>19</xdr:row>
                    <xdr:rowOff>374650</xdr:rowOff>
                  </to>
                </anchor>
              </controlPr>
            </control>
          </mc:Choice>
        </mc:AlternateContent>
        <mc:AlternateContent xmlns:mc="http://schemas.openxmlformats.org/markup-compatibility/2006">
          <mc:Choice Requires="x14">
            <control shapeId="2085" r:id="rId33" name="Check Box 37">
              <controlPr defaultSize="0" autoFill="0" autoLine="0" autoPict="0">
                <anchor moveWithCells="1">
                  <from>
                    <xdr:col>16</xdr:col>
                    <xdr:colOff>203200</xdr:colOff>
                    <xdr:row>21</xdr:row>
                    <xdr:rowOff>361950</xdr:rowOff>
                  </from>
                  <to>
                    <xdr:col>17</xdr:col>
                    <xdr:colOff>184150</xdr:colOff>
                    <xdr:row>22</xdr:row>
                    <xdr:rowOff>127000</xdr:rowOff>
                  </to>
                </anchor>
              </controlPr>
            </control>
          </mc:Choice>
        </mc:AlternateContent>
        <mc:AlternateContent xmlns:mc="http://schemas.openxmlformats.org/markup-compatibility/2006">
          <mc:Choice Requires="x14">
            <control shapeId="2086" r:id="rId34" name="Check Box 38">
              <controlPr defaultSize="0" autoFill="0" autoLine="0" autoPict="0">
                <anchor moveWithCells="1">
                  <from>
                    <xdr:col>16</xdr:col>
                    <xdr:colOff>203200</xdr:colOff>
                    <xdr:row>23</xdr:row>
                    <xdr:rowOff>330200</xdr:rowOff>
                  </from>
                  <to>
                    <xdr:col>17</xdr:col>
                    <xdr:colOff>184150</xdr:colOff>
                    <xdr:row>24</xdr:row>
                    <xdr:rowOff>95250</xdr:rowOff>
                  </to>
                </anchor>
              </controlPr>
            </control>
          </mc:Choice>
        </mc:AlternateContent>
        <mc:AlternateContent xmlns:mc="http://schemas.openxmlformats.org/markup-compatibility/2006">
          <mc:Choice Requires="x14">
            <control shapeId="2087" r:id="rId35" name="Check Box 39">
              <controlPr defaultSize="0" autoFill="0" autoLine="0" autoPict="0">
                <anchor moveWithCells="1">
                  <from>
                    <xdr:col>16</xdr:col>
                    <xdr:colOff>203200</xdr:colOff>
                    <xdr:row>26</xdr:row>
                    <xdr:rowOff>120650</xdr:rowOff>
                  </from>
                  <to>
                    <xdr:col>17</xdr:col>
                    <xdr:colOff>184150</xdr:colOff>
                    <xdr:row>26</xdr:row>
                    <xdr:rowOff>355600</xdr:rowOff>
                  </to>
                </anchor>
              </controlPr>
            </control>
          </mc:Choice>
        </mc:AlternateContent>
        <mc:AlternateContent xmlns:mc="http://schemas.openxmlformats.org/markup-compatibility/2006">
          <mc:Choice Requires="x14">
            <control shapeId="2091" r:id="rId36" name="Group Box 43">
              <controlPr defaultSize="0" autoFill="0" autoPict="0">
                <anchor moveWithCells="1">
                  <from>
                    <xdr:col>16</xdr:col>
                    <xdr:colOff>88900</xdr:colOff>
                    <xdr:row>38</xdr:row>
                    <xdr:rowOff>0</xdr:rowOff>
                  </from>
                  <to>
                    <xdr:col>27</xdr:col>
                    <xdr:colOff>209550</xdr:colOff>
                    <xdr:row>38</xdr:row>
                    <xdr:rowOff>438150</xdr:rowOff>
                  </to>
                </anchor>
              </controlPr>
            </control>
          </mc:Choice>
        </mc:AlternateContent>
        <mc:AlternateContent xmlns:mc="http://schemas.openxmlformats.org/markup-compatibility/2006">
          <mc:Choice Requires="x14">
            <control shapeId="2094" r:id="rId37" name="Option Button 9">
              <controlPr defaultSize="0" autoFill="0" autoLine="0" autoPict="0">
                <anchor moveWithCells="1">
                  <from>
                    <xdr:col>22</xdr:col>
                    <xdr:colOff>158750</xdr:colOff>
                    <xdr:row>8</xdr:row>
                    <xdr:rowOff>127000</xdr:rowOff>
                  </from>
                  <to>
                    <xdr:col>23</xdr:col>
                    <xdr:colOff>133350</xdr:colOff>
                    <xdr:row>8</xdr:row>
                    <xdr:rowOff>355600</xdr:rowOff>
                  </to>
                </anchor>
              </controlPr>
            </control>
          </mc:Choice>
        </mc:AlternateContent>
        <mc:AlternateContent xmlns:mc="http://schemas.openxmlformats.org/markup-compatibility/2006">
          <mc:Choice Requires="x14">
            <control shapeId="2096" r:id="rId38" name="Option Button 48">
              <controlPr defaultSize="0" autoFill="0" autoLine="0" autoPict="0">
                <anchor moveWithCells="1">
                  <from>
                    <xdr:col>16</xdr:col>
                    <xdr:colOff>222250</xdr:colOff>
                    <xdr:row>34</xdr:row>
                    <xdr:rowOff>342900</xdr:rowOff>
                  </from>
                  <to>
                    <xdr:col>17</xdr:col>
                    <xdr:colOff>203200</xdr:colOff>
                    <xdr:row>35</xdr:row>
                    <xdr:rowOff>120650</xdr:rowOff>
                  </to>
                </anchor>
              </controlPr>
            </control>
          </mc:Choice>
        </mc:AlternateContent>
        <mc:AlternateContent xmlns:mc="http://schemas.openxmlformats.org/markup-compatibility/2006">
          <mc:Choice Requires="x14">
            <control shapeId="2097" r:id="rId39" name="Option Button 49">
              <controlPr defaultSize="0" autoFill="0" autoLine="0" autoPict="0">
                <anchor moveWithCells="1">
                  <from>
                    <xdr:col>16</xdr:col>
                    <xdr:colOff>222250</xdr:colOff>
                    <xdr:row>36</xdr:row>
                    <xdr:rowOff>342900</xdr:rowOff>
                  </from>
                  <to>
                    <xdr:col>17</xdr:col>
                    <xdr:colOff>203200</xdr:colOff>
                    <xdr:row>37</xdr:row>
                    <xdr:rowOff>120650</xdr:rowOff>
                  </to>
                </anchor>
              </controlPr>
            </control>
          </mc:Choice>
        </mc:AlternateContent>
        <mc:AlternateContent xmlns:mc="http://schemas.openxmlformats.org/markup-compatibility/2006">
          <mc:Choice Requires="x14">
            <control shapeId="2098" r:id="rId40" name="Group Box 50">
              <controlPr defaultSize="0" autoFill="0" autoPict="0">
                <anchor moveWithCells="1">
                  <from>
                    <xdr:col>16</xdr:col>
                    <xdr:colOff>25400</xdr:colOff>
                    <xdr:row>34</xdr:row>
                    <xdr:rowOff>25400</xdr:rowOff>
                  </from>
                  <to>
                    <xdr:col>17</xdr:col>
                    <xdr:colOff>260350</xdr:colOff>
                    <xdr:row>37</xdr:row>
                    <xdr:rowOff>387350</xdr:rowOff>
                  </to>
                </anchor>
              </controlPr>
            </control>
          </mc:Choice>
        </mc:AlternateContent>
        <mc:AlternateContent xmlns:mc="http://schemas.openxmlformats.org/markup-compatibility/2006">
          <mc:Choice Requires="x14">
            <control shapeId="2101" r:id="rId41" name="Option Button 53">
              <controlPr defaultSize="0" autoFill="0" autoLine="0" autoPict="0">
                <anchor moveWithCells="1">
                  <from>
                    <xdr:col>16</xdr:col>
                    <xdr:colOff>184150</xdr:colOff>
                    <xdr:row>20</xdr:row>
                    <xdr:rowOff>101600</xdr:rowOff>
                  </from>
                  <to>
                    <xdr:col>17</xdr:col>
                    <xdr:colOff>165100</xdr:colOff>
                    <xdr:row>20</xdr:row>
                    <xdr:rowOff>342900</xdr:rowOff>
                  </to>
                </anchor>
              </controlPr>
            </control>
          </mc:Choice>
        </mc:AlternateContent>
        <mc:AlternateContent xmlns:mc="http://schemas.openxmlformats.org/markup-compatibility/2006">
          <mc:Choice Requires="x14">
            <control shapeId="2102" r:id="rId42" name="Option Button 54">
              <controlPr defaultSize="0" autoFill="0" autoLine="0" autoPict="0">
                <anchor moveWithCells="1">
                  <from>
                    <xdr:col>22</xdr:col>
                    <xdr:colOff>177800</xdr:colOff>
                    <xdr:row>20</xdr:row>
                    <xdr:rowOff>114300</xdr:rowOff>
                  </from>
                  <to>
                    <xdr:col>23</xdr:col>
                    <xdr:colOff>158750</xdr:colOff>
                    <xdr:row>20</xdr:row>
                    <xdr:rowOff>355600</xdr:rowOff>
                  </to>
                </anchor>
              </controlPr>
            </control>
          </mc:Choice>
        </mc:AlternateContent>
        <mc:AlternateContent xmlns:mc="http://schemas.openxmlformats.org/markup-compatibility/2006">
          <mc:Choice Requires="x14">
            <control shapeId="2103" r:id="rId43" name="Group Box 55">
              <controlPr defaultSize="0" autoFill="0" autoPict="0">
                <anchor moveWithCells="1">
                  <from>
                    <xdr:col>16</xdr:col>
                    <xdr:colOff>69850</xdr:colOff>
                    <xdr:row>20</xdr:row>
                    <xdr:rowOff>6350</xdr:rowOff>
                  </from>
                  <to>
                    <xdr:col>26</xdr:col>
                    <xdr:colOff>107950</xdr:colOff>
                    <xdr:row>20</xdr:row>
                    <xdr:rowOff>419100</xdr:rowOff>
                  </to>
                </anchor>
              </controlPr>
            </control>
          </mc:Choice>
        </mc:AlternateContent>
        <mc:AlternateContent xmlns:mc="http://schemas.openxmlformats.org/markup-compatibility/2006">
          <mc:Choice Requires="x14">
            <control shapeId="2105" r:id="rId44" name="Option Button 57">
              <controlPr defaultSize="0" autoFill="0" autoLine="0" autoPict="0">
                <anchor moveWithCells="1">
                  <from>
                    <xdr:col>22</xdr:col>
                    <xdr:colOff>158750</xdr:colOff>
                    <xdr:row>13</xdr:row>
                    <xdr:rowOff>127000</xdr:rowOff>
                  </from>
                  <to>
                    <xdr:col>23</xdr:col>
                    <xdr:colOff>139700</xdr:colOff>
                    <xdr:row>13</xdr:row>
                    <xdr:rowOff>374650</xdr:rowOff>
                  </to>
                </anchor>
              </controlPr>
            </control>
          </mc:Choice>
        </mc:AlternateContent>
        <mc:AlternateContent xmlns:mc="http://schemas.openxmlformats.org/markup-compatibility/2006">
          <mc:Choice Requires="x14">
            <control shapeId="2106" r:id="rId45" name="Option Button 58">
              <controlPr defaultSize="0" autoFill="0" autoLine="0" autoPict="0">
                <anchor moveWithCells="1">
                  <from>
                    <xdr:col>22</xdr:col>
                    <xdr:colOff>158750</xdr:colOff>
                    <xdr:row>14</xdr:row>
                    <xdr:rowOff>88900</xdr:rowOff>
                  </from>
                  <to>
                    <xdr:col>23</xdr:col>
                    <xdr:colOff>127000</xdr:colOff>
                    <xdr:row>14</xdr:row>
                    <xdr:rowOff>387350</xdr:rowOff>
                  </to>
                </anchor>
              </controlPr>
            </control>
          </mc:Choice>
        </mc:AlternateContent>
        <mc:AlternateContent xmlns:mc="http://schemas.openxmlformats.org/markup-compatibility/2006">
          <mc:Choice Requires="x14">
            <control shapeId="2107" r:id="rId46" name="Option Button 59">
              <controlPr defaultSize="0" autoFill="0" autoLine="0" autoPict="0">
                <anchor moveWithCells="1">
                  <from>
                    <xdr:col>22</xdr:col>
                    <xdr:colOff>165100</xdr:colOff>
                    <xdr:row>19</xdr:row>
                    <xdr:rowOff>107950</xdr:rowOff>
                  </from>
                  <to>
                    <xdr:col>23</xdr:col>
                    <xdr:colOff>158750</xdr:colOff>
                    <xdr:row>19</xdr:row>
                    <xdr:rowOff>393700</xdr:rowOff>
                  </to>
                </anchor>
              </controlPr>
            </control>
          </mc:Choice>
        </mc:AlternateContent>
        <mc:AlternateContent xmlns:mc="http://schemas.openxmlformats.org/markup-compatibility/2006">
          <mc:Choice Requires="x14">
            <control shapeId="2108" r:id="rId47" name="Group Box 60">
              <controlPr defaultSize="0" autoFill="0" autoPict="0">
                <anchor moveWithCells="1">
                  <from>
                    <xdr:col>16</xdr:col>
                    <xdr:colOff>88900</xdr:colOff>
                    <xdr:row>39</xdr:row>
                    <xdr:rowOff>0</xdr:rowOff>
                  </from>
                  <to>
                    <xdr:col>27</xdr:col>
                    <xdr:colOff>209550</xdr:colOff>
                    <xdr:row>39</xdr:row>
                    <xdr:rowOff>438150</xdr:rowOff>
                  </to>
                </anchor>
              </controlPr>
            </control>
          </mc:Choice>
        </mc:AlternateContent>
        <mc:AlternateContent xmlns:mc="http://schemas.openxmlformats.org/markup-compatibility/2006">
          <mc:Choice Requires="x14">
            <control shapeId="2109" r:id="rId48" name="Group Box 61">
              <controlPr defaultSize="0" autoFill="0" autoPict="0">
                <anchor moveWithCells="1">
                  <from>
                    <xdr:col>16</xdr:col>
                    <xdr:colOff>88900</xdr:colOff>
                    <xdr:row>40</xdr:row>
                    <xdr:rowOff>0</xdr:rowOff>
                  </from>
                  <to>
                    <xdr:col>27</xdr:col>
                    <xdr:colOff>209550</xdr:colOff>
                    <xdr:row>40</xdr:row>
                    <xdr:rowOff>438150</xdr:rowOff>
                  </to>
                </anchor>
              </controlPr>
            </control>
          </mc:Choice>
        </mc:AlternateContent>
        <mc:AlternateContent xmlns:mc="http://schemas.openxmlformats.org/markup-compatibility/2006">
          <mc:Choice Requires="x14">
            <control shapeId="2110" r:id="rId49" name="Group Box 62">
              <controlPr defaultSize="0" autoFill="0" autoPict="0">
                <anchor moveWithCells="1">
                  <from>
                    <xdr:col>16</xdr:col>
                    <xdr:colOff>88900</xdr:colOff>
                    <xdr:row>41</xdr:row>
                    <xdr:rowOff>0</xdr:rowOff>
                  </from>
                  <to>
                    <xdr:col>27</xdr:col>
                    <xdr:colOff>209550</xdr:colOff>
                    <xdr:row>41</xdr:row>
                    <xdr:rowOff>438150</xdr:rowOff>
                  </to>
                </anchor>
              </controlPr>
            </control>
          </mc:Choice>
        </mc:AlternateContent>
        <mc:AlternateContent xmlns:mc="http://schemas.openxmlformats.org/markup-compatibility/2006">
          <mc:Choice Requires="x14">
            <control shapeId="2111" r:id="rId50" name="Group Box 63">
              <controlPr defaultSize="0" autoFill="0" autoPict="0">
                <anchor moveWithCells="1">
                  <from>
                    <xdr:col>16</xdr:col>
                    <xdr:colOff>88900</xdr:colOff>
                    <xdr:row>42</xdr:row>
                    <xdr:rowOff>0</xdr:rowOff>
                  </from>
                  <to>
                    <xdr:col>27</xdr:col>
                    <xdr:colOff>209550</xdr:colOff>
                    <xdr:row>42</xdr:row>
                    <xdr:rowOff>438150</xdr:rowOff>
                  </to>
                </anchor>
              </controlPr>
            </control>
          </mc:Choice>
        </mc:AlternateContent>
        <mc:AlternateContent xmlns:mc="http://schemas.openxmlformats.org/markup-compatibility/2006">
          <mc:Choice Requires="x14">
            <control shapeId="2112" r:id="rId51" name="Group Box 64">
              <controlPr defaultSize="0" autoFill="0" autoPict="0">
                <anchor moveWithCells="1">
                  <from>
                    <xdr:col>16</xdr:col>
                    <xdr:colOff>88900</xdr:colOff>
                    <xdr:row>43</xdr:row>
                    <xdr:rowOff>0</xdr:rowOff>
                  </from>
                  <to>
                    <xdr:col>27</xdr:col>
                    <xdr:colOff>209550</xdr:colOff>
                    <xdr:row>43</xdr:row>
                    <xdr:rowOff>438150</xdr:rowOff>
                  </to>
                </anchor>
              </controlPr>
            </control>
          </mc:Choice>
        </mc:AlternateContent>
        <mc:AlternateContent xmlns:mc="http://schemas.openxmlformats.org/markup-compatibility/2006">
          <mc:Choice Requires="x14">
            <control shapeId="2113" r:id="rId52" name="Group Box 65">
              <controlPr defaultSize="0" autoFill="0" autoPict="0">
                <anchor moveWithCells="1">
                  <from>
                    <xdr:col>16</xdr:col>
                    <xdr:colOff>88900</xdr:colOff>
                    <xdr:row>44</xdr:row>
                    <xdr:rowOff>0</xdr:rowOff>
                  </from>
                  <to>
                    <xdr:col>27</xdr:col>
                    <xdr:colOff>209550</xdr:colOff>
                    <xdr:row>44</xdr:row>
                    <xdr:rowOff>438150</xdr:rowOff>
                  </to>
                </anchor>
              </controlPr>
            </control>
          </mc:Choice>
        </mc:AlternateContent>
        <mc:AlternateContent xmlns:mc="http://schemas.openxmlformats.org/markup-compatibility/2006">
          <mc:Choice Requires="x14">
            <control shapeId="2114" r:id="rId53" name="Group Box 66">
              <controlPr defaultSize="0" autoFill="0" autoPict="0">
                <anchor moveWithCells="1">
                  <from>
                    <xdr:col>16</xdr:col>
                    <xdr:colOff>88900</xdr:colOff>
                    <xdr:row>45</xdr:row>
                    <xdr:rowOff>0</xdr:rowOff>
                  </from>
                  <to>
                    <xdr:col>27</xdr:col>
                    <xdr:colOff>209550</xdr:colOff>
                    <xdr:row>45</xdr:row>
                    <xdr:rowOff>438150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9A4AA-33A8-480E-89E7-71105F309101}">
  <sheetPr codeName="Sheet2">
    <pageSetUpPr fitToPage="1"/>
  </sheetPr>
  <dimension ref="B1:BC75"/>
  <sheetViews>
    <sheetView showGridLines="0" zoomScale="70" zoomScaleNormal="70" workbookViewId="0">
      <pane xSplit="18" ySplit="8" topLeftCell="S9" activePane="bottomRight" state="frozen"/>
      <selection pane="topRight" activeCell="S1" sqref="S1"/>
      <selection pane="bottomLeft" activeCell="A9" sqref="A9"/>
      <selection pane="bottomRight"/>
    </sheetView>
  </sheetViews>
  <sheetFormatPr defaultColWidth="8.08203125" defaultRowHeight="14" x14ac:dyDescent="0.55000000000000004"/>
  <cols>
    <col min="1" max="1" width="1.75" style="16" customWidth="1"/>
    <col min="2" max="2" width="3.83203125" style="22" customWidth="1"/>
    <col min="3" max="35" width="3.83203125" style="16" customWidth="1"/>
    <col min="36" max="53" width="3.83203125" style="15" customWidth="1"/>
    <col min="54" max="54" width="1.75" style="16" customWidth="1"/>
    <col min="55" max="55" width="28.83203125" style="16" customWidth="1"/>
    <col min="56" max="16384" width="8.08203125" style="16"/>
  </cols>
  <sheetData>
    <row r="1" spans="2:55" ht="5.5" customHeight="1" x14ac:dyDescent="0.55000000000000004"/>
    <row r="2" spans="2:55" ht="37" customHeight="1" x14ac:dyDescent="0.55000000000000004">
      <c r="B2" s="23" t="s">
        <v>70</v>
      </c>
      <c r="W2" s="286" t="s">
        <v>71</v>
      </c>
      <c r="X2" s="287"/>
      <c r="Y2" s="288"/>
      <c r="Z2" s="283" t="str">
        <f>IF(基礎情報入力シート!$Q$5="","",基礎情報入力シート!$Q$5)</f>
        <v/>
      </c>
      <c r="AA2" s="284"/>
      <c r="AB2" s="284"/>
      <c r="AC2" s="284"/>
      <c r="AD2" s="284"/>
      <c r="AE2" s="284"/>
      <c r="AF2" s="284"/>
      <c r="AG2" s="284"/>
      <c r="AH2" s="284"/>
      <c r="AI2" s="284"/>
      <c r="AJ2" s="284"/>
      <c r="AK2" s="284"/>
      <c r="AL2" s="284"/>
      <c r="AM2" s="285"/>
      <c r="AN2" s="286" t="s">
        <v>72</v>
      </c>
      <c r="AO2" s="287"/>
      <c r="AP2" s="288"/>
      <c r="AQ2" s="283" t="str">
        <f>IF(基礎情報入力シート!$Q$6="","",基礎情報入力シート!$Q$6)</f>
        <v/>
      </c>
      <c r="AR2" s="284"/>
      <c r="AS2" s="284"/>
      <c r="AT2" s="284"/>
      <c r="AU2" s="284"/>
      <c r="AV2" s="284"/>
      <c r="AW2" s="284"/>
      <c r="AX2" s="284"/>
      <c r="AY2" s="284"/>
      <c r="AZ2" s="284"/>
      <c r="BA2" s="285"/>
    </row>
    <row r="3" spans="2:55" customFormat="1" ht="5.5" customHeight="1" x14ac:dyDescent="0.55000000000000004"/>
    <row r="4" spans="2:55" s="1" customFormat="1" ht="37" customHeight="1" x14ac:dyDescent="0.55000000000000004">
      <c r="C4" s="246" t="s">
        <v>73</v>
      </c>
      <c r="D4" s="247"/>
      <c r="E4" s="247"/>
      <c r="F4" s="247"/>
      <c r="G4" s="247"/>
      <c r="H4" s="247"/>
      <c r="I4" s="247"/>
      <c r="J4"/>
      <c r="K4" s="247" t="s">
        <v>74</v>
      </c>
      <c r="L4" s="247"/>
      <c r="M4" s="247"/>
      <c r="N4" s="247"/>
      <c r="O4" s="247"/>
      <c r="P4" s="247"/>
      <c r="Q4" s="247"/>
      <c r="R4"/>
      <c r="S4" s="229" t="s">
        <v>75</v>
      </c>
      <c r="T4" s="230"/>
      <c r="U4" s="230"/>
      <c r="V4" s="230"/>
      <c r="W4" s="230"/>
      <c r="X4" s="230"/>
      <c r="Y4" s="231"/>
      <c r="AA4" s="229" t="s">
        <v>76</v>
      </c>
      <c r="AB4" s="230"/>
      <c r="AC4" s="230"/>
      <c r="AD4" s="230"/>
      <c r="AE4" s="230"/>
      <c r="AF4" s="230"/>
      <c r="AG4" s="230"/>
      <c r="AH4" s="230"/>
      <c r="AI4" s="230"/>
      <c r="AJ4" s="230"/>
      <c r="AK4" s="230"/>
      <c r="AL4" s="230"/>
      <c r="AM4" s="230"/>
      <c r="AN4" s="230"/>
      <c r="AO4" s="230"/>
      <c r="AP4" s="230"/>
      <c r="AQ4" s="230"/>
      <c r="AR4" s="230"/>
      <c r="AS4" s="230"/>
      <c r="AT4" s="230"/>
      <c r="AU4" s="230"/>
      <c r="AV4" s="230"/>
      <c r="AW4" s="230"/>
      <c r="AX4" s="230"/>
      <c r="AY4" s="230"/>
      <c r="AZ4" s="230"/>
      <c r="BA4" s="231"/>
      <c r="BB4"/>
    </row>
    <row r="5" spans="2:55" customFormat="1" ht="5.5" customHeight="1" x14ac:dyDescent="0.55000000000000004">
      <c r="B5" s="22"/>
      <c r="C5" s="232" t="str">
        <f>IF(AND(COUNTIF(基礎情報入力シート!BD5:BD46,"OK")=28,K5=O5),"入力完了","回答中")</f>
        <v>回答中</v>
      </c>
      <c r="D5" s="233"/>
      <c r="E5" s="233"/>
      <c r="F5" s="233"/>
      <c r="G5" s="233"/>
      <c r="H5" s="233"/>
      <c r="I5" s="238"/>
      <c r="K5" s="248">
        <f>COUNTIF($AJ$10:$AO$66,"入力完了")</f>
        <v>0</v>
      </c>
      <c r="L5" s="248"/>
      <c r="M5" s="249"/>
      <c r="N5" s="236" t="s">
        <v>77</v>
      </c>
      <c r="O5" s="250">
        <f>COUNTIF($AG$10:$AG$66,"●")</f>
        <v>47</v>
      </c>
      <c r="P5" s="251"/>
      <c r="Q5" s="251"/>
      <c r="S5" s="232">
        <f>SUM(AP10:AP66)</f>
        <v>0</v>
      </c>
      <c r="T5" s="233"/>
      <c r="U5" s="233"/>
      <c r="V5" s="236" t="s">
        <v>77</v>
      </c>
      <c r="W5" s="233">
        <f>SUM(AT10:AT66)</f>
        <v>171</v>
      </c>
      <c r="X5" s="233"/>
      <c r="Y5" s="238"/>
      <c r="Z5" s="16"/>
      <c r="AA5" s="252" t="s">
        <v>78</v>
      </c>
      <c r="AB5" s="253"/>
      <c r="AC5" s="253"/>
      <c r="AD5" s="253"/>
      <c r="AE5" s="253"/>
      <c r="AF5" s="254"/>
      <c r="AG5" s="232">
        <f>COUNTIF($AV$10:$BA$66,AA5)</f>
        <v>0</v>
      </c>
      <c r="AH5" s="233"/>
      <c r="AI5" s="238"/>
      <c r="AJ5" s="252" t="s">
        <v>79</v>
      </c>
      <c r="AK5" s="253"/>
      <c r="AL5" s="253"/>
      <c r="AM5" s="253"/>
      <c r="AN5" s="253"/>
      <c r="AO5" s="254"/>
      <c r="AP5" s="232">
        <f>COUNTIF($AV$10:$BA$66,AJ5)</f>
        <v>0</v>
      </c>
      <c r="AQ5" s="233"/>
      <c r="AR5" s="238"/>
      <c r="AS5" s="252" t="s">
        <v>80</v>
      </c>
      <c r="AT5" s="253"/>
      <c r="AU5" s="253"/>
      <c r="AV5" s="253"/>
      <c r="AW5" s="253"/>
      <c r="AX5" s="254"/>
      <c r="AY5" s="232">
        <f>COUNTIF($AV$10:$BA$66,AS5)</f>
        <v>0</v>
      </c>
      <c r="AZ5" s="233"/>
      <c r="BA5" s="238"/>
    </row>
    <row r="6" spans="2:55" s="1" customFormat="1" ht="37" customHeight="1" x14ac:dyDescent="0.55000000000000004">
      <c r="C6" s="234"/>
      <c r="D6" s="235"/>
      <c r="E6" s="235"/>
      <c r="F6" s="235"/>
      <c r="G6" s="235"/>
      <c r="H6" s="235"/>
      <c r="I6" s="239"/>
      <c r="J6"/>
      <c r="K6" s="248"/>
      <c r="L6" s="248"/>
      <c r="M6" s="249"/>
      <c r="N6" s="237"/>
      <c r="O6" s="250"/>
      <c r="P6" s="251"/>
      <c r="Q6" s="251"/>
      <c r="R6"/>
      <c r="S6" s="234"/>
      <c r="T6" s="235"/>
      <c r="U6" s="235"/>
      <c r="V6" s="237"/>
      <c r="W6" s="235"/>
      <c r="X6" s="235"/>
      <c r="Y6" s="239"/>
      <c r="AA6" s="255"/>
      <c r="AB6" s="256"/>
      <c r="AC6" s="256"/>
      <c r="AD6" s="256"/>
      <c r="AE6" s="256"/>
      <c r="AF6" s="257"/>
      <c r="AG6" s="234"/>
      <c r="AH6" s="235"/>
      <c r="AI6" s="239"/>
      <c r="AJ6" s="255"/>
      <c r="AK6" s="256"/>
      <c r="AL6" s="256"/>
      <c r="AM6" s="256"/>
      <c r="AN6" s="256"/>
      <c r="AO6" s="257"/>
      <c r="AP6" s="234"/>
      <c r="AQ6" s="235"/>
      <c r="AR6" s="239"/>
      <c r="AS6" s="255"/>
      <c r="AT6" s="256"/>
      <c r="AU6" s="256"/>
      <c r="AV6" s="256"/>
      <c r="AW6" s="256"/>
      <c r="AX6" s="257"/>
      <c r="AY6" s="234"/>
      <c r="AZ6" s="235"/>
      <c r="BA6" s="239"/>
      <c r="BB6"/>
    </row>
    <row r="7" spans="2:55" ht="36.65" customHeight="1" x14ac:dyDescent="0.55000000000000004">
      <c r="B7" s="311" t="s">
        <v>81</v>
      </c>
      <c r="C7" s="311"/>
      <c r="D7" s="311"/>
      <c r="E7" s="311"/>
      <c r="F7" s="311"/>
      <c r="G7" s="311"/>
      <c r="H7" s="311"/>
      <c r="I7" s="311"/>
      <c r="J7" s="311"/>
      <c r="K7" s="311"/>
      <c r="L7" s="311"/>
      <c r="M7" s="311"/>
      <c r="N7" s="311"/>
      <c r="O7" s="311"/>
      <c r="P7" s="311"/>
      <c r="Q7" s="311"/>
      <c r="R7" s="311"/>
      <c r="S7" s="311"/>
      <c r="T7" s="311"/>
      <c r="U7" s="311"/>
      <c r="V7" s="311"/>
      <c r="W7" s="311"/>
      <c r="X7" s="311"/>
      <c r="Y7" s="311"/>
      <c r="Z7" s="311"/>
      <c r="AA7" s="311"/>
      <c r="AB7" s="311"/>
      <c r="AC7" s="311"/>
      <c r="AD7" s="311"/>
      <c r="AE7" s="311"/>
      <c r="AF7" s="311"/>
      <c r="AG7" s="311"/>
      <c r="AH7" s="311"/>
      <c r="AI7" s="311"/>
      <c r="AJ7" s="311"/>
      <c r="AK7" s="311"/>
      <c r="AL7" s="311"/>
      <c r="AM7" s="311"/>
      <c r="AN7" s="311"/>
      <c r="AO7" s="311"/>
      <c r="AP7" s="311"/>
      <c r="AQ7" s="311"/>
      <c r="AR7" s="311"/>
      <c r="AS7" s="311"/>
      <c r="AT7" s="311"/>
      <c r="AU7" s="311"/>
      <c r="AV7" s="311"/>
      <c r="AW7" s="311"/>
      <c r="AX7" s="311"/>
      <c r="AY7" s="311"/>
      <c r="AZ7" s="311"/>
      <c r="BA7" s="311"/>
    </row>
    <row r="8" spans="2:55" s="20" customFormat="1" ht="37" customHeight="1" x14ac:dyDescent="0.55000000000000004">
      <c r="B8" s="261" t="s">
        <v>82</v>
      </c>
      <c r="C8" s="262"/>
      <c r="D8" s="262"/>
      <c r="E8" s="262"/>
      <c r="F8" s="262"/>
      <c r="G8" s="262"/>
      <c r="H8" s="262"/>
      <c r="I8" s="262"/>
      <c r="J8" s="262"/>
      <c r="K8" s="262"/>
      <c r="L8" s="262"/>
      <c r="M8" s="262"/>
      <c r="N8" s="262"/>
      <c r="O8" s="262"/>
      <c r="P8" s="262"/>
      <c r="Q8" s="262"/>
      <c r="R8" s="262"/>
      <c r="S8" s="271" t="s">
        <v>83</v>
      </c>
      <c r="T8" s="262"/>
      <c r="U8" s="272"/>
      <c r="V8" s="271" t="s">
        <v>84</v>
      </c>
      <c r="W8" s="262"/>
      <c r="X8" s="262"/>
      <c r="Y8" s="262"/>
      <c r="Z8" s="262"/>
      <c r="AA8" s="262"/>
      <c r="AB8" s="262"/>
      <c r="AC8" s="262"/>
      <c r="AD8" s="262"/>
      <c r="AE8" s="262"/>
      <c r="AF8" s="272"/>
      <c r="AG8" s="271" t="s">
        <v>85</v>
      </c>
      <c r="AH8" s="262"/>
      <c r="AI8" s="272"/>
      <c r="AJ8" s="263" t="s">
        <v>86</v>
      </c>
      <c r="AK8" s="263"/>
      <c r="AL8" s="263"/>
      <c r="AM8" s="263"/>
      <c r="AN8" s="263"/>
      <c r="AO8" s="263"/>
      <c r="AP8" s="263" t="s">
        <v>87</v>
      </c>
      <c r="AQ8" s="263"/>
      <c r="AR8" s="263"/>
      <c r="AS8" s="263"/>
      <c r="AT8" s="263"/>
      <c r="AU8" s="263"/>
      <c r="AV8" s="262" t="s">
        <v>88</v>
      </c>
      <c r="AW8" s="262"/>
      <c r="AX8" s="262"/>
      <c r="AY8" s="262"/>
      <c r="AZ8" s="262"/>
      <c r="BA8" s="270"/>
      <c r="BC8" s="16"/>
    </row>
    <row r="9" spans="2:55" s="20" customFormat="1" ht="37" customHeight="1" x14ac:dyDescent="0.55000000000000004">
      <c r="B9" s="73" t="s">
        <v>89</v>
      </c>
      <c r="C9" s="27"/>
      <c r="D9" s="27"/>
      <c r="E9" s="77"/>
      <c r="F9" s="27"/>
      <c r="G9" s="39"/>
      <c r="H9" s="39"/>
      <c r="I9" s="39"/>
      <c r="J9" s="39"/>
      <c r="K9" s="39"/>
      <c r="L9" s="39"/>
      <c r="M9" s="39"/>
      <c r="N9" s="39"/>
      <c r="O9" s="39"/>
      <c r="P9" s="39"/>
      <c r="Q9" s="39"/>
      <c r="R9" s="39"/>
      <c r="S9" s="71"/>
      <c r="T9" s="27"/>
      <c r="U9" s="27"/>
      <c r="V9" s="40"/>
      <c r="W9" s="40"/>
      <c r="X9" s="40"/>
      <c r="Y9" s="40"/>
      <c r="Z9" s="40"/>
      <c r="AA9" s="40"/>
      <c r="AB9" s="40"/>
      <c r="AC9" s="40"/>
      <c r="AD9" s="40"/>
      <c r="AE9" s="40"/>
      <c r="AF9" s="40"/>
      <c r="AG9" s="43"/>
      <c r="AH9" s="43"/>
      <c r="AI9" s="43"/>
      <c r="AJ9" s="40"/>
      <c r="AK9" s="40"/>
      <c r="AL9" s="40"/>
      <c r="AM9" s="40"/>
      <c r="AN9" s="40"/>
      <c r="AO9" s="40"/>
      <c r="AP9" s="40"/>
      <c r="AQ9" s="40"/>
      <c r="AR9" s="40"/>
      <c r="AS9" s="40"/>
      <c r="AT9" s="40"/>
      <c r="AU9" s="41"/>
      <c r="AV9" s="40"/>
      <c r="AW9" s="40"/>
      <c r="AX9" s="40"/>
      <c r="AY9" s="40"/>
      <c r="AZ9" s="40"/>
      <c r="BA9" s="42"/>
    </row>
    <row r="10" spans="2:55" s="15" customFormat="1" ht="37" customHeight="1" x14ac:dyDescent="0.55000000000000004">
      <c r="B10" s="300"/>
      <c r="C10" s="301"/>
      <c r="D10" s="302"/>
      <c r="E10" s="258" t="s">
        <v>90</v>
      </c>
      <c r="F10" s="259"/>
      <c r="G10" s="259"/>
      <c r="H10" s="259"/>
      <c r="I10" s="259"/>
      <c r="J10" s="259"/>
      <c r="K10" s="259"/>
      <c r="L10" s="259"/>
      <c r="M10" s="259"/>
      <c r="N10" s="259"/>
      <c r="O10" s="259"/>
      <c r="P10" s="259"/>
      <c r="Q10" s="259"/>
      <c r="R10" s="260"/>
      <c r="S10" s="305" t="s">
        <v>91</v>
      </c>
      <c r="T10" s="306"/>
      <c r="U10" s="307"/>
      <c r="V10" s="240" t="s">
        <v>92</v>
      </c>
      <c r="W10" s="241"/>
      <c r="X10" s="241"/>
      <c r="Y10" s="241"/>
      <c r="Z10" s="241"/>
      <c r="AA10" s="241"/>
      <c r="AB10" s="241"/>
      <c r="AC10" s="241"/>
      <c r="AD10" s="241"/>
      <c r="AE10" s="241"/>
      <c r="AF10" s="242"/>
      <c r="AG10" s="240" t="s">
        <v>93</v>
      </c>
      <c r="AH10" s="241"/>
      <c r="AI10" s="242"/>
      <c r="AJ10" s="264" t="str">
        <f>IF(OR(回答シート_値!D3="",回答シート_値!D3=0,AV10="未入力",AND(回答シート_値!D3=3,回答シート_値!F3="")),"必須項目に未入力あり","入力完了")</f>
        <v>必須項目に未入力あり</v>
      </c>
      <c r="AK10" s="264"/>
      <c r="AL10" s="264"/>
      <c r="AM10" s="264"/>
      <c r="AN10" s="264"/>
      <c r="AO10" s="264"/>
      <c r="AP10" s="269">
        <f>COUNTIF(回答シート_値!$D3,2)</f>
        <v>0</v>
      </c>
      <c r="AQ10" s="267"/>
      <c r="AR10" s="267" t="s">
        <v>77</v>
      </c>
      <c r="AS10" s="267"/>
      <c r="AT10" s="267">
        <f>IF(AG10="－",0,COUNTA(回答シート!$B$14))</f>
        <v>1</v>
      </c>
      <c r="AU10" s="268"/>
      <c r="AV10" s="265" t="str">
        <f>IF(回答シート_値!D3=3,"－",IF(回答シート_値!E3=1,$AA$5,IF(回答シート_値!E3=2,$AJ$5,IF(回答シート_値!E3=3,$AS$5,"未入力"))))</f>
        <v>未入力</v>
      </c>
      <c r="AW10" s="265"/>
      <c r="AX10" s="265"/>
      <c r="AY10" s="265"/>
      <c r="AZ10" s="265"/>
      <c r="BA10" s="266"/>
    </row>
    <row r="11" spans="2:55" s="15" customFormat="1" ht="37" customHeight="1" x14ac:dyDescent="0.55000000000000004">
      <c r="B11" s="29"/>
      <c r="C11" s="27"/>
      <c r="D11" s="74"/>
      <c r="E11" s="79" t="s">
        <v>94</v>
      </c>
      <c r="F11" s="79"/>
      <c r="G11" s="79"/>
      <c r="H11" s="79"/>
      <c r="I11" s="79"/>
      <c r="J11" s="79"/>
      <c r="K11" s="79"/>
      <c r="L11" s="79"/>
      <c r="M11" s="79"/>
      <c r="N11" s="79"/>
      <c r="O11" s="79"/>
      <c r="P11" s="79"/>
      <c r="Q11" s="79"/>
      <c r="R11" s="31"/>
      <c r="S11" s="76"/>
      <c r="T11" s="27"/>
      <c r="U11" s="27"/>
      <c r="V11" s="32"/>
      <c r="W11" s="32"/>
      <c r="X11" s="32"/>
      <c r="Y11" s="32"/>
      <c r="Z11" s="32"/>
      <c r="AA11" s="32"/>
      <c r="AB11" s="32"/>
      <c r="AC11" s="32"/>
      <c r="AD11" s="32"/>
      <c r="AE11" s="32"/>
      <c r="AF11" s="32"/>
      <c r="AG11" s="48"/>
      <c r="AH11" s="48"/>
      <c r="AI11" s="48"/>
      <c r="AJ11" s="50"/>
      <c r="AK11" s="50"/>
      <c r="AL11" s="50"/>
      <c r="AM11" s="50"/>
      <c r="AN11" s="50"/>
      <c r="AO11" s="50"/>
      <c r="AP11" s="51"/>
      <c r="AQ11" s="51"/>
      <c r="AR11" s="51"/>
      <c r="AS11" s="51"/>
      <c r="AT11" s="51"/>
      <c r="AU11" s="51"/>
      <c r="AV11" s="32"/>
      <c r="AW11" s="32"/>
      <c r="AX11" s="32"/>
      <c r="AY11" s="32"/>
      <c r="AZ11" s="32"/>
      <c r="BA11" s="49"/>
      <c r="BC11" s="1"/>
    </row>
    <row r="12" spans="2:55" s="15" customFormat="1" ht="37" customHeight="1" x14ac:dyDescent="0.55000000000000004">
      <c r="B12" s="300"/>
      <c r="C12" s="301"/>
      <c r="D12" s="302"/>
      <c r="E12" s="79"/>
      <c r="F12" s="79"/>
      <c r="G12" s="79"/>
      <c r="H12" s="79"/>
      <c r="I12" s="79"/>
      <c r="J12" s="79"/>
      <c r="K12" s="258" t="s">
        <v>95</v>
      </c>
      <c r="L12" s="259"/>
      <c r="M12" s="259"/>
      <c r="N12" s="259"/>
      <c r="O12" s="259"/>
      <c r="P12" s="259"/>
      <c r="Q12" s="259"/>
      <c r="R12" s="260"/>
      <c r="S12" s="305" t="s">
        <v>96</v>
      </c>
      <c r="T12" s="306"/>
      <c r="U12" s="307"/>
      <c r="V12" s="240" t="s">
        <v>97</v>
      </c>
      <c r="W12" s="241"/>
      <c r="X12" s="241"/>
      <c r="Y12" s="241"/>
      <c r="Z12" s="241"/>
      <c r="AA12" s="241"/>
      <c r="AB12" s="241"/>
      <c r="AC12" s="241"/>
      <c r="AD12" s="241"/>
      <c r="AE12" s="241"/>
      <c r="AF12" s="242"/>
      <c r="AG12" s="240" t="str">
        <f>IF(基礎情報入力シート!$BC$11=1,"－","●")</f>
        <v>●</v>
      </c>
      <c r="AH12" s="241"/>
      <c r="AI12" s="242"/>
      <c r="AJ12" s="264" t="str">
        <f>IF(AG12="－","－",IF(OR(SUM(COUNTIF(回答シート_値!D4:D8,"0"),COUNTIF(回答シート_値!D4:D8,""))&gt;=1,回答シート_値!G4="NG",回答シート_値!H4="NG",AV12="未入力"),"必須項目に未入力あり","入力完了"))</f>
        <v>必須項目に未入力あり</v>
      </c>
      <c r="AK12" s="264"/>
      <c r="AL12" s="264"/>
      <c r="AM12" s="264"/>
      <c r="AN12" s="264"/>
      <c r="AO12" s="264"/>
      <c r="AP12" s="269">
        <f>IF(AG12="－",0,COUNTIF(回答シート_値!$D$4:$D$8,2))</f>
        <v>0</v>
      </c>
      <c r="AQ12" s="267"/>
      <c r="AR12" s="267" t="s">
        <v>77</v>
      </c>
      <c r="AS12" s="267"/>
      <c r="AT12" s="267">
        <f>IF(AG12="－",0,COUNTA(回答シート!$B$29:$B$41))</f>
        <v>5</v>
      </c>
      <c r="AU12" s="268"/>
      <c r="AV12" s="265" t="str">
        <f>IF(OR(AG12="－",SUM(回答シート_値!$D$4:$D$8)=15),"－",IF(回答シート_値!E4=1,$AA$5,IF(回答シート_値!E4=2,$AJ$5,IF(回答シート_値!E4=3,$AS$5,"未入力"))))</f>
        <v>未入力</v>
      </c>
      <c r="AW12" s="265"/>
      <c r="AX12" s="265"/>
      <c r="AY12" s="265"/>
      <c r="AZ12" s="265"/>
      <c r="BA12" s="266"/>
    </row>
    <row r="13" spans="2:55" s="15" customFormat="1" ht="37" customHeight="1" x14ac:dyDescent="0.55000000000000004">
      <c r="B13" s="300"/>
      <c r="C13" s="301"/>
      <c r="D13" s="302"/>
      <c r="E13" s="79"/>
      <c r="F13" s="79"/>
      <c r="G13" s="79"/>
      <c r="H13" s="79"/>
      <c r="I13" s="79"/>
      <c r="J13" s="79"/>
      <c r="K13" s="258" t="s">
        <v>98</v>
      </c>
      <c r="L13" s="259"/>
      <c r="M13" s="259"/>
      <c r="N13" s="259"/>
      <c r="O13" s="259"/>
      <c r="P13" s="259"/>
      <c r="Q13" s="259"/>
      <c r="R13" s="260"/>
      <c r="S13" s="305" t="s">
        <v>99</v>
      </c>
      <c r="T13" s="306"/>
      <c r="U13" s="307"/>
      <c r="V13" s="240" t="s">
        <v>97</v>
      </c>
      <c r="W13" s="241"/>
      <c r="X13" s="241"/>
      <c r="Y13" s="241"/>
      <c r="Z13" s="241"/>
      <c r="AA13" s="241"/>
      <c r="AB13" s="241"/>
      <c r="AC13" s="241"/>
      <c r="AD13" s="241"/>
      <c r="AE13" s="241"/>
      <c r="AF13" s="242"/>
      <c r="AG13" s="240" t="str">
        <f>IF(基礎情報入力シート!$BC$11=1,"－","●")</f>
        <v>●</v>
      </c>
      <c r="AH13" s="241"/>
      <c r="AI13" s="242"/>
      <c r="AJ13" s="264" t="str">
        <f>IF(AG13="－","－",IF(OR(SUM(COUNTIF(回答シート_値!D9:D13,"0"),COUNTIF(回答シート_値!D9:D13,""))&gt;=1,回答シート_値!G9="NG",回答シート_値!H9="NG",AV13="未入力"),"必須項目に未入力あり","入力完了"))</f>
        <v>必須項目に未入力あり</v>
      </c>
      <c r="AK13" s="264"/>
      <c r="AL13" s="264"/>
      <c r="AM13" s="264"/>
      <c r="AN13" s="264"/>
      <c r="AO13" s="264"/>
      <c r="AP13" s="269">
        <f>IF(AG13="－",0,COUNTIF(回答シート_値!$D$9:$D$13,2))</f>
        <v>0</v>
      </c>
      <c r="AQ13" s="267"/>
      <c r="AR13" s="267" t="s">
        <v>77</v>
      </c>
      <c r="AS13" s="267"/>
      <c r="AT13" s="267">
        <f>IF(AG13="－",0,COUNTA(回答シート!$B$50:$B$62))</f>
        <v>5</v>
      </c>
      <c r="AU13" s="268"/>
      <c r="AV13" s="265" t="str">
        <f>IF(OR(AG13="－",SUM(回答シート_値!D9:D13)=15),"－",IF(回答シート_値!E9=1,$AA$5,IF(回答シート_値!E9=2,$AJ$5,IF(回答シート_値!E9=3,$AS$5,"未入力"))))</f>
        <v>未入力</v>
      </c>
      <c r="AW13" s="265"/>
      <c r="AX13" s="265"/>
      <c r="AY13" s="265"/>
      <c r="AZ13" s="265"/>
      <c r="BA13" s="266"/>
      <c r="BC13" s="1"/>
    </row>
    <row r="14" spans="2:55" s="15" customFormat="1" ht="37" customHeight="1" x14ac:dyDescent="0.55000000000000004">
      <c r="B14" s="300"/>
      <c r="C14" s="301"/>
      <c r="D14" s="302"/>
      <c r="E14" s="31"/>
      <c r="F14" s="31"/>
      <c r="G14" s="31"/>
      <c r="H14" s="31"/>
      <c r="I14" s="31"/>
      <c r="J14" s="31"/>
      <c r="K14" s="258" t="s">
        <v>100</v>
      </c>
      <c r="L14" s="259"/>
      <c r="M14" s="259"/>
      <c r="N14" s="259"/>
      <c r="O14" s="259"/>
      <c r="P14" s="259"/>
      <c r="Q14" s="259"/>
      <c r="R14" s="260"/>
      <c r="S14" s="305" t="s">
        <v>101</v>
      </c>
      <c r="T14" s="306"/>
      <c r="U14" s="307"/>
      <c r="V14" s="240" t="s">
        <v>92</v>
      </c>
      <c r="W14" s="241"/>
      <c r="X14" s="241"/>
      <c r="Y14" s="241"/>
      <c r="Z14" s="241"/>
      <c r="AA14" s="241"/>
      <c r="AB14" s="241"/>
      <c r="AC14" s="241"/>
      <c r="AD14" s="241"/>
      <c r="AE14" s="241"/>
      <c r="AF14" s="242"/>
      <c r="AG14" s="240" t="s">
        <v>93</v>
      </c>
      <c r="AH14" s="241"/>
      <c r="AI14" s="242"/>
      <c r="AJ14" s="264" t="str">
        <f>IF(OR(SUM(COUNTIF(回答シート_値!D14:D16,"0"),COUNTIF(回答シート_値!D14:D16,""))&gt;=1,回答シート_値!G14="NG",回答シート_値!H14="NG",AV14="未入力"),"必須項目に未入力あり","入力完了")</f>
        <v>必須項目に未入力あり</v>
      </c>
      <c r="AK14" s="264"/>
      <c r="AL14" s="264"/>
      <c r="AM14" s="264"/>
      <c r="AN14" s="264"/>
      <c r="AO14" s="264"/>
      <c r="AP14" s="269">
        <f>COUNTIF(回答シート_値!$D$14:$D$16,2)</f>
        <v>0</v>
      </c>
      <c r="AQ14" s="267"/>
      <c r="AR14" s="267" t="s">
        <v>77</v>
      </c>
      <c r="AS14" s="267"/>
      <c r="AT14" s="267">
        <f>IF(AG14="－",0,COUNTA(回答シート!$B$71:$B$81))</f>
        <v>3</v>
      </c>
      <c r="AU14" s="268"/>
      <c r="AV14" s="265" t="str">
        <f>IF(SUM(回答シート_値!D14:D16)=9,"－",IF(回答シート_値!E14=1,$AA$5,IF(回答シート_値!E14=2,$AJ$5,IF(回答シート_値!E14=3,$AS$5,"未入力"))))</f>
        <v>未入力</v>
      </c>
      <c r="AW14" s="265"/>
      <c r="AX14" s="265"/>
      <c r="AY14" s="265"/>
      <c r="AZ14" s="265"/>
      <c r="BA14" s="266"/>
      <c r="BC14" s="36"/>
    </row>
    <row r="15" spans="2:55" s="15" customFormat="1" ht="37" customHeight="1" x14ac:dyDescent="0.55000000000000004">
      <c r="B15" s="29"/>
      <c r="C15" s="27"/>
      <c r="D15" s="74"/>
      <c r="E15" s="79" t="s">
        <v>102</v>
      </c>
      <c r="F15" s="79"/>
      <c r="G15" s="79"/>
      <c r="H15" s="79"/>
      <c r="I15" s="79"/>
      <c r="J15" s="79"/>
      <c r="K15" s="80"/>
      <c r="L15" s="80"/>
      <c r="M15" s="80"/>
      <c r="N15" s="80"/>
      <c r="O15" s="80"/>
      <c r="P15" s="80"/>
      <c r="Q15" s="80"/>
      <c r="R15" s="47"/>
      <c r="S15" s="76"/>
      <c r="T15" s="27"/>
      <c r="U15" s="27"/>
      <c r="V15" s="32"/>
      <c r="W15" s="32"/>
      <c r="X15" s="32"/>
      <c r="Y15" s="32"/>
      <c r="Z15" s="32"/>
      <c r="AA15" s="32"/>
      <c r="AB15" s="32"/>
      <c r="AC15" s="32"/>
      <c r="AD15" s="32"/>
      <c r="AE15" s="32"/>
      <c r="AF15" s="32"/>
      <c r="AG15" s="48"/>
      <c r="AH15" s="48"/>
      <c r="AI15" s="48"/>
      <c r="AJ15" s="50"/>
      <c r="AK15" s="50"/>
      <c r="AL15" s="50"/>
      <c r="AM15" s="50"/>
      <c r="AN15" s="50"/>
      <c r="AO15" s="50"/>
      <c r="AP15" s="51"/>
      <c r="AQ15" s="51"/>
      <c r="AR15" s="51"/>
      <c r="AS15" s="51"/>
      <c r="AT15" s="51"/>
      <c r="AU15" s="51"/>
      <c r="AV15" s="32"/>
      <c r="AW15" s="32"/>
      <c r="AX15" s="32"/>
      <c r="AY15" s="32"/>
      <c r="AZ15" s="32"/>
      <c r="BA15" s="49"/>
      <c r="BC15" s="1"/>
    </row>
    <row r="16" spans="2:55" s="15" customFormat="1" ht="37" customHeight="1" x14ac:dyDescent="0.55000000000000004">
      <c r="B16" s="300"/>
      <c r="C16" s="301"/>
      <c r="D16" s="302"/>
      <c r="E16" s="79"/>
      <c r="F16" s="79"/>
      <c r="G16" s="79"/>
      <c r="H16" s="79"/>
      <c r="I16" s="79"/>
      <c r="J16" s="79"/>
      <c r="K16" s="258" t="s">
        <v>103</v>
      </c>
      <c r="L16" s="259"/>
      <c r="M16" s="259"/>
      <c r="N16" s="259"/>
      <c r="O16" s="259"/>
      <c r="P16" s="259"/>
      <c r="Q16" s="259"/>
      <c r="R16" s="260"/>
      <c r="S16" s="305" t="s">
        <v>104</v>
      </c>
      <c r="T16" s="306"/>
      <c r="U16" s="307"/>
      <c r="V16" s="240" t="s">
        <v>92</v>
      </c>
      <c r="W16" s="241"/>
      <c r="X16" s="241"/>
      <c r="Y16" s="241"/>
      <c r="Z16" s="241"/>
      <c r="AA16" s="241"/>
      <c r="AB16" s="241"/>
      <c r="AC16" s="241"/>
      <c r="AD16" s="241"/>
      <c r="AE16" s="241"/>
      <c r="AF16" s="242"/>
      <c r="AG16" s="240" t="s">
        <v>93</v>
      </c>
      <c r="AH16" s="241"/>
      <c r="AI16" s="242"/>
      <c r="AJ16" s="264" t="str">
        <f>IF(OR(SUM(COUNTIF(回答シート_値!D17:D20,"0"),COUNTIF(回答シート_値!D17:D20,""))&gt;=1,回答シート_値!G17="NG",回答シート_値!H17="NG",AV16="未入力"),"必須項目に未入力あり","入力完了")</f>
        <v>必須項目に未入力あり</v>
      </c>
      <c r="AK16" s="264"/>
      <c r="AL16" s="264"/>
      <c r="AM16" s="264"/>
      <c r="AN16" s="264"/>
      <c r="AO16" s="264"/>
      <c r="AP16" s="269">
        <f>COUNTIF(回答シート_値!$D$17:$D$20,2)</f>
        <v>0</v>
      </c>
      <c r="AQ16" s="267"/>
      <c r="AR16" s="267" t="s">
        <v>77</v>
      </c>
      <c r="AS16" s="267"/>
      <c r="AT16" s="267">
        <f>IF(AG16="－",0,COUNTA(回答シート!$B$92:$B$102))</f>
        <v>4</v>
      </c>
      <c r="AU16" s="268"/>
      <c r="AV16" s="265" t="str">
        <f>IF(SUM(回答シート_値!D17:D20)=12,"－",IF(回答シート_値!E17=1,$AA$5,IF(回答シート_値!E17=2,$AJ$5,IF(回答シート_値!E17=3,$AS$5,"未入力"))))</f>
        <v>未入力</v>
      </c>
      <c r="AW16" s="265"/>
      <c r="AX16" s="265"/>
      <c r="AY16" s="265"/>
      <c r="AZ16" s="265"/>
      <c r="BA16" s="266"/>
      <c r="BC16" s="37"/>
    </row>
    <row r="17" spans="2:55" s="15" customFormat="1" ht="37" customHeight="1" x14ac:dyDescent="0.55000000000000004">
      <c r="B17" s="300"/>
      <c r="C17" s="301"/>
      <c r="D17" s="302"/>
      <c r="E17" s="79"/>
      <c r="F17" s="79"/>
      <c r="G17" s="79"/>
      <c r="H17" s="79"/>
      <c r="I17" s="79"/>
      <c r="J17" s="79"/>
      <c r="K17" s="258" t="s">
        <v>105</v>
      </c>
      <c r="L17" s="259"/>
      <c r="M17" s="259"/>
      <c r="N17" s="259"/>
      <c r="O17" s="259"/>
      <c r="P17" s="259"/>
      <c r="Q17" s="259"/>
      <c r="R17" s="260"/>
      <c r="S17" s="305" t="s">
        <v>106</v>
      </c>
      <c r="T17" s="306"/>
      <c r="U17" s="307"/>
      <c r="V17" s="240" t="s">
        <v>92</v>
      </c>
      <c r="W17" s="241"/>
      <c r="X17" s="241"/>
      <c r="Y17" s="241"/>
      <c r="Z17" s="241"/>
      <c r="AA17" s="241"/>
      <c r="AB17" s="241"/>
      <c r="AC17" s="241"/>
      <c r="AD17" s="241"/>
      <c r="AE17" s="241"/>
      <c r="AF17" s="242"/>
      <c r="AG17" s="240" t="s">
        <v>93</v>
      </c>
      <c r="AH17" s="241"/>
      <c r="AI17" s="242"/>
      <c r="AJ17" s="264" t="str">
        <f>IF(OR(SUM(COUNTIF(回答シート_値!D21:D26,"0"),COUNTIF(回答シート_値!D21:D26,""))&gt;=1,回答シート_値!G21="NG",回答シート_値!H21="NG",AV17="未入力"),"必須項目に未入力あり","入力完了")</f>
        <v>必須項目に未入力あり</v>
      </c>
      <c r="AK17" s="264"/>
      <c r="AL17" s="264"/>
      <c r="AM17" s="264"/>
      <c r="AN17" s="264"/>
      <c r="AO17" s="264"/>
      <c r="AP17" s="269">
        <f>COUNTIF(回答シート_値!$D$21:$D$26,2)</f>
        <v>0</v>
      </c>
      <c r="AQ17" s="267"/>
      <c r="AR17" s="267" t="s">
        <v>77</v>
      </c>
      <c r="AS17" s="267"/>
      <c r="AT17" s="267">
        <f>IF(AG17="－",0,COUNTA(回答シート!$B$113:$B$131))</f>
        <v>6</v>
      </c>
      <c r="AU17" s="268"/>
      <c r="AV17" s="265" t="str">
        <f>IF(SUM(回答シート_値!D21:D26)=18,"－",IF(回答シート_値!E21=1,$AA$5,IF(回答シート_値!E21=2,$AJ$5,IF(回答シート_値!E21=3,$AS$5,"未入力"))))</f>
        <v>未入力</v>
      </c>
      <c r="AW17" s="265"/>
      <c r="AX17" s="265"/>
      <c r="AY17" s="265"/>
      <c r="AZ17" s="265"/>
      <c r="BA17" s="266"/>
      <c r="BC17" s="1"/>
    </row>
    <row r="18" spans="2:55" s="15" customFormat="1" ht="37" customHeight="1" x14ac:dyDescent="0.55000000000000004">
      <c r="B18" s="300"/>
      <c r="C18" s="301"/>
      <c r="D18" s="302"/>
      <c r="E18" s="79"/>
      <c r="F18" s="79"/>
      <c r="G18" s="79"/>
      <c r="H18" s="79"/>
      <c r="I18" s="79"/>
      <c r="J18" s="79"/>
      <c r="K18" s="258" t="s">
        <v>107</v>
      </c>
      <c r="L18" s="259"/>
      <c r="M18" s="259"/>
      <c r="N18" s="259"/>
      <c r="O18" s="259"/>
      <c r="P18" s="259"/>
      <c r="Q18" s="259"/>
      <c r="R18" s="260"/>
      <c r="S18" s="305" t="s">
        <v>108</v>
      </c>
      <c r="T18" s="306"/>
      <c r="U18" s="307"/>
      <c r="V18" s="276" t="s">
        <v>109</v>
      </c>
      <c r="W18" s="277"/>
      <c r="X18" s="277"/>
      <c r="Y18" s="277"/>
      <c r="Z18" s="277"/>
      <c r="AA18" s="277"/>
      <c r="AB18" s="277"/>
      <c r="AC18" s="277"/>
      <c r="AD18" s="277"/>
      <c r="AE18" s="277"/>
      <c r="AF18" s="278"/>
      <c r="AG18" s="240" t="str">
        <f>IF(OR(AND(基礎情報入力シート!BC9=1,基礎情報入力シート!BC21=2),基礎情報入力シート!BC11=1),"－","●")</f>
        <v>●</v>
      </c>
      <c r="AH18" s="241"/>
      <c r="AI18" s="242"/>
      <c r="AJ18" s="276" t="str">
        <f>IF(AG18="－","－",IF(OR(SUM(COUNTIF(回答シート_値!D27:D34,"0"),COUNTIF(回答シート_値!D27:D34,""))&gt;=1,回答シート_値!G27="NG",回答シート_値!H27="NG",AV18="未入力"),"必須項目に未入力あり","入力完了"))</f>
        <v>必須項目に未入力あり</v>
      </c>
      <c r="AK18" s="277"/>
      <c r="AL18" s="277"/>
      <c r="AM18" s="277"/>
      <c r="AN18" s="277"/>
      <c r="AO18" s="278"/>
      <c r="AP18" s="269">
        <f>IF(AG18="－",0,COUNTIF(回答シート_値!$D$27:$D$34,2))</f>
        <v>0</v>
      </c>
      <c r="AQ18" s="267"/>
      <c r="AR18" s="267" t="s">
        <v>77</v>
      </c>
      <c r="AS18" s="267"/>
      <c r="AT18" s="267">
        <f>IF(AG18="－",0,COUNTA(回答シート!$B$140:$B$160))</f>
        <v>8</v>
      </c>
      <c r="AU18" s="268"/>
      <c r="AV18" s="265" t="str">
        <f>IF(OR(AG18="－",SUM(回答シート_値!D27:D34)=24),"－",IF(回答シート_値!E27=1,$AA$5,IF(回答シート_値!E27=2,$AJ$5,IF(回答シート_値!E27=3,$AS$5,"未入力"))))</f>
        <v>未入力</v>
      </c>
      <c r="AW18" s="265"/>
      <c r="AX18" s="265"/>
      <c r="AY18" s="265"/>
      <c r="AZ18" s="265"/>
      <c r="BA18" s="266"/>
      <c r="BC18" s="1"/>
    </row>
    <row r="19" spans="2:55" s="15" customFormat="1" ht="37" customHeight="1" x14ac:dyDescent="0.55000000000000004">
      <c r="B19" s="29"/>
      <c r="C19" s="27"/>
      <c r="D19" s="74"/>
      <c r="E19" s="79" t="s">
        <v>110</v>
      </c>
      <c r="F19" s="79"/>
      <c r="G19" s="79"/>
      <c r="H19" s="79"/>
      <c r="I19" s="79"/>
      <c r="J19" s="79"/>
      <c r="K19" s="79"/>
      <c r="L19" s="79"/>
      <c r="M19" s="79"/>
      <c r="N19" s="79"/>
      <c r="O19" s="79"/>
      <c r="P19" s="79"/>
      <c r="Q19" s="79"/>
      <c r="R19" s="79"/>
      <c r="S19" s="76"/>
      <c r="T19" s="27"/>
      <c r="U19" s="27"/>
      <c r="V19" s="52"/>
      <c r="W19" s="52"/>
      <c r="X19" s="52"/>
      <c r="Y19" s="52"/>
      <c r="Z19" s="52"/>
      <c r="AA19" s="52"/>
      <c r="AB19" s="52"/>
      <c r="AC19" s="52"/>
      <c r="AD19" s="32"/>
      <c r="AE19" s="32"/>
      <c r="AF19" s="32"/>
      <c r="AG19" s="32"/>
      <c r="AH19" s="32"/>
      <c r="AI19" s="32"/>
      <c r="AJ19" s="44"/>
      <c r="AK19" s="44"/>
      <c r="AL19" s="44"/>
      <c r="AM19" s="44"/>
      <c r="AN19" s="44"/>
      <c r="AO19" s="44"/>
      <c r="AP19" s="34"/>
      <c r="AQ19" s="34"/>
      <c r="AR19" s="34"/>
      <c r="AS19" s="34"/>
      <c r="AT19" s="34"/>
      <c r="AU19" s="34"/>
      <c r="AV19" s="33"/>
      <c r="AW19" s="33"/>
      <c r="AX19" s="33"/>
      <c r="AY19" s="33"/>
      <c r="AZ19" s="33"/>
      <c r="BA19" s="28"/>
      <c r="BC19" s="1"/>
    </row>
    <row r="20" spans="2:55" s="15" customFormat="1" ht="37" customHeight="1" x14ac:dyDescent="0.55000000000000004">
      <c r="B20" s="300"/>
      <c r="C20" s="301"/>
      <c r="D20" s="302"/>
      <c r="E20" s="31"/>
      <c r="F20" s="31"/>
      <c r="G20" s="79"/>
      <c r="H20" s="79"/>
      <c r="I20" s="79"/>
      <c r="J20" s="79"/>
      <c r="K20" s="258" t="s">
        <v>111</v>
      </c>
      <c r="L20" s="259"/>
      <c r="M20" s="259"/>
      <c r="N20" s="259"/>
      <c r="O20" s="259"/>
      <c r="P20" s="259"/>
      <c r="Q20" s="259"/>
      <c r="R20" s="260"/>
      <c r="S20" s="305" t="s">
        <v>112</v>
      </c>
      <c r="T20" s="306"/>
      <c r="U20" s="307"/>
      <c r="V20" s="240" t="s">
        <v>92</v>
      </c>
      <c r="W20" s="241"/>
      <c r="X20" s="241"/>
      <c r="Y20" s="241"/>
      <c r="Z20" s="241"/>
      <c r="AA20" s="241"/>
      <c r="AB20" s="241"/>
      <c r="AC20" s="241"/>
      <c r="AD20" s="241"/>
      <c r="AE20" s="241"/>
      <c r="AF20" s="242"/>
      <c r="AG20" s="240" t="s">
        <v>93</v>
      </c>
      <c r="AH20" s="241"/>
      <c r="AI20" s="242"/>
      <c r="AJ20" s="264" t="str">
        <f>IF(OR(SUM(COUNTIF(回答シート_値!D35:D38,"0"),COUNTIF(回答シート_値!D35:D38,""))&gt;=1,回答シート_値!G35="NG",回答シート_値!H35="NG",AV20="未入力"),"必須項目に未入力あり","入力完了")</f>
        <v>必須項目に未入力あり</v>
      </c>
      <c r="AK20" s="264"/>
      <c r="AL20" s="264"/>
      <c r="AM20" s="264"/>
      <c r="AN20" s="264"/>
      <c r="AO20" s="264"/>
      <c r="AP20" s="269">
        <f>COUNTIF(回答シート_値!$D$35:$D$38,2)</f>
        <v>0</v>
      </c>
      <c r="AQ20" s="267"/>
      <c r="AR20" s="267" t="s">
        <v>77</v>
      </c>
      <c r="AS20" s="267"/>
      <c r="AT20" s="267">
        <f>IF(AG20="－",0,COUNTA(回答シート!$B$169:$B$189))</f>
        <v>4</v>
      </c>
      <c r="AU20" s="268"/>
      <c r="AV20" s="265" t="str">
        <f>IF(SUM(回答シート_値!D35:D38)=12,"－",IF(回答シート_値!E35=1,$AA$5,IF(回答シート_値!E35=2,$AJ$5,IF(回答シート_値!E35=3,$AS$5,"未入力"))))</f>
        <v>未入力</v>
      </c>
      <c r="AW20" s="265"/>
      <c r="AX20" s="265"/>
      <c r="AY20" s="265"/>
      <c r="AZ20" s="265"/>
      <c r="BA20" s="266"/>
      <c r="BC20" s="1"/>
    </row>
    <row r="21" spans="2:55" s="15" customFormat="1" ht="37" customHeight="1" x14ac:dyDescent="0.55000000000000004">
      <c r="B21" s="300"/>
      <c r="C21" s="301"/>
      <c r="D21" s="302"/>
      <c r="E21" s="31"/>
      <c r="F21" s="31"/>
      <c r="G21" s="79"/>
      <c r="H21" s="79"/>
      <c r="I21" s="79"/>
      <c r="J21" s="79"/>
      <c r="K21" s="258" t="s">
        <v>113</v>
      </c>
      <c r="L21" s="259"/>
      <c r="M21" s="259"/>
      <c r="N21" s="259"/>
      <c r="O21" s="259"/>
      <c r="P21" s="259"/>
      <c r="Q21" s="259"/>
      <c r="R21" s="260"/>
      <c r="S21" s="305" t="s">
        <v>114</v>
      </c>
      <c r="T21" s="306"/>
      <c r="U21" s="307"/>
      <c r="V21" s="240" t="s">
        <v>92</v>
      </c>
      <c r="W21" s="241"/>
      <c r="X21" s="241"/>
      <c r="Y21" s="241"/>
      <c r="Z21" s="241"/>
      <c r="AA21" s="241"/>
      <c r="AB21" s="241"/>
      <c r="AC21" s="241"/>
      <c r="AD21" s="241"/>
      <c r="AE21" s="241"/>
      <c r="AF21" s="242"/>
      <c r="AG21" s="240" t="s">
        <v>93</v>
      </c>
      <c r="AH21" s="241"/>
      <c r="AI21" s="242"/>
      <c r="AJ21" s="264" t="str">
        <f>IF(OR(SUM(COUNTIF(回答シート_値!D39:D44,"0"),COUNTIF(回答シート_値!D39:D44,""))&gt;=1,回答シート_値!G39="NG",回答シート_値!H39="NG",AV21="未入力"),"必須項目に未入力あり","入力完了")</f>
        <v>必須項目に未入力あり</v>
      </c>
      <c r="AK21" s="264"/>
      <c r="AL21" s="264"/>
      <c r="AM21" s="264"/>
      <c r="AN21" s="264"/>
      <c r="AO21" s="264"/>
      <c r="AP21" s="269">
        <f>COUNTIF(回答シート_値!$D$39:$D$44,2)</f>
        <v>0</v>
      </c>
      <c r="AQ21" s="267"/>
      <c r="AR21" s="267" t="s">
        <v>77</v>
      </c>
      <c r="AS21" s="267"/>
      <c r="AT21" s="267">
        <f>IF(AG21="－",0,COUNTA(回答シート!$B$198:$B$216))</f>
        <v>6</v>
      </c>
      <c r="AU21" s="268"/>
      <c r="AV21" s="265" t="str">
        <f>IF(SUM(回答シート_値!D39:D44)=18,"－",IF(回答シート_値!E39=1,$AA$5,IF(回答シート_値!E39=2,$AJ$5,IF(回答シート_値!E39=3,$AS$5,"未入力"))))</f>
        <v>未入力</v>
      </c>
      <c r="AW21" s="265"/>
      <c r="AX21" s="265"/>
      <c r="AY21" s="265"/>
      <c r="AZ21" s="265"/>
      <c r="BA21" s="266"/>
      <c r="BC21" s="1"/>
    </row>
    <row r="22" spans="2:55" s="15" customFormat="1" ht="37" customHeight="1" x14ac:dyDescent="0.55000000000000004">
      <c r="B22" s="300"/>
      <c r="C22" s="301"/>
      <c r="D22" s="302"/>
      <c r="E22" s="31"/>
      <c r="F22" s="31"/>
      <c r="G22" s="79"/>
      <c r="H22" s="79"/>
      <c r="I22" s="79"/>
      <c r="J22" s="79"/>
      <c r="K22" s="258" t="s">
        <v>115</v>
      </c>
      <c r="L22" s="259"/>
      <c r="M22" s="259"/>
      <c r="N22" s="259"/>
      <c r="O22" s="259"/>
      <c r="P22" s="259"/>
      <c r="Q22" s="259"/>
      <c r="R22" s="260"/>
      <c r="S22" s="305" t="s">
        <v>116</v>
      </c>
      <c r="T22" s="306"/>
      <c r="U22" s="307"/>
      <c r="V22" s="240" t="s">
        <v>92</v>
      </c>
      <c r="W22" s="241"/>
      <c r="X22" s="241"/>
      <c r="Y22" s="241"/>
      <c r="Z22" s="241"/>
      <c r="AA22" s="241"/>
      <c r="AB22" s="241"/>
      <c r="AC22" s="241"/>
      <c r="AD22" s="241"/>
      <c r="AE22" s="241"/>
      <c r="AF22" s="242"/>
      <c r="AG22" s="240" t="s">
        <v>93</v>
      </c>
      <c r="AH22" s="241"/>
      <c r="AI22" s="242"/>
      <c r="AJ22" s="264" t="str">
        <f>IF(OR(SUM(COUNTIF(回答シート_値!D45:D47,"0"),COUNTIF(回答シート_値!D45:D47,""))&gt;=1,回答シート_値!G45="NG",回答シート_値!H45="NG",AV22="未入力"),"必須項目に未入力あり","入力完了")</f>
        <v>必須項目に未入力あり</v>
      </c>
      <c r="AK22" s="264"/>
      <c r="AL22" s="264"/>
      <c r="AM22" s="264"/>
      <c r="AN22" s="264"/>
      <c r="AO22" s="264"/>
      <c r="AP22" s="269">
        <f>COUNTIF(回答シート_値!$D$45:$D$47,2)</f>
        <v>0</v>
      </c>
      <c r="AQ22" s="267"/>
      <c r="AR22" s="267" t="s">
        <v>77</v>
      </c>
      <c r="AS22" s="267"/>
      <c r="AT22" s="267">
        <f>IF(AG22="－",0,COUNTA(回答シート!$B$225:$B$241))</f>
        <v>3</v>
      </c>
      <c r="AU22" s="268"/>
      <c r="AV22" s="265" t="str">
        <f>IF(SUM(回答シート_値!D45:D47)=9,"－",IF(回答シート_値!E45=1,$AA$5,IF(回答シート_値!E45=2,$AJ$5,IF(回答シート_値!E45=3,$AS$5,"未入力"))))</f>
        <v>未入力</v>
      </c>
      <c r="AW22" s="265"/>
      <c r="AX22" s="265"/>
      <c r="AY22" s="265"/>
      <c r="AZ22" s="265"/>
      <c r="BA22" s="266"/>
      <c r="BC22" s="1"/>
    </row>
    <row r="23" spans="2:55" s="15" customFormat="1" ht="37" customHeight="1" x14ac:dyDescent="0.55000000000000004">
      <c r="B23" s="300"/>
      <c r="C23" s="301"/>
      <c r="D23" s="302"/>
      <c r="E23" s="31"/>
      <c r="F23" s="31"/>
      <c r="G23" s="79"/>
      <c r="H23" s="79"/>
      <c r="I23" s="79"/>
      <c r="J23" s="79"/>
      <c r="K23" s="258" t="s">
        <v>117</v>
      </c>
      <c r="L23" s="259"/>
      <c r="M23" s="259"/>
      <c r="N23" s="259"/>
      <c r="O23" s="259"/>
      <c r="P23" s="259"/>
      <c r="Q23" s="259"/>
      <c r="R23" s="260"/>
      <c r="S23" s="305" t="s">
        <v>118</v>
      </c>
      <c r="T23" s="306"/>
      <c r="U23" s="307"/>
      <c r="V23" s="240" t="s">
        <v>97</v>
      </c>
      <c r="W23" s="241"/>
      <c r="X23" s="241"/>
      <c r="Y23" s="241"/>
      <c r="Z23" s="241"/>
      <c r="AA23" s="241"/>
      <c r="AB23" s="241"/>
      <c r="AC23" s="241"/>
      <c r="AD23" s="241"/>
      <c r="AE23" s="241"/>
      <c r="AF23" s="242"/>
      <c r="AG23" s="240" t="str">
        <f>IF(基礎情報入力シート!$BC$11=1,"－","●")</f>
        <v>●</v>
      </c>
      <c r="AH23" s="241"/>
      <c r="AI23" s="242"/>
      <c r="AJ23" s="264" t="str">
        <f>IF(AG23="－","－",IF(OR(SUM(COUNTIF(回答シート_値!D48:D51,"0"),COUNTIF(回答シート_値!D48:D51,""))&gt;=1,回答シート_値!G48="NG",回答シート_値!H48="NG",AV23="未入力"),"必須項目に未入力あり","入力完了"))</f>
        <v>必須項目に未入力あり</v>
      </c>
      <c r="AK23" s="264"/>
      <c r="AL23" s="264"/>
      <c r="AM23" s="264"/>
      <c r="AN23" s="264"/>
      <c r="AO23" s="264"/>
      <c r="AP23" s="269">
        <f>IF(AG23="－",0,COUNTIF(回答シート_値!$D$48:$D$51,2))</f>
        <v>0</v>
      </c>
      <c r="AQ23" s="267"/>
      <c r="AR23" s="267" t="s">
        <v>77</v>
      </c>
      <c r="AS23" s="267"/>
      <c r="AT23" s="267">
        <f>IF(AG23="－",0,COUNTA(回答シート!$B$250:$B$258))</f>
        <v>4</v>
      </c>
      <c r="AU23" s="268"/>
      <c r="AV23" s="265" t="str">
        <f>IF(OR(AG23="－",SUM(回答シート_値!D48:D51)=12),"－",IF(回答シート_値!E48=1,$AA$5,IF(回答シート_値!E48=2,$AJ$5,IF(回答シート_値!E48=3,$AS$5,"未入力"))))</f>
        <v>未入力</v>
      </c>
      <c r="AW23" s="265"/>
      <c r="AX23" s="265"/>
      <c r="AY23" s="265"/>
      <c r="AZ23" s="265"/>
      <c r="BA23" s="266"/>
      <c r="BC23" s="1"/>
    </row>
    <row r="24" spans="2:55" s="15" customFormat="1" ht="37" customHeight="1" x14ac:dyDescent="0.55000000000000004">
      <c r="B24" s="300"/>
      <c r="C24" s="301"/>
      <c r="D24" s="302"/>
      <c r="E24" s="31"/>
      <c r="F24" s="31"/>
      <c r="G24" s="79"/>
      <c r="H24" s="79"/>
      <c r="I24" s="79"/>
      <c r="J24" s="79"/>
      <c r="K24" s="258" t="s">
        <v>119</v>
      </c>
      <c r="L24" s="259"/>
      <c r="M24" s="259"/>
      <c r="N24" s="259"/>
      <c r="O24" s="259"/>
      <c r="P24" s="259"/>
      <c r="Q24" s="259"/>
      <c r="R24" s="260"/>
      <c r="S24" s="305" t="s">
        <v>120</v>
      </c>
      <c r="T24" s="306"/>
      <c r="U24" s="307"/>
      <c r="V24" s="240" t="s">
        <v>92</v>
      </c>
      <c r="W24" s="241"/>
      <c r="X24" s="241"/>
      <c r="Y24" s="241"/>
      <c r="Z24" s="241"/>
      <c r="AA24" s="241"/>
      <c r="AB24" s="241"/>
      <c r="AC24" s="241"/>
      <c r="AD24" s="241"/>
      <c r="AE24" s="241"/>
      <c r="AF24" s="242"/>
      <c r="AG24" s="240" t="s">
        <v>93</v>
      </c>
      <c r="AH24" s="241"/>
      <c r="AI24" s="242"/>
      <c r="AJ24" s="264" t="str">
        <f>IF(OR(SUM(COUNTIF(回答シート_値!D52:D56,"0"),COUNTIF(回答シート_値!D52:D56,""))&gt;=1,回答シート_値!G52="NG",回答シート_値!H52="NG",AV24="未入力",回答シート!$AG$275="",回答シート!$AU$275="",回答シート!$AU$279="",回答シート!AI281=""),"必須項目に未入力あり","入力完了")</f>
        <v>必須項目に未入力あり</v>
      </c>
      <c r="AK24" s="264"/>
      <c r="AL24" s="264"/>
      <c r="AM24" s="264"/>
      <c r="AN24" s="264"/>
      <c r="AO24" s="264"/>
      <c r="AP24" s="269">
        <f>COUNTIF(回答シート_値!$D$52:$D$56,2)</f>
        <v>0</v>
      </c>
      <c r="AQ24" s="267"/>
      <c r="AR24" s="267" t="s">
        <v>77</v>
      </c>
      <c r="AS24" s="267"/>
      <c r="AT24" s="267">
        <f>IF(AG24="－",0,COUNTA(回答シート!$B$271:$B$295))</f>
        <v>5</v>
      </c>
      <c r="AU24" s="268"/>
      <c r="AV24" s="265" t="str">
        <f>IF(SUM(回答シート_値!D52:D56)=15,"－",IF(回答シート_値!E52=1,$AA$5,IF(回答シート_値!E52=2,$AJ$5,IF(回答シート_値!E52=3,$AS$5,"未入力"))))</f>
        <v>未入力</v>
      </c>
      <c r="AW24" s="265"/>
      <c r="AX24" s="265"/>
      <c r="AY24" s="265"/>
      <c r="AZ24" s="265"/>
      <c r="BA24" s="266"/>
      <c r="BC24" s="1"/>
    </row>
    <row r="25" spans="2:55" s="15" customFormat="1" ht="37" customHeight="1" x14ac:dyDescent="0.55000000000000004">
      <c r="B25" s="300"/>
      <c r="C25" s="301"/>
      <c r="D25" s="302"/>
      <c r="E25" s="31"/>
      <c r="F25" s="31"/>
      <c r="G25" s="79"/>
      <c r="H25" s="79"/>
      <c r="I25" s="79"/>
      <c r="J25" s="79"/>
      <c r="K25" s="258" t="s">
        <v>121</v>
      </c>
      <c r="L25" s="259"/>
      <c r="M25" s="259"/>
      <c r="N25" s="259"/>
      <c r="O25" s="259"/>
      <c r="P25" s="259"/>
      <c r="Q25" s="259"/>
      <c r="R25" s="260"/>
      <c r="S25" s="305" t="s">
        <v>122</v>
      </c>
      <c r="T25" s="306"/>
      <c r="U25" s="307"/>
      <c r="V25" s="240" t="s">
        <v>92</v>
      </c>
      <c r="W25" s="241"/>
      <c r="X25" s="241"/>
      <c r="Y25" s="241"/>
      <c r="Z25" s="241"/>
      <c r="AA25" s="241"/>
      <c r="AB25" s="241"/>
      <c r="AC25" s="241"/>
      <c r="AD25" s="241"/>
      <c r="AE25" s="241"/>
      <c r="AF25" s="242"/>
      <c r="AG25" s="240" t="s">
        <v>93</v>
      </c>
      <c r="AH25" s="241"/>
      <c r="AI25" s="242"/>
      <c r="AJ25" s="273" t="str">
        <f>IF(OR(SUM(COUNTIF(回答シート_値!D57:D60,"0"),COUNTIF(回答シート_値!D57:D60,""))&gt;=1,回答シート_値!G57="NG",回答シート_値!H57="NG",AV25="未入力",回答シート!AG310="",回答シート!AU310="",回答シート!AU314="",回答シート!AI316=""),"必須項目に未入力あり","入力完了")</f>
        <v>必須項目に未入力あり</v>
      </c>
      <c r="AK25" s="274"/>
      <c r="AL25" s="274"/>
      <c r="AM25" s="274"/>
      <c r="AN25" s="274"/>
      <c r="AO25" s="275"/>
      <c r="AP25" s="269">
        <f>COUNTIF(回答シート_値!$D$57:$D$60,2)</f>
        <v>0</v>
      </c>
      <c r="AQ25" s="267"/>
      <c r="AR25" s="267" t="s">
        <v>77</v>
      </c>
      <c r="AS25" s="267"/>
      <c r="AT25" s="267">
        <f>IF(AG25="－",0,COUNTA(回答シート!$B$306:$B$328))</f>
        <v>4</v>
      </c>
      <c r="AU25" s="268"/>
      <c r="AV25" s="265" t="str">
        <f>IF(SUM(回答シート_値!D57:D60)=12,"－",IF(回答シート_値!E57=1,$AA$5,IF(回答シート_値!E57=2,$AJ$5,IF(回答シート_値!E57=3,$AS$5,"未入力"))))</f>
        <v>未入力</v>
      </c>
      <c r="AW25" s="265"/>
      <c r="AX25" s="265"/>
      <c r="AY25" s="265"/>
      <c r="AZ25" s="265"/>
      <c r="BA25" s="266"/>
      <c r="BC25" s="1"/>
    </row>
    <row r="26" spans="2:55" s="15" customFormat="1" ht="37" customHeight="1" x14ac:dyDescent="0.55000000000000004">
      <c r="B26" s="300"/>
      <c r="C26" s="301"/>
      <c r="D26" s="302"/>
      <c r="E26" s="31"/>
      <c r="F26" s="31"/>
      <c r="G26" s="79"/>
      <c r="H26" s="79"/>
      <c r="I26" s="79"/>
      <c r="J26" s="79"/>
      <c r="K26" s="258" t="s">
        <v>123</v>
      </c>
      <c r="L26" s="259"/>
      <c r="M26" s="259"/>
      <c r="N26" s="259"/>
      <c r="O26" s="259"/>
      <c r="P26" s="259"/>
      <c r="Q26" s="259"/>
      <c r="R26" s="260"/>
      <c r="S26" s="305" t="s">
        <v>124</v>
      </c>
      <c r="T26" s="306"/>
      <c r="U26" s="307"/>
      <c r="V26" s="240" t="s">
        <v>92</v>
      </c>
      <c r="W26" s="241"/>
      <c r="X26" s="241"/>
      <c r="Y26" s="241"/>
      <c r="Z26" s="241"/>
      <c r="AA26" s="241"/>
      <c r="AB26" s="241"/>
      <c r="AC26" s="241"/>
      <c r="AD26" s="241"/>
      <c r="AE26" s="241"/>
      <c r="AF26" s="242"/>
      <c r="AG26" s="240" t="s">
        <v>93</v>
      </c>
      <c r="AH26" s="241"/>
      <c r="AI26" s="242"/>
      <c r="AJ26" s="273" t="str">
        <f>IF(OR(SUM(COUNTIF(回答シート_値!D61:D64,"0"),COUNTIF(回答シート_値!D61:D64,""))&gt;=1,回答シート_値!G61="NG",回答シート_値!H61="NG",AV26="未入力"),"必須項目に未入力あり","入力完了")</f>
        <v>必須項目に未入力あり</v>
      </c>
      <c r="AK26" s="274"/>
      <c r="AL26" s="274"/>
      <c r="AM26" s="274"/>
      <c r="AN26" s="274"/>
      <c r="AO26" s="275"/>
      <c r="AP26" s="269">
        <f>COUNTIF(回答シート_値!$D$61:$D$64,2)</f>
        <v>0</v>
      </c>
      <c r="AQ26" s="267"/>
      <c r="AR26" s="267" t="s">
        <v>77</v>
      </c>
      <c r="AS26" s="267"/>
      <c r="AT26" s="267">
        <f>IF(AG26="－",0,COUNTA(回答シート!$B$337:$B$345))</f>
        <v>4</v>
      </c>
      <c r="AU26" s="268"/>
      <c r="AV26" s="265" t="str">
        <f>IF(SUM(回答シート_値!D61:D64)=12,"－",IF(回答シート_値!E61=1,$AA$5,IF(回答シート_値!E61=2,$AJ$5,IF(回答シート_値!E61=3,$AS$5,"未入力"))))</f>
        <v>未入力</v>
      </c>
      <c r="AW26" s="265"/>
      <c r="AX26" s="265"/>
      <c r="AY26" s="265"/>
      <c r="AZ26" s="265"/>
      <c r="BA26" s="266"/>
      <c r="BC26" s="1"/>
    </row>
    <row r="27" spans="2:55" s="15" customFormat="1" ht="37" customHeight="1" x14ac:dyDescent="0.55000000000000004">
      <c r="B27" s="300"/>
      <c r="C27" s="301"/>
      <c r="D27" s="302"/>
      <c r="E27" s="31"/>
      <c r="F27" s="31"/>
      <c r="G27" s="79"/>
      <c r="H27" s="79"/>
      <c r="I27" s="79"/>
      <c r="J27" s="79"/>
      <c r="K27" s="258" t="s">
        <v>125</v>
      </c>
      <c r="L27" s="259"/>
      <c r="M27" s="259"/>
      <c r="N27" s="259"/>
      <c r="O27" s="259"/>
      <c r="P27" s="259"/>
      <c r="Q27" s="259"/>
      <c r="R27" s="260"/>
      <c r="S27" s="305" t="s">
        <v>126</v>
      </c>
      <c r="T27" s="306"/>
      <c r="U27" s="307"/>
      <c r="V27" s="240" t="s">
        <v>92</v>
      </c>
      <c r="W27" s="241"/>
      <c r="X27" s="241"/>
      <c r="Y27" s="241"/>
      <c r="Z27" s="241"/>
      <c r="AA27" s="241"/>
      <c r="AB27" s="241"/>
      <c r="AC27" s="241"/>
      <c r="AD27" s="241"/>
      <c r="AE27" s="241"/>
      <c r="AF27" s="242"/>
      <c r="AG27" s="240" t="s">
        <v>93</v>
      </c>
      <c r="AH27" s="241"/>
      <c r="AI27" s="242"/>
      <c r="AJ27" s="273" t="str">
        <f>IF(OR(SUM(COUNTIF(回答シート_値!D65:D69,"0"),COUNTIF(回答シート_値!D65:D69,""))&gt;=1,回答シート_値!G65="NG",回答シート_値!H65="NG",AV27="未入力"),"必須項目に未入力あり","入力完了")</f>
        <v>必須項目に未入力あり</v>
      </c>
      <c r="AK27" s="274"/>
      <c r="AL27" s="274"/>
      <c r="AM27" s="274"/>
      <c r="AN27" s="274"/>
      <c r="AO27" s="275"/>
      <c r="AP27" s="269">
        <f>COUNTIF(回答シート_値!$D$65:$D$69,2)</f>
        <v>0</v>
      </c>
      <c r="AQ27" s="267"/>
      <c r="AR27" s="267" t="s">
        <v>77</v>
      </c>
      <c r="AS27" s="267"/>
      <c r="AT27" s="267">
        <f>IF(AG27="－",0,COUNTA(回答シート!$B$358:$B$376))</f>
        <v>5</v>
      </c>
      <c r="AU27" s="268"/>
      <c r="AV27" s="265" t="str">
        <f>IF(SUM(回答シート_値!D65:D69)=15,"－",IF(回答シート_値!E65=1,$AA$5,IF(回答シート_値!E65=2,$AJ$5,IF(回答シート_値!E65=3,$AS$5,"未入力"))))</f>
        <v>未入力</v>
      </c>
      <c r="AW27" s="265"/>
      <c r="AX27" s="265"/>
      <c r="AY27" s="265"/>
      <c r="AZ27" s="265"/>
      <c r="BA27" s="266"/>
      <c r="BC27" s="1"/>
    </row>
    <row r="28" spans="2:55" s="15" customFormat="1" ht="37" customHeight="1" x14ac:dyDescent="0.55000000000000004">
      <c r="B28" s="300"/>
      <c r="C28" s="301"/>
      <c r="D28" s="302"/>
      <c r="E28" s="31"/>
      <c r="F28" s="31"/>
      <c r="G28" s="79"/>
      <c r="H28" s="79"/>
      <c r="I28" s="79"/>
      <c r="J28" s="79"/>
      <c r="K28" s="294" t="s">
        <v>127</v>
      </c>
      <c r="L28" s="295"/>
      <c r="M28" s="295"/>
      <c r="N28" s="295"/>
      <c r="O28" s="295"/>
      <c r="P28" s="295"/>
      <c r="Q28" s="295"/>
      <c r="R28" s="296"/>
      <c r="S28" s="305" t="s">
        <v>128</v>
      </c>
      <c r="T28" s="306"/>
      <c r="U28" s="307"/>
      <c r="V28" s="240" t="s">
        <v>97</v>
      </c>
      <c r="W28" s="241"/>
      <c r="X28" s="241"/>
      <c r="Y28" s="241"/>
      <c r="Z28" s="241"/>
      <c r="AA28" s="241"/>
      <c r="AB28" s="241"/>
      <c r="AC28" s="241"/>
      <c r="AD28" s="241"/>
      <c r="AE28" s="241"/>
      <c r="AF28" s="242"/>
      <c r="AG28" s="240" t="str">
        <f>IF(基礎情報入力シート!$BC$11=1,"－","●")</f>
        <v>●</v>
      </c>
      <c r="AH28" s="241"/>
      <c r="AI28" s="242"/>
      <c r="AJ28" s="273" t="str">
        <f>IF(AG28="－","－",IF(OR(SUM(COUNTIF(回答シート_値!D70:D73,"0"),COUNTIF(回答シート_値!D70:D73,""))&gt;=1,回答シート_値!G70="NG",回答シート_値!H70="NG",AV28="未入力"),"必須項目に未入力あり","入力完了"))</f>
        <v>必須項目に未入力あり</v>
      </c>
      <c r="AK28" s="274"/>
      <c r="AL28" s="274"/>
      <c r="AM28" s="274"/>
      <c r="AN28" s="274"/>
      <c r="AO28" s="275"/>
      <c r="AP28" s="269">
        <f>IF(AG28="－",0,COUNTIF(回答シート_値!$D$70:$D$73,2))</f>
        <v>0</v>
      </c>
      <c r="AQ28" s="267"/>
      <c r="AR28" s="267" t="s">
        <v>77</v>
      </c>
      <c r="AS28" s="267"/>
      <c r="AT28" s="267">
        <f>IF(AG28="－",0,COUNTA(回答シート!$B$385:$B$391))</f>
        <v>4</v>
      </c>
      <c r="AU28" s="268"/>
      <c r="AV28" s="265" t="str">
        <f>IF(OR(AG28="－",SUM(回答シート_値!D70:D73)=12),"－",IF(回答シート_値!E70=1,$AA$5,IF(回答シート_値!E70=2,$AJ$5,IF(回答シート_値!E70=3,$AS$5,"未入力"))))</f>
        <v>未入力</v>
      </c>
      <c r="AW28" s="265"/>
      <c r="AX28" s="265"/>
      <c r="AY28" s="265"/>
      <c r="AZ28" s="265"/>
      <c r="BA28" s="266"/>
      <c r="BC28" s="1"/>
    </row>
    <row r="29" spans="2:55" s="15" customFormat="1" ht="37" customHeight="1" x14ac:dyDescent="0.55000000000000004">
      <c r="B29" s="300"/>
      <c r="C29" s="301"/>
      <c r="D29" s="302"/>
      <c r="E29" s="258" t="s">
        <v>129</v>
      </c>
      <c r="F29" s="259"/>
      <c r="G29" s="259"/>
      <c r="H29" s="259"/>
      <c r="I29" s="259"/>
      <c r="J29" s="259"/>
      <c r="K29" s="259"/>
      <c r="L29" s="259"/>
      <c r="M29" s="259"/>
      <c r="N29" s="259"/>
      <c r="O29" s="259"/>
      <c r="P29" s="259"/>
      <c r="Q29" s="259"/>
      <c r="R29" s="260"/>
      <c r="S29" s="305" t="s">
        <v>130</v>
      </c>
      <c r="T29" s="306"/>
      <c r="U29" s="307"/>
      <c r="V29" s="240" t="s">
        <v>92</v>
      </c>
      <c r="W29" s="241"/>
      <c r="X29" s="241"/>
      <c r="Y29" s="241"/>
      <c r="Z29" s="241"/>
      <c r="AA29" s="241"/>
      <c r="AB29" s="241"/>
      <c r="AC29" s="241"/>
      <c r="AD29" s="241"/>
      <c r="AE29" s="241"/>
      <c r="AF29" s="242"/>
      <c r="AG29" s="240" t="s">
        <v>93</v>
      </c>
      <c r="AH29" s="241"/>
      <c r="AI29" s="242"/>
      <c r="AJ29" s="273" t="str">
        <f>IF(OR(SUM(COUNTIF(回答シート_値!D74:D76,"0"),COUNTIF(回答シート_値!D74:D76,""))&gt;=1,回答シート_値!G74="NG",回答シート_値!H74="NG",AV29="未入力"),"必須項目に未入力あり","入力完了")</f>
        <v>必須項目に未入力あり</v>
      </c>
      <c r="AK29" s="274"/>
      <c r="AL29" s="274"/>
      <c r="AM29" s="274"/>
      <c r="AN29" s="274"/>
      <c r="AO29" s="275"/>
      <c r="AP29" s="269">
        <f>COUNTIF(回答シート_値!$D$74:$D$76,2)</f>
        <v>0</v>
      </c>
      <c r="AQ29" s="267"/>
      <c r="AR29" s="267" t="s">
        <v>77</v>
      </c>
      <c r="AS29" s="267"/>
      <c r="AT29" s="267">
        <f>IF(AG29="－",0,COUNTA(回答シート!$B$406:$B$410))</f>
        <v>3</v>
      </c>
      <c r="AU29" s="268"/>
      <c r="AV29" s="265" t="str">
        <f>IF(SUM(回答シート_値!D74:D76)=9,"－",IF(回答シート_値!E74=1,$AA$5,IF(回答シート_値!E74=2,$AJ$5,IF(回答シート_値!E74=3,$AS$5,"未入力"))))</f>
        <v>未入力</v>
      </c>
      <c r="AW29" s="265"/>
      <c r="AX29" s="265"/>
      <c r="AY29" s="265"/>
      <c r="AZ29" s="265"/>
      <c r="BA29" s="266"/>
      <c r="BC29" s="1"/>
    </row>
    <row r="30" spans="2:55" s="15" customFormat="1" ht="37" customHeight="1" x14ac:dyDescent="0.55000000000000004">
      <c r="B30" s="300"/>
      <c r="C30" s="301"/>
      <c r="D30" s="302"/>
      <c r="E30" s="258" t="s">
        <v>131</v>
      </c>
      <c r="F30" s="259"/>
      <c r="G30" s="259"/>
      <c r="H30" s="259"/>
      <c r="I30" s="259"/>
      <c r="J30" s="259"/>
      <c r="K30" s="259"/>
      <c r="L30" s="259"/>
      <c r="M30" s="259"/>
      <c r="N30" s="259"/>
      <c r="O30" s="259"/>
      <c r="P30" s="259"/>
      <c r="Q30" s="259"/>
      <c r="R30" s="260"/>
      <c r="S30" s="305" t="s">
        <v>132</v>
      </c>
      <c r="T30" s="306"/>
      <c r="U30" s="307"/>
      <c r="V30" s="240" t="s">
        <v>92</v>
      </c>
      <c r="W30" s="241"/>
      <c r="X30" s="241"/>
      <c r="Y30" s="241"/>
      <c r="Z30" s="241"/>
      <c r="AA30" s="241"/>
      <c r="AB30" s="241"/>
      <c r="AC30" s="241"/>
      <c r="AD30" s="241"/>
      <c r="AE30" s="241"/>
      <c r="AF30" s="242"/>
      <c r="AG30" s="240" t="s">
        <v>93</v>
      </c>
      <c r="AH30" s="241"/>
      <c r="AI30" s="242"/>
      <c r="AJ30" s="273" t="str">
        <f>IF(OR(SUM(COUNTIF(回答シート_値!D77:D80,"0"),COUNTIF(回答シート_値!D77:D80,""))&gt;=1,回答シート_値!G77="NG",回答シート_値!H77="NG",AV30="未入力"),"必須項目に未入力あり","入力完了")</f>
        <v>必須項目に未入力あり</v>
      </c>
      <c r="AK30" s="274"/>
      <c r="AL30" s="274"/>
      <c r="AM30" s="274"/>
      <c r="AN30" s="274"/>
      <c r="AO30" s="275"/>
      <c r="AP30" s="269">
        <f>COUNTIF(回答シート_値!$D$77:$D$80,2)</f>
        <v>0</v>
      </c>
      <c r="AQ30" s="267"/>
      <c r="AR30" s="267" t="s">
        <v>77</v>
      </c>
      <c r="AS30" s="267"/>
      <c r="AT30" s="267">
        <f>IF(AG30="－",0,COUNTA(回答シート!$B$427:$B$435))</f>
        <v>4</v>
      </c>
      <c r="AU30" s="268"/>
      <c r="AV30" s="265" t="str">
        <f>IF(SUM(回答シート_値!D77:D80)=12,"－",IF(回答シート_値!E77=1,$AA$5,IF(回答シート_値!E77=2,$AJ$5,IF(回答シート_値!E77=3,$AS$5,"未入力"))))</f>
        <v>未入力</v>
      </c>
      <c r="AW30" s="265"/>
      <c r="AX30" s="265"/>
      <c r="AY30" s="265"/>
      <c r="AZ30" s="265"/>
      <c r="BA30" s="266"/>
      <c r="BC30" s="1"/>
    </row>
    <row r="31" spans="2:55" s="15" customFormat="1" ht="37" customHeight="1" x14ac:dyDescent="0.55000000000000004">
      <c r="B31" s="300"/>
      <c r="C31" s="301"/>
      <c r="D31" s="302"/>
      <c r="E31" s="258" t="s">
        <v>133</v>
      </c>
      <c r="F31" s="259"/>
      <c r="G31" s="259"/>
      <c r="H31" s="259"/>
      <c r="I31" s="259"/>
      <c r="J31" s="259"/>
      <c r="K31" s="259"/>
      <c r="L31" s="259"/>
      <c r="M31" s="259"/>
      <c r="N31" s="259"/>
      <c r="O31" s="259"/>
      <c r="P31" s="259"/>
      <c r="Q31" s="259"/>
      <c r="R31" s="260"/>
      <c r="S31" s="305" t="s">
        <v>134</v>
      </c>
      <c r="T31" s="306"/>
      <c r="U31" s="307"/>
      <c r="V31" s="240" t="s">
        <v>92</v>
      </c>
      <c r="W31" s="241"/>
      <c r="X31" s="241"/>
      <c r="Y31" s="241"/>
      <c r="Z31" s="241"/>
      <c r="AA31" s="241"/>
      <c r="AB31" s="241"/>
      <c r="AC31" s="241"/>
      <c r="AD31" s="241"/>
      <c r="AE31" s="241"/>
      <c r="AF31" s="242"/>
      <c r="AG31" s="240" t="s">
        <v>93</v>
      </c>
      <c r="AH31" s="241"/>
      <c r="AI31" s="242"/>
      <c r="AJ31" s="273" t="str">
        <f>IF(OR(SUM(COUNTIF(回答シート_値!D81:D83,"0"),COUNTIF(回答シート_値!D81:D83,""))&gt;=1,回答シート_値!G81="NG",回答シート_値!H81="NG",AV31="未入力"),"必須項目に未入力あり","入力完了")</f>
        <v>必須項目に未入力あり</v>
      </c>
      <c r="AK31" s="274"/>
      <c r="AL31" s="274"/>
      <c r="AM31" s="274"/>
      <c r="AN31" s="274"/>
      <c r="AO31" s="275"/>
      <c r="AP31" s="269">
        <f>COUNTIF(回答シート_値!$D$81:$D$83,2)</f>
        <v>0</v>
      </c>
      <c r="AQ31" s="267"/>
      <c r="AR31" s="267" t="s">
        <v>77</v>
      </c>
      <c r="AS31" s="267"/>
      <c r="AT31" s="267">
        <f>IF(AG31="－",0,COUNTA(回答シート!$B$448:$B$452))</f>
        <v>3</v>
      </c>
      <c r="AU31" s="268"/>
      <c r="AV31" s="265" t="str">
        <f>IF(SUM(回答シート_値!D81:D83)=9,"－",IF(回答シート_値!E81=1,$AA$5,IF(回答シート_値!E81=2,$AJ$5,IF(回答シート_値!E81=3,$AS$5,"未入力"))))</f>
        <v>未入力</v>
      </c>
      <c r="AW31" s="265"/>
      <c r="AX31" s="265"/>
      <c r="AY31" s="265"/>
      <c r="AZ31" s="265"/>
      <c r="BA31" s="266"/>
      <c r="BC31" s="1"/>
    </row>
    <row r="32" spans="2:55" s="15" customFormat="1" ht="37" customHeight="1" x14ac:dyDescent="0.55000000000000004">
      <c r="B32" s="29"/>
      <c r="C32" s="26"/>
      <c r="D32" s="75"/>
      <c r="E32" s="81" t="s">
        <v>135</v>
      </c>
      <c r="F32" s="81"/>
      <c r="G32" s="81"/>
      <c r="H32" s="81"/>
      <c r="I32" s="81"/>
      <c r="J32" s="81"/>
      <c r="K32" s="81"/>
      <c r="L32" s="81"/>
      <c r="M32" s="81"/>
      <c r="N32" s="81"/>
      <c r="O32" s="81"/>
      <c r="P32" s="81"/>
      <c r="Q32" s="81"/>
      <c r="R32" s="81"/>
      <c r="S32" s="76"/>
      <c r="T32" s="26"/>
      <c r="U32" s="26"/>
      <c r="V32" s="32"/>
      <c r="W32" s="33"/>
      <c r="X32" s="33"/>
      <c r="Y32" s="33"/>
      <c r="Z32" s="33"/>
      <c r="AA32" s="33"/>
      <c r="AB32" s="33"/>
      <c r="AC32" s="33"/>
      <c r="AD32" s="33"/>
      <c r="AE32" s="33"/>
      <c r="AF32" s="33"/>
      <c r="AG32" s="33"/>
      <c r="AH32" s="33"/>
      <c r="AI32" s="33"/>
      <c r="AJ32" s="44"/>
      <c r="AK32" s="44"/>
      <c r="AL32" s="44"/>
      <c r="AM32" s="44"/>
      <c r="AN32" s="44"/>
      <c r="AO32" s="44"/>
      <c r="AP32" s="51"/>
      <c r="AQ32" s="51"/>
      <c r="AR32" s="34"/>
      <c r="AS32" s="34"/>
      <c r="AT32" s="34"/>
      <c r="AU32" s="34"/>
      <c r="AV32" s="33"/>
      <c r="AW32" s="33"/>
      <c r="AX32" s="45"/>
      <c r="AY32" s="45"/>
      <c r="AZ32" s="45"/>
      <c r="BA32" s="46"/>
      <c r="BC32" s="1"/>
    </row>
    <row r="33" spans="2:55" s="15" customFormat="1" ht="37" customHeight="1" x14ac:dyDescent="0.55000000000000004">
      <c r="B33" s="300"/>
      <c r="C33" s="301"/>
      <c r="D33" s="302"/>
      <c r="E33" s="79"/>
      <c r="F33" s="31"/>
      <c r="G33" s="79"/>
      <c r="H33" s="79"/>
      <c r="I33" s="79"/>
      <c r="J33" s="79"/>
      <c r="K33" s="258" t="s">
        <v>136</v>
      </c>
      <c r="L33" s="259"/>
      <c r="M33" s="259"/>
      <c r="N33" s="259"/>
      <c r="O33" s="259"/>
      <c r="P33" s="259"/>
      <c r="Q33" s="259"/>
      <c r="R33" s="260"/>
      <c r="S33" s="305" t="s">
        <v>137</v>
      </c>
      <c r="T33" s="306"/>
      <c r="U33" s="307"/>
      <c r="V33" s="240" t="s">
        <v>92</v>
      </c>
      <c r="W33" s="241"/>
      <c r="X33" s="241"/>
      <c r="Y33" s="241"/>
      <c r="Z33" s="241"/>
      <c r="AA33" s="241"/>
      <c r="AB33" s="241"/>
      <c r="AC33" s="241"/>
      <c r="AD33" s="241"/>
      <c r="AE33" s="241"/>
      <c r="AF33" s="242"/>
      <c r="AG33" s="240" t="s">
        <v>93</v>
      </c>
      <c r="AH33" s="241"/>
      <c r="AI33" s="242"/>
      <c r="AJ33" s="264" t="str">
        <f>IF(OR(SUM(COUNTIF(回答シート_値!D84:D85,"0"),COUNTIF(回答シート_値!D84:D85,""))&gt;=1,回答シート_値!G84="NG",回答シート_値!H84="NG",AV33="未入力"),"必須項目に未入力あり","入力完了")</f>
        <v>必須項目に未入力あり</v>
      </c>
      <c r="AK33" s="264"/>
      <c r="AL33" s="264"/>
      <c r="AM33" s="264"/>
      <c r="AN33" s="264"/>
      <c r="AO33" s="264"/>
      <c r="AP33" s="269">
        <f>COUNTIF(回答シート_値!$D$84:$D$85,2)</f>
        <v>0</v>
      </c>
      <c r="AQ33" s="267"/>
      <c r="AR33" s="267" t="s">
        <v>77</v>
      </c>
      <c r="AS33" s="267"/>
      <c r="AT33" s="267">
        <f>IF(AG33="－",0,COUNTA(回答シート!$B$469:$B$475))</f>
        <v>2</v>
      </c>
      <c r="AU33" s="268"/>
      <c r="AV33" s="265" t="str">
        <f>IF(SUM(回答シート_値!D84:D85)=6,"－",IF(回答シート_値!E84=1,$AA$5,IF(回答シート_値!E84=2,$AJ$5,IF(回答シート_値!E84=3,$AS$5,"未入力"))))</f>
        <v>未入力</v>
      </c>
      <c r="AW33" s="265"/>
      <c r="AX33" s="265"/>
      <c r="AY33" s="265"/>
      <c r="AZ33" s="265"/>
      <c r="BA33" s="266"/>
      <c r="BC33" s="1"/>
    </row>
    <row r="34" spans="2:55" s="15" customFormat="1" ht="37" customHeight="1" x14ac:dyDescent="0.55000000000000004">
      <c r="B34" s="300"/>
      <c r="C34" s="301"/>
      <c r="D34" s="302"/>
      <c r="E34" s="31"/>
      <c r="F34" s="31"/>
      <c r="G34" s="79"/>
      <c r="H34" s="79"/>
      <c r="I34" s="79"/>
      <c r="J34" s="79"/>
      <c r="K34" s="294" t="s">
        <v>138</v>
      </c>
      <c r="L34" s="295"/>
      <c r="M34" s="295"/>
      <c r="N34" s="295"/>
      <c r="O34" s="295"/>
      <c r="P34" s="295"/>
      <c r="Q34" s="295"/>
      <c r="R34" s="296"/>
      <c r="S34" s="305" t="s">
        <v>139</v>
      </c>
      <c r="T34" s="306"/>
      <c r="U34" s="307"/>
      <c r="V34" s="240" t="s">
        <v>92</v>
      </c>
      <c r="W34" s="241"/>
      <c r="X34" s="241"/>
      <c r="Y34" s="241"/>
      <c r="Z34" s="241"/>
      <c r="AA34" s="241"/>
      <c r="AB34" s="241"/>
      <c r="AC34" s="241"/>
      <c r="AD34" s="241"/>
      <c r="AE34" s="241"/>
      <c r="AF34" s="242"/>
      <c r="AG34" s="240" t="s">
        <v>93</v>
      </c>
      <c r="AH34" s="241"/>
      <c r="AI34" s="242"/>
      <c r="AJ34" s="264" t="str">
        <f>IF(OR(SUM(COUNTIF(回答シート_値!D86:D87,"0"),COUNTIF(回答シート_値!D86:D87,""))&gt;=1,回答シート_値!G86="NG",回答シート_値!H86="NG",AV34="未入力"),"必須項目に未入力あり","入力完了")</f>
        <v>必須項目に未入力あり</v>
      </c>
      <c r="AK34" s="264"/>
      <c r="AL34" s="264"/>
      <c r="AM34" s="264"/>
      <c r="AN34" s="264"/>
      <c r="AO34" s="264"/>
      <c r="AP34" s="269">
        <f>COUNTIF(回答シート_値!$D$86:$D$87,2)</f>
        <v>0</v>
      </c>
      <c r="AQ34" s="267"/>
      <c r="AR34" s="267" t="s">
        <v>77</v>
      </c>
      <c r="AS34" s="267"/>
      <c r="AT34" s="267">
        <f>IF(AG34="－",0,COUNTA(回答シート!$B$490:$B$494))</f>
        <v>2</v>
      </c>
      <c r="AU34" s="268"/>
      <c r="AV34" s="265" t="str">
        <f>IF(SUM(回答シート_値!D86:D87)=6,"－",IF(回答シート_値!E86=1,$AA$5,IF(回答シート_値!E86=2,$AJ$5,IF(回答シート_値!E86=3,$AS$5,"未入力"))))</f>
        <v>未入力</v>
      </c>
      <c r="AW34" s="265"/>
      <c r="AX34" s="265"/>
      <c r="AY34" s="265"/>
      <c r="AZ34" s="265"/>
      <c r="BA34" s="266"/>
      <c r="BC34" s="1"/>
    </row>
    <row r="35" spans="2:55" s="15" customFormat="1" ht="37" customHeight="1" x14ac:dyDescent="0.55000000000000004">
      <c r="B35" s="300"/>
      <c r="C35" s="301"/>
      <c r="D35" s="302"/>
      <c r="E35" s="258" t="s">
        <v>140</v>
      </c>
      <c r="F35" s="259"/>
      <c r="G35" s="259"/>
      <c r="H35" s="259"/>
      <c r="I35" s="259"/>
      <c r="J35" s="259"/>
      <c r="K35" s="259"/>
      <c r="L35" s="259"/>
      <c r="M35" s="259"/>
      <c r="N35" s="259"/>
      <c r="O35" s="259"/>
      <c r="P35" s="259"/>
      <c r="Q35" s="259"/>
      <c r="R35" s="260"/>
      <c r="S35" s="305" t="s">
        <v>141</v>
      </c>
      <c r="T35" s="306"/>
      <c r="U35" s="307"/>
      <c r="V35" s="240" t="s">
        <v>92</v>
      </c>
      <c r="W35" s="241"/>
      <c r="X35" s="241"/>
      <c r="Y35" s="241"/>
      <c r="Z35" s="241"/>
      <c r="AA35" s="241"/>
      <c r="AB35" s="241"/>
      <c r="AC35" s="241"/>
      <c r="AD35" s="241"/>
      <c r="AE35" s="241"/>
      <c r="AF35" s="242"/>
      <c r="AG35" s="240" t="s">
        <v>93</v>
      </c>
      <c r="AH35" s="241"/>
      <c r="AI35" s="242"/>
      <c r="AJ35" s="264" t="str">
        <f>IF(OR(SUM(COUNTIF(回答シート_値!D88:D90,"0"),COUNTIF(回答シート_値!D88:D90,""))&gt;=1,回答シート_値!G88="NG",回答シート_値!H88="NG",AV35="未入力"),"必須項目に未入力あり","入力完了")</f>
        <v>必須項目に未入力あり</v>
      </c>
      <c r="AK35" s="264"/>
      <c r="AL35" s="264"/>
      <c r="AM35" s="264"/>
      <c r="AN35" s="264"/>
      <c r="AO35" s="264"/>
      <c r="AP35" s="269">
        <f>COUNTIF(回答シート_値!$D$88:$D$91,2)</f>
        <v>0</v>
      </c>
      <c r="AQ35" s="267"/>
      <c r="AR35" s="267" t="s">
        <v>77</v>
      </c>
      <c r="AS35" s="267"/>
      <c r="AT35" s="267">
        <f>IF(AG35="－",0,COUNTA(回答シート!$B$511:$B$517))</f>
        <v>4</v>
      </c>
      <c r="AU35" s="268"/>
      <c r="AV35" s="265" t="str">
        <f>IF(SUM(回答シート_値!D88:D91)=12,"－",IF(回答シート_値!E88=1,$AA$5,IF(回答シート_値!E88=2,$AJ$5,IF(回答シート_値!E88=3,$AS$5,"未入力"))))</f>
        <v>未入力</v>
      </c>
      <c r="AW35" s="265"/>
      <c r="AX35" s="265"/>
      <c r="AY35" s="265"/>
      <c r="AZ35" s="265"/>
      <c r="BA35" s="266"/>
      <c r="BC35" s="1"/>
    </row>
    <row r="36" spans="2:55" s="15" customFormat="1" ht="37" customHeight="1" x14ac:dyDescent="0.55000000000000004">
      <c r="B36" s="300"/>
      <c r="C36" s="301"/>
      <c r="D36" s="302"/>
      <c r="E36" s="258" t="s">
        <v>142</v>
      </c>
      <c r="F36" s="259"/>
      <c r="G36" s="259"/>
      <c r="H36" s="259"/>
      <c r="I36" s="259"/>
      <c r="J36" s="259"/>
      <c r="K36" s="259"/>
      <c r="L36" s="259"/>
      <c r="M36" s="259"/>
      <c r="N36" s="259"/>
      <c r="O36" s="259"/>
      <c r="P36" s="259"/>
      <c r="Q36" s="259"/>
      <c r="R36" s="260"/>
      <c r="S36" s="305" t="s">
        <v>143</v>
      </c>
      <c r="T36" s="306"/>
      <c r="U36" s="307"/>
      <c r="V36" s="240" t="s">
        <v>144</v>
      </c>
      <c r="W36" s="241"/>
      <c r="X36" s="241"/>
      <c r="Y36" s="241"/>
      <c r="Z36" s="241"/>
      <c r="AA36" s="241"/>
      <c r="AB36" s="241"/>
      <c r="AC36" s="241"/>
      <c r="AD36" s="241"/>
      <c r="AE36" s="241"/>
      <c r="AF36" s="242"/>
      <c r="AG36" s="240" t="str">
        <f>IF(基礎情報入力シート!$Q$12="","●",IF(基礎情報入力シート!$Q$12&gt;=1,"●","－"))</f>
        <v>●</v>
      </c>
      <c r="AH36" s="241"/>
      <c r="AI36" s="242"/>
      <c r="AJ36" s="264" t="str">
        <f>IF(AG36="－","－",IF(OR(SUM(COUNTIF(回答シート_値!D92:D97,"0"),COUNTIF(回答シート_値!D92:D97,""))&gt;=1,回答シート_値!G92="NG",回答シート_値!H92="NG",AV36="未入力"),"必須項目に未入力あり","入力完了"))</f>
        <v>必須項目に未入力あり</v>
      </c>
      <c r="AK36" s="264"/>
      <c r="AL36" s="264"/>
      <c r="AM36" s="264"/>
      <c r="AN36" s="264"/>
      <c r="AO36" s="264"/>
      <c r="AP36" s="269">
        <f>IF(AG36="－",0,COUNTIF(回答シート_値!$D$92:$D$97,2))</f>
        <v>0</v>
      </c>
      <c r="AQ36" s="267"/>
      <c r="AR36" s="267" t="s">
        <v>77</v>
      </c>
      <c r="AS36" s="267"/>
      <c r="AT36" s="267">
        <f>IF(AG36="－",0,COUNTA(回答シート!$B$532:$B$544))</f>
        <v>6</v>
      </c>
      <c r="AU36" s="268"/>
      <c r="AV36" s="265" t="str">
        <f>IF(OR(AG36="－",SUM(回答シート_値!D92:D97)=18),"－",IF(回答シート_値!E92=1,$AA$5,IF(回答シート_値!E92=2,$AJ$5,IF(回答シート_値!E92=3,$AS$5,"未入力"))))</f>
        <v>未入力</v>
      </c>
      <c r="AW36" s="265"/>
      <c r="AX36" s="265"/>
      <c r="AY36" s="265"/>
      <c r="AZ36" s="265"/>
      <c r="BA36" s="266"/>
      <c r="BC36" s="1"/>
    </row>
    <row r="37" spans="2:55" s="15" customFormat="1" ht="37" customHeight="1" x14ac:dyDescent="0.55000000000000004">
      <c r="B37" s="25" t="s">
        <v>145</v>
      </c>
      <c r="C37" s="26"/>
      <c r="D37" s="2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91"/>
      <c r="BC37" s="1"/>
    </row>
    <row r="38" spans="2:55" s="15" customFormat="1" ht="37" customHeight="1" x14ac:dyDescent="0.55000000000000004">
      <c r="B38" s="29"/>
      <c r="C38" s="26"/>
      <c r="D38" s="75"/>
      <c r="E38" s="92" t="s">
        <v>146</v>
      </c>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93"/>
      <c r="BC38" s="1"/>
    </row>
    <row r="39" spans="2:55" s="15" customFormat="1" ht="37" customHeight="1" x14ac:dyDescent="0.55000000000000004">
      <c r="B39" s="300"/>
      <c r="C39" s="301"/>
      <c r="D39" s="302"/>
      <c r="E39" s="79"/>
      <c r="F39" s="79"/>
      <c r="G39" s="79"/>
      <c r="H39" s="79"/>
      <c r="I39" s="79"/>
      <c r="J39" s="31"/>
      <c r="K39" s="258" t="s">
        <v>147</v>
      </c>
      <c r="L39" s="259"/>
      <c r="M39" s="259"/>
      <c r="N39" s="259"/>
      <c r="O39" s="259"/>
      <c r="P39" s="259"/>
      <c r="Q39" s="259"/>
      <c r="R39" s="260"/>
      <c r="S39" s="305" t="s">
        <v>148</v>
      </c>
      <c r="T39" s="306"/>
      <c r="U39" s="307"/>
      <c r="V39" s="240" t="s">
        <v>92</v>
      </c>
      <c r="W39" s="241"/>
      <c r="X39" s="241"/>
      <c r="Y39" s="241"/>
      <c r="Z39" s="241"/>
      <c r="AA39" s="241"/>
      <c r="AB39" s="241"/>
      <c r="AC39" s="241"/>
      <c r="AD39" s="241"/>
      <c r="AE39" s="241"/>
      <c r="AF39" s="242"/>
      <c r="AG39" s="240" t="s">
        <v>93</v>
      </c>
      <c r="AH39" s="241"/>
      <c r="AI39" s="242"/>
      <c r="AJ39" s="264" t="str">
        <f>IF(OR(SUM(COUNTIF(回答シート_値!D98:D102,"0"),COUNTIF(回答シート_値!D98:D102,""))&gt;=1,回答シート_値!G98="NG",回答シート_値!H98="NG",AV39="未入力"),"必須項目に未入力あり","入力完了")</f>
        <v>必須項目に未入力あり</v>
      </c>
      <c r="AK39" s="264"/>
      <c r="AL39" s="264"/>
      <c r="AM39" s="264"/>
      <c r="AN39" s="264"/>
      <c r="AO39" s="264"/>
      <c r="AP39" s="269">
        <f>COUNTIF(回答シート_値!$D$98:$D$102,2)</f>
        <v>0</v>
      </c>
      <c r="AQ39" s="267"/>
      <c r="AR39" s="267" t="s">
        <v>77</v>
      </c>
      <c r="AS39" s="267"/>
      <c r="AT39" s="267">
        <f>IF(AG39="－",0,COUNTA(回答シート!$B$553:$B$563))</f>
        <v>5</v>
      </c>
      <c r="AU39" s="268"/>
      <c r="AV39" s="265" t="str">
        <f>IF(SUM(回答シート_値!D98:D102)=15,"－",IF(回答シート_値!E98=1,$AA$5,IF(回答シート_値!E98=2,$AJ$5,IF(回答シート_値!E98=3,$AS$5,"未入力"))))</f>
        <v>未入力</v>
      </c>
      <c r="AW39" s="265"/>
      <c r="AX39" s="265"/>
      <c r="AY39" s="265"/>
      <c r="AZ39" s="265"/>
      <c r="BA39" s="266"/>
      <c r="BC39" s="1"/>
    </row>
    <row r="40" spans="2:55" s="15" customFormat="1" ht="37" customHeight="1" x14ac:dyDescent="0.55000000000000004">
      <c r="B40" s="300"/>
      <c r="C40" s="301"/>
      <c r="D40" s="302"/>
      <c r="E40" s="82"/>
      <c r="F40" s="53"/>
      <c r="G40" s="53"/>
      <c r="H40" s="53"/>
      <c r="I40" s="53"/>
      <c r="J40" s="53"/>
      <c r="K40" s="258" t="s">
        <v>149</v>
      </c>
      <c r="L40" s="259"/>
      <c r="M40" s="259"/>
      <c r="N40" s="259"/>
      <c r="O40" s="259"/>
      <c r="P40" s="259"/>
      <c r="Q40" s="259"/>
      <c r="R40" s="260"/>
      <c r="S40" s="305" t="s">
        <v>150</v>
      </c>
      <c r="T40" s="306"/>
      <c r="U40" s="307"/>
      <c r="V40" s="240" t="s">
        <v>92</v>
      </c>
      <c r="W40" s="241"/>
      <c r="X40" s="241"/>
      <c r="Y40" s="241"/>
      <c r="Z40" s="241"/>
      <c r="AA40" s="241"/>
      <c r="AB40" s="241"/>
      <c r="AC40" s="241"/>
      <c r="AD40" s="241"/>
      <c r="AE40" s="241"/>
      <c r="AF40" s="242"/>
      <c r="AG40" s="240" t="s">
        <v>93</v>
      </c>
      <c r="AH40" s="241"/>
      <c r="AI40" s="242"/>
      <c r="AJ40" s="264" t="str">
        <f>IF(OR(SUM(COUNTIF(回答シート_値!D103:D105,"0"),COUNTIF(回答シート_値!D103:D105,""))&gt;=1,回答シート_値!G103="NG",回答シート_値!H103="NG",AV40="未入力"),"必須項目に未入力あり","入力完了")</f>
        <v>必須項目に未入力あり</v>
      </c>
      <c r="AK40" s="264"/>
      <c r="AL40" s="264"/>
      <c r="AM40" s="264"/>
      <c r="AN40" s="264"/>
      <c r="AO40" s="264"/>
      <c r="AP40" s="269">
        <f>COUNTIF(回答シート_値!$D$103:$D$105,2)</f>
        <v>0</v>
      </c>
      <c r="AQ40" s="267"/>
      <c r="AR40" s="267" t="s">
        <v>77</v>
      </c>
      <c r="AS40" s="267"/>
      <c r="AT40" s="267">
        <f>IF(AG40="－",0,COUNTA(回答シート!$B$574:$B$578))</f>
        <v>3</v>
      </c>
      <c r="AU40" s="268"/>
      <c r="AV40" s="265" t="str">
        <f>IF(SUM(回答シート_値!D103:D105)=9,"－",IF(回答シート_値!E103=1,$AA$5,IF(回答シート_値!E103=2,$AJ$5,IF(回答シート_値!E103=3,$AS$5,"未入力"))))</f>
        <v>未入力</v>
      </c>
      <c r="AW40" s="265"/>
      <c r="AX40" s="265"/>
      <c r="AY40" s="265"/>
      <c r="AZ40" s="265"/>
      <c r="BA40" s="266"/>
      <c r="BC40" s="1"/>
    </row>
    <row r="41" spans="2:55" s="15" customFormat="1" ht="37" customHeight="1" x14ac:dyDescent="0.55000000000000004">
      <c r="B41" s="300"/>
      <c r="C41" s="301"/>
      <c r="D41" s="302"/>
      <c r="E41" s="258" t="s">
        <v>151</v>
      </c>
      <c r="F41" s="259"/>
      <c r="G41" s="259"/>
      <c r="H41" s="259"/>
      <c r="I41" s="259"/>
      <c r="J41" s="259"/>
      <c r="K41" s="259"/>
      <c r="L41" s="259"/>
      <c r="M41" s="259"/>
      <c r="N41" s="259"/>
      <c r="O41" s="259"/>
      <c r="P41" s="259"/>
      <c r="Q41" s="259"/>
      <c r="R41" s="260"/>
      <c r="S41" s="305" t="s">
        <v>152</v>
      </c>
      <c r="T41" s="306"/>
      <c r="U41" s="307"/>
      <c r="V41" s="240" t="s">
        <v>92</v>
      </c>
      <c r="W41" s="241"/>
      <c r="X41" s="241"/>
      <c r="Y41" s="241"/>
      <c r="Z41" s="241"/>
      <c r="AA41" s="241"/>
      <c r="AB41" s="241"/>
      <c r="AC41" s="241"/>
      <c r="AD41" s="241"/>
      <c r="AE41" s="241"/>
      <c r="AF41" s="242"/>
      <c r="AG41" s="240" t="s">
        <v>93</v>
      </c>
      <c r="AH41" s="241"/>
      <c r="AI41" s="242"/>
      <c r="AJ41" s="264" t="str">
        <f>IF(OR(SUM(COUNTIF(回答シート_値!D106:D109,"0"),COUNTIF(回答シート_値!D106:D109,""))&gt;=1,回答シート_値!G106="NG",回答シート_値!H106="NG",AV41="未入力"),"必須項目に未入力あり","入力完了")</f>
        <v>必須項目に未入力あり</v>
      </c>
      <c r="AK41" s="264"/>
      <c r="AL41" s="264"/>
      <c r="AM41" s="264"/>
      <c r="AN41" s="264"/>
      <c r="AO41" s="264"/>
      <c r="AP41" s="269">
        <f>COUNTIF(回答シート_値!$D$106:$D$109,2)</f>
        <v>0</v>
      </c>
      <c r="AQ41" s="267"/>
      <c r="AR41" s="267" t="s">
        <v>77</v>
      </c>
      <c r="AS41" s="267"/>
      <c r="AT41" s="267">
        <f>IF(AG41="－",0,COUNTA(回答シート!$B$595:$B$603))</f>
        <v>4</v>
      </c>
      <c r="AU41" s="268"/>
      <c r="AV41" s="265" t="str">
        <f>IF(SUM(回答シート_値!D106:D109)=12,"－",IF(回答シート_値!E106=1,$AA$5,IF(回答シート_値!E106=2,$AJ$5,IF(回答シート_値!E106=3,$AS$5,"未入力"))))</f>
        <v>未入力</v>
      </c>
      <c r="AW41" s="265"/>
      <c r="AX41" s="265"/>
      <c r="AY41" s="265"/>
      <c r="AZ41" s="265"/>
      <c r="BA41" s="266"/>
      <c r="BC41" s="1"/>
    </row>
    <row r="42" spans="2:55" s="15" customFormat="1" ht="37" customHeight="1" x14ac:dyDescent="0.55000000000000004">
      <c r="B42" s="300"/>
      <c r="C42" s="301"/>
      <c r="D42" s="302"/>
      <c r="E42" s="258" t="s">
        <v>153</v>
      </c>
      <c r="F42" s="259"/>
      <c r="G42" s="259"/>
      <c r="H42" s="259"/>
      <c r="I42" s="259"/>
      <c r="J42" s="259"/>
      <c r="K42" s="259"/>
      <c r="L42" s="259"/>
      <c r="M42" s="259"/>
      <c r="N42" s="259"/>
      <c r="O42" s="259"/>
      <c r="P42" s="259"/>
      <c r="Q42" s="259"/>
      <c r="R42" s="260"/>
      <c r="S42" s="305" t="s">
        <v>154</v>
      </c>
      <c r="T42" s="306"/>
      <c r="U42" s="307"/>
      <c r="V42" s="240" t="s">
        <v>92</v>
      </c>
      <c r="W42" s="241"/>
      <c r="X42" s="241"/>
      <c r="Y42" s="241"/>
      <c r="Z42" s="241"/>
      <c r="AA42" s="241"/>
      <c r="AB42" s="241"/>
      <c r="AC42" s="241"/>
      <c r="AD42" s="241"/>
      <c r="AE42" s="241"/>
      <c r="AF42" s="242"/>
      <c r="AG42" s="240" t="s">
        <v>93</v>
      </c>
      <c r="AH42" s="241"/>
      <c r="AI42" s="242"/>
      <c r="AJ42" s="264" t="str">
        <f>IF(OR(SUM(COUNTIF(回答シート_値!D110:D114,"0"),COUNTIF(回答シート_値!D110:D114,""))&gt;=1,回答シート_値!G110="NG",回答シート_値!H110="NG",AV42="未入力",回答シート!AG616="",回答シート!AG620="",回答シート!AU620="",回答シート!AU624="",回答シート!AI626=""),"必須項目に未入力あり","入力完了")</f>
        <v>必須項目に未入力あり</v>
      </c>
      <c r="AK42" s="264"/>
      <c r="AL42" s="264"/>
      <c r="AM42" s="264"/>
      <c r="AN42" s="264"/>
      <c r="AO42" s="264"/>
      <c r="AP42" s="269">
        <f>COUNTIF(回答シート_値!$D$110:$D$114,2)</f>
        <v>0</v>
      </c>
      <c r="AQ42" s="267"/>
      <c r="AR42" s="267" t="s">
        <v>77</v>
      </c>
      <c r="AS42" s="267"/>
      <c r="AT42" s="267">
        <f>IF(AG42="－",0,COUNTA(回答シート!$B$616:$B$624))</f>
        <v>5</v>
      </c>
      <c r="AU42" s="268"/>
      <c r="AV42" s="265" t="str">
        <f>IF(SUM(回答シート_値!D110:D114)=15,"－",IF(回答シート_値!E110=1,$AA$5,IF(回答シート_値!E110=2,$AJ$5,IF(回答シート_値!E110=3,$AS$5,"未入力"))))</f>
        <v>未入力</v>
      </c>
      <c r="AW42" s="265"/>
      <c r="AX42" s="265"/>
      <c r="AY42" s="265"/>
      <c r="AZ42" s="265"/>
      <c r="BA42" s="266"/>
      <c r="BC42" s="1"/>
    </row>
    <row r="43" spans="2:55" s="15" customFormat="1" ht="37" customHeight="1" x14ac:dyDescent="0.55000000000000004">
      <c r="B43" s="300"/>
      <c r="C43" s="301"/>
      <c r="D43" s="302"/>
      <c r="E43" s="258" t="s">
        <v>155</v>
      </c>
      <c r="F43" s="259"/>
      <c r="G43" s="259"/>
      <c r="H43" s="259"/>
      <c r="I43" s="259"/>
      <c r="J43" s="259"/>
      <c r="K43" s="259"/>
      <c r="L43" s="259"/>
      <c r="M43" s="259"/>
      <c r="N43" s="259"/>
      <c r="O43" s="259"/>
      <c r="P43" s="259"/>
      <c r="Q43" s="259"/>
      <c r="R43" s="260"/>
      <c r="S43" s="305" t="s">
        <v>156</v>
      </c>
      <c r="T43" s="306"/>
      <c r="U43" s="307"/>
      <c r="V43" s="240" t="s">
        <v>92</v>
      </c>
      <c r="W43" s="241"/>
      <c r="X43" s="241"/>
      <c r="Y43" s="241"/>
      <c r="Z43" s="241"/>
      <c r="AA43" s="241"/>
      <c r="AB43" s="241"/>
      <c r="AC43" s="241"/>
      <c r="AD43" s="241"/>
      <c r="AE43" s="241"/>
      <c r="AF43" s="242"/>
      <c r="AG43" s="240" t="s">
        <v>93</v>
      </c>
      <c r="AH43" s="241"/>
      <c r="AI43" s="242"/>
      <c r="AJ43" s="264" t="str">
        <f>IF(OR(SUM(COUNTIF(回答シート_値!D115:D116,"0"),COUNTIF(回答シート_値!D115:D116,""))&gt;=1,回答シート_値!G115="NG",回答シート_値!H115="NG",AV43="未入力"),"必須項目に未入力あり","入力完了")</f>
        <v>必須項目に未入力あり</v>
      </c>
      <c r="AK43" s="264"/>
      <c r="AL43" s="264"/>
      <c r="AM43" s="264"/>
      <c r="AN43" s="264"/>
      <c r="AO43" s="264"/>
      <c r="AP43" s="269">
        <f>COUNTIF(回答シート_値!$D$115:$D$116,2)</f>
        <v>0</v>
      </c>
      <c r="AQ43" s="267"/>
      <c r="AR43" s="267" t="s">
        <v>77</v>
      </c>
      <c r="AS43" s="267"/>
      <c r="AT43" s="267">
        <f>IF(AG43="－",0,COUNTA(回答シート!$B$637:$B$639))</f>
        <v>2</v>
      </c>
      <c r="AU43" s="268"/>
      <c r="AV43" s="265" t="str">
        <f>IF(SUM(回答シート_値!D115:D116)=6,"－",IF(回答シート_値!E115=1,$AA$5,IF(回答シート_値!E115=2,$AJ$5,IF(回答シート_値!E115=3,$AS$5,"未入力"))))</f>
        <v>未入力</v>
      </c>
      <c r="AW43" s="265"/>
      <c r="AX43" s="265"/>
      <c r="AY43" s="265"/>
      <c r="AZ43" s="265"/>
      <c r="BA43" s="266"/>
      <c r="BC43" s="1"/>
    </row>
    <row r="44" spans="2:55" s="15" customFormat="1" ht="37" customHeight="1" x14ac:dyDescent="0.55000000000000004">
      <c r="B44" s="25" t="s">
        <v>157</v>
      </c>
      <c r="C44" s="27"/>
      <c r="D44" s="27"/>
      <c r="E44" s="72"/>
      <c r="F44" s="31"/>
      <c r="G44" s="31"/>
      <c r="H44" s="31"/>
      <c r="I44" s="31"/>
      <c r="J44" s="31"/>
      <c r="K44" s="31"/>
      <c r="L44" s="31"/>
      <c r="M44" s="31"/>
      <c r="N44" s="31"/>
      <c r="O44" s="31"/>
      <c r="P44" s="31"/>
      <c r="Q44" s="31"/>
      <c r="R44" s="31"/>
      <c r="S44" s="71"/>
      <c r="T44" s="27"/>
      <c r="U44" s="27"/>
      <c r="V44" s="33"/>
      <c r="W44" s="33"/>
      <c r="X44" s="33"/>
      <c r="Y44" s="33"/>
      <c r="Z44" s="33"/>
      <c r="AA44" s="33"/>
      <c r="AB44" s="33"/>
      <c r="AC44" s="33"/>
      <c r="AD44" s="33"/>
      <c r="AE44" s="33"/>
      <c r="AF44" s="33"/>
      <c r="AG44" s="33"/>
      <c r="AH44" s="33"/>
      <c r="AI44" s="33"/>
      <c r="AJ44" s="44"/>
      <c r="AK44" s="44"/>
      <c r="AL44" s="44"/>
      <c r="AM44" s="44"/>
      <c r="AN44" s="44"/>
      <c r="AO44" s="44"/>
      <c r="AP44" s="34"/>
      <c r="AQ44" s="34"/>
      <c r="AR44" s="34"/>
      <c r="AS44" s="34"/>
      <c r="AT44" s="34"/>
      <c r="AU44" s="34"/>
      <c r="AV44" s="26"/>
      <c r="AW44" s="26"/>
      <c r="AX44" s="26"/>
      <c r="AY44" s="26"/>
      <c r="AZ44" s="26"/>
      <c r="BA44" s="28"/>
      <c r="BC44" s="1"/>
    </row>
    <row r="45" spans="2:55" s="15" customFormat="1" ht="37" customHeight="1" x14ac:dyDescent="0.55000000000000004">
      <c r="B45" s="300"/>
      <c r="C45" s="301"/>
      <c r="D45" s="302"/>
      <c r="E45" s="258" t="s">
        <v>158</v>
      </c>
      <c r="F45" s="259"/>
      <c r="G45" s="259"/>
      <c r="H45" s="259"/>
      <c r="I45" s="259"/>
      <c r="J45" s="259"/>
      <c r="K45" s="259"/>
      <c r="L45" s="259"/>
      <c r="M45" s="259"/>
      <c r="N45" s="259"/>
      <c r="O45" s="259"/>
      <c r="P45" s="259"/>
      <c r="Q45" s="259"/>
      <c r="R45" s="260"/>
      <c r="S45" s="305" t="s">
        <v>159</v>
      </c>
      <c r="T45" s="306"/>
      <c r="U45" s="307"/>
      <c r="V45" s="240" t="s">
        <v>92</v>
      </c>
      <c r="W45" s="241"/>
      <c r="X45" s="241"/>
      <c r="Y45" s="241"/>
      <c r="Z45" s="241"/>
      <c r="AA45" s="241"/>
      <c r="AB45" s="241"/>
      <c r="AC45" s="241"/>
      <c r="AD45" s="241"/>
      <c r="AE45" s="241"/>
      <c r="AF45" s="242"/>
      <c r="AG45" s="240" t="s">
        <v>93</v>
      </c>
      <c r="AH45" s="241"/>
      <c r="AI45" s="242"/>
      <c r="AJ45" s="264" t="str">
        <f>IF(OR(SUM(COUNTIF(回答シート_値!D117:D130,"0"),COUNTIF(回答シート_値!D117:D130,""))&gt;=1,回答シート_値!G117="NG",回答シート_値!H117="NG",AV45="未入力",回答シート!AG660="",回答シート!AG664="",回答シート!AU664="",回答シート!AU668="",回答シート!AI670=""),"必須項目に未入力あり","入力完了")</f>
        <v>必須項目に未入力あり</v>
      </c>
      <c r="AK45" s="264"/>
      <c r="AL45" s="264"/>
      <c r="AM45" s="264"/>
      <c r="AN45" s="264"/>
      <c r="AO45" s="264"/>
      <c r="AP45" s="269">
        <f>COUNTIF(回答シート_値!$D$117:$D$130,2)</f>
        <v>0</v>
      </c>
      <c r="AQ45" s="267"/>
      <c r="AR45" s="267" t="s">
        <v>77</v>
      </c>
      <c r="AS45" s="267"/>
      <c r="AT45" s="267">
        <f>IF(AG45="－",0,COUNTA(回答シート!$B$660:$B$752))</f>
        <v>14</v>
      </c>
      <c r="AU45" s="268"/>
      <c r="AV45" s="265" t="str">
        <f>IF(SUM(回答シート_値!D117:D130)=42,"－",IF(回答シート_値!E117=1,$AA$5,IF(回答シート_値!E117=2,$AJ$5,IF(回答シート_値!E117=3,$AS$5,"未入力"))))</f>
        <v>未入力</v>
      </c>
      <c r="AW45" s="265"/>
      <c r="AX45" s="265"/>
      <c r="AY45" s="265"/>
      <c r="AZ45" s="265"/>
      <c r="BA45" s="266"/>
      <c r="BC45" s="1"/>
    </row>
    <row r="46" spans="2:55" s="15" customFormat="1" ht="37" customHeight="1" x14ac:dyDescent="0.55000000000000004">
      <c r="B46" s="300"/>
      <c r="C46" s="301"/>
      <c r="D46" s="302"/>
      <c r="E46" s="258" t="s">
        <v>160</v>
      </c>
      <c r="F46" s="259"/>
      <c r="G46" s="259"/>
      <c r="H46" s="259"/>
      <c r="I46" s="259"/>
      <c r="J46" s="259"/>
      <c r="K46" s="259"/>
      <c r="L46" s="259"/>
      <c r="M46" s="259"/>
      <c r="N46" s="259"/>
      <c r="O46" s="259"/>
      <c r="P46" s="259"/>
      <c r="Q46" s="259"/>
      <c r="R46" s="260"/>
      <c r="S46" s="305" t="s">
        <v>161</v>
      </c>
      <c r="T46" s="306"/>
      <c r="U46" s="307"/>
      <c r="V46" s="240" t="s">
        <v>92</v>
      </c>
      <c r="W46" s="241"/>
      <c r="X46" s="241"/>
      <c r="Y46" s="241"/>
      <c r="Z46" s="241"/>
      <c r="AA46" s="241"/>
      <c r="AB46" s="241"/>
      <c r="AC46" s="241"/>
      <c r="AD46" s="241"/>
      <c r="AE46" s="241"/>
      <c r="AF46" s="242"/>
      <c r="AG46" s="240" t="s">
        <v>93</v>
      </c>
      <c r="AH46" s="241"/>
      <c r="AI46" s="242"/>
      <c r="AJ46" s="264" t="str">
        <f>IF(OR(SUM(COUNTIF(回答シート_値!D131,"0"),COUNTIF(回答シート_値!D131,""))&gt;=1,回答シート_値!G131="NG",回答シート_値!H131="NG",AV46="未入力",回答シート!AG761="",回答シート!AG765="",回答シート!AU765="",回答シート!AU769="",回答シート!AI771=""),"必須項目に未入力あり","入力完了")</f>
        <v>必須項目に未入力あり</v>
      </c>
      <c r="AK46" s="264"/>
      <c r="AL46" s="264"/>
      <c r="AM46" s="264"/>
      <c r="AN46" s="264"/>
      <c r="AO46" s="264"/>
      <c r="AP46" s="269">
        <f>COUNTIF(回答シート_値!$D131,2)</f>
        <v>0</v>
      </c>
      <c r="AQ46" s="267"/>
      <c r="AR46" s="267" t="s">
        <v>77</v>
      </c>
      <c r="AS46" s="267"/>
      <c r="AT46" s="267">
        <f>IF(AG46="－",0,COUNTA(回答シート!$B$761))</f>
        <v>1</v>
      </c>
      <c r="AU46" s="268"/>
      <c r="AV46" s="265" t="str">
        <f>IF(SUM(回答シート_値!D131)=3,"－",IF(回答シート_値!E131=1,$AA$5,IF(回答シート_値!E131=2,$AJ$5,IF(回答シート_値!E131=3,$AS$5,"未入力"))))</f>
        <v>未入力</v>
      </c>
      <c r="AW46" s="265"/>
      <c r="AX46" s="265"/>
      <c r="AY46" s="265"/>
      <c r="AZ46" s="265"/>
      <c r="BA46" s="266"/>
      <c r="BC46" s="1"/>
    </row>
    <row r="47" spans="2:55" s="15" customFormat="1" ht="37" customHeight="1" x14ac:dyDescent="0.55000000000000004">
      <c r="B47" s="25" t="s">
        <v>162</v>
      </c>
      <c r="C47" s="26"/>
      <c r="D47" s="26"/>
      <c r="E47" s="72"/>
      <c r="F47" s="30"/>
      <c r="G47" s="30"/>
      <c r="H47" s="30"/>
      <c r="I47" s="30"/>
      <c r="J47" s="30"/>
      <c r="K47" s="30"/>
      <c r="L47" s="30"/>
      <c r="M47" s="30"/>
      <c r="N47" s="30"/>
      <c r="O47" s="30"/>
      <c r="P47" s="30"/>
      <c r="Q47" s="30"/>
      <c r="R47" s="30"/>
      <c r="S47" s="77"/>
      <c r="T47" s="26"/>
      <c r="U47" s="26"/>
      <c r="V47" s="33"/>
      <c r="W47" s="33"/>
      <c r="X47" s="33"/>
      <c r="Y47" s="33"/>
      <c r="Z47" s="33"/>
      <c r="AA47" s="33"/>
      <c r="AB47" s="33"/>
      <c r="AC47" s="33"/>
      <c r="AD47" s="33"/>
      <c r="AE47" s="33"/>
      <c r="AF47" s="33"/>
      <c r="AG47" s="33"/>
      <c r="AH47" s="33"/>
      <c r="AI47" s="33"/>
      <c r="AJ47" s="44"/>
      <c r="AK47" s="44"/>
      <c r="AL47" s="44"/>
      <c r="AM47" s="44"/>
      <c r="AN47" s="44"/>
      <c r="AO47" s="44"/>
      <c r="AP47" s="34"/>
      <c r="AQ47" s="34"/>
      <c r="AR47" s="34"/>
      <c r="AS47" s="34"/>
      <c r="AT47" s="34"/>
      <c r="AU47" s="34"/>
      <c r="AV47" s="26"/>
      <c r="AW47" s="26"/>
      <c r="AX47" s="26"/>
      <c r="AY47" s="26"/>
      <c r="AZ47" s="26"/>
      <c r="BA47" s="28"/>
      <c r="BC47" s="1"/>
    </row>
    <row r="48" spans="2:55" s="15" customFormat="1" ht="37" customHeight="1" x14ac:dyDescent="0.55000000000000004">
      <c r="B48" s="29"/>
      <c r="C48" s="26"/>
      <c r="D48" s="75"/>
      <c r="E48" s="81" t="s">
        <v>163</v>
      </c>
      <c r="F48" s="81"/>
      <c r="G48" s="81"/>
      <c r="H48" s="81"/>
      <c r="I48" s="81"/>
      <c r="J48" s="81"/>
      <c r="K48" s="81"/>
      <c r="L48" s="81"/>
      <c r="M48" s="81"/>
      <c r="N48" s="81"/>
      <c r="O48" s="81"/>
      <c r="P48" s="81"/>
      <c r="Q48" s="81"/>
      <c r="R48" s="81"/>
      <c r="S48" s="76"/>
      <c r="T48" s="33"/>
      <c r="U48" s="33"/>
      <c r="V48" s="33"/>
      <c r="W48" s="33"/>
      <c r="X48" s="33"/>
      <c r="Y48" s="33"/>
      <c r="Z48" s="33"/>
      <c r="AA48" s="33"/>
      <c r="AB48" s="33"/>
      <c r="AC48" s="33"/>
      <c r="AD48" s="33"/>
      <c r="AE48" s="33"/>
      <c r="AF48" s="33"/>
      <c r="AG48" s="33"/>
      <c r="AH48" s="33"/>
      <c r="AI48" s="33"/>
      <c r="AJ48" s="44"/>
      <c r="AK48" s="44"/>
      <c r="AL48" s="44"/>
      <c r="AM48" s="44"/>
      <c r="AN48" s="44"/>
      <c r="AO48" s="44"/>
      <c r="AP48" s="34"/>
      <c r="AQ48" s="34"/>
      <c r="AR48" s="34"/>
      <c r="AS48" s="34"/>
      <c r="AT48" s="34"/>
      <c r="AU48" s="34"/>
      <c r="AV48" s="45"/>
      <c r="AW48" s="45"/>
      <c r="AX48" s="45"/>
      <c r="AY48" s="45"/>
      <c r="AZ48" s="45"/>
      <c r="BA48" s="46"/>
      <c r="BC48" s="1"/>
    </row>
    <row r="49" spans="2:55" s="15" customFormat="1" ht="37" customHeight="1" x14ac:dyDescent="0.55000000000000004">
      <c r="B49" s="300"/>
      <c r="C49" s="301"/>
      <c r="D49" s="302"/>
      <c r="E49" s="31"/>
      <c r="F49" s="258" t="s">
        <v>164</v>
      </c>
      <c r="G49" s="259"/>
      <c r="H49" s="259"/>
      <c r="I49" s="259"/>
      <c r="J49" s="259"/>
      <c r="K49" s="259"/>
      <c r="L49" s="259"/>
      <c r="M49" s="259"/>
      <c r="N49" s="259"/>
      <c r="O49" s="259"/>
      <c r="P49" s="259"/>
      <c r="Q49" s="259"/>
      <c r="R49" s="260"/>
      <c r="S49" s="305" t="s">
        <v>165</v>
      </c>
      <c r="T49" s="306"/>
      <c r="U49" s="307"/>
      <c r="V49" s="240" t="s">
        <v>166</v>
      </c>
      <c r="W49" s="241"/>
      <c r="X49" s="241"/>
      <c r="Y49" s="241"/>
      <c r="Z49" s="241"/>
      <c r="AA49" s="241"/>
      <c r="AB49" s="241"/>
      <c r="AC49" s="241"/>
      <c r="AD49" s="241"/>
      <c r="AE49" s="241"/>
      <c r="AF49" s="242"/>
      <c r="AG49" s="240" t="str">
        <f>IF(基礎情報入力シート!$BC$7=1,"－","●")</f>
        <v>●</v>
      </c>
      <c r="AH49" s="241"/>
      <c r="AI49" s="242"/>
      <c r="AJ49" s="264" t="str">
        <f>IF(AG49="－","－",IF(OR(SUM(COUNTIF(回答シート_値!D132:D133,"0"),COUNTIF(回答シート_値!D132:D133,""))&gt;=1,回答シート_値!G132="NG",回答シート_値!H132="NG",AV49="未入力"),"必須項目に未入力あり","入力完了"))</f>
        <v>必須項目に未入力あり</v>
      </c>
      <c r="AK49" s="264"/>
      <c r="AL49" s="264"/>
      <c r="AM49" s="264"/>
      <c r="AN49" s="264"/>
      <c r="AO49" s="264"/>
      <c r="AP49" s="269">
        <f>IF(AG49="－",0,COUNTIF(回答シート_値!$D$132:$D$133,2))</f>
        <v>0</v>
      </c>
      <c r="AQ49" s="267"/>
      <c r="AR49" s="267" t="s">
        <v>77</v>
      </c>
      <c r="AS49" s="267"/>
      <c r="AT49" s="267">
        <f>IF(AG49="－",0,COUNTA(回答シート!$B$786:$B$788))</f>
        <v>2</v>
      </c>
      <c r="AU49" s="268"/>
      <c r="AV49" s="265" t="str">
        <f>IF(OR(AG49="－",SUM(回答シート_値!D132:D133)=6),"－",IF(回答シート_値!E132=1,$AA$5,IF(回答シート_値!E132=2,$AJ$5,IF(回答シート_値!E132=3,$AS$5,"未入力"))))</f>
        <v>未入力</v>
      </c>
      <c r="AW49" s="265"/>
      <c r="AX49" s="265"/>
      <c r="AY49" s="265"/>
      <c r="AZ49" s="265"/>
      <c r="BA49" s="266"/>
      <c r="BC49" s="1"/>
    </row>
    <row r="50" spans="2:55" s="15" customFormat="1" ht="37" customHeight="1" x14ac:dyDescent="0.55000000000000004">
      <c r="B50" s="300"/>
      <c r="C50" s="301"/>
      <c r="D50" s="302"/>
      <c r="E50" s="31"/>
      <c r="F50" s="258" t="s">
        <v>167</v>
      </c>
      <c r="G50" s="259"/>
      <c r="H50" s="259"/>
      <c r="I50" s="259"/>
      <c r="J50" s="259"/>
      <c r="K50" s="259"/>
      <c r="L50" s="259"/>
      <c r="M50" s="259"/>
      <c r="N50" s="259"/>
      <c r="O50" s="259"/>
      <c r="P50" s="259"/>
      <c r="Q50" s="259"/>
      <c r="R50" s="260"/>
      <c r="S50" s="305" t="s">
        <v>168</v>
      </c>
      <c r="T50" s="306"/>
      <c r="U50" s="307"/>
      <c r="V50" s="240" t="s">
        <v>92</v>
      </c>
      <c r="W50" s="241"/>
      <c r="X50" s="241"/>
      <c r="Y50" s="241"/>
      <c r="Z50" s="241"/>
      <c r="AA50" s="241"/>
      <c r="AB50" s="241"/>
      <c r="AC50" s="241"/>
      <c r="AD50" s="241"/>
      <c r="AE50" s="241"/>
      <c r="AF50" s="242"/>
      <c r="AG50" s="240" t="s">
        <v>93</v>
      </c>
      <c r="AH50" s="241"/>
      <c r="AI50" s="242"/>
      <c r="AJ50" s="264" t="str">
        <f>IF(OR(SUM(COUNTIF(回答シート_値!D134,"0"),COUNTIF(回答シート_値!D134,""))&gt;=1,回答シート_値!G134="NG",回答シート_値!H134="NG",AV50="未入力"),"必須項目に未入力あり","入力完了")</f>
        <v>必須項目に未入力あり</v>
      </c>
      <c r="AK50" s="264"/>
      <c r="AL50" s="264"/>
      <c r="AM50" s="264"/>
      <c r="AN50" s="264"/>
      <c r="AO50" s="264"/>
      <c r="AP50" s="269">
        <f>COUNTIF(回答シート_値!$D134,2)</f>
        <v>0</v>
      </c>
      <c r="AQ50" s="267"/>
      <c r="AR50" s="267" t="s">
        <v>77</v>
      </c>
      <c r="AS50" s="267"/>
      <c r="AT50" s="267">
        <f>IF(AG50="－",0,COUNTA(回答シート!$B$807))</f>
        <v>1</v>
      </c>
      <c r="AU50" s="268"/>
      <c r="AV50" s="265" t="str">
        <f>IF(SUM(回答シート_値!D134)=3,"－",IF(SUM(回答シート_値!D134)=6,"－",IF(回答シート_値!E134=1,$AA$5,IF(回答シート_値!E134=2,$AJ$5,IF(回答シート_値!E134=3,$AS$5,"未入力")))))</f>
        <v>未入力</v>
      </c>
      <c r="AW50" s="265"/>
      <c r="AX50" s="265"/>
      <c r="AY50" s="265"/>
      <c r="AZ50" s="265"/>
      <c r="BA50" s="266"/>
      <c r="BC50" s="1"/>
    </row>
    <row r="51" spans="2:55" s="15" customFormat="1" ht="37" customHeight="1" x14ac:dyDescent="0.55000000000000004">
      <c r="B51" s="300"/>
      <c r="C51" s="301"/>
      <c r="D51" s="302"/>
      <c r="E51" s="31"/>
      <c r="F51" s="258" t="s">
        <v>169</v>
      </c>
      <c r="G51" s="259"/>
      <c r="H51" s="259"/>
      <c r="I51" s="259"/>
      <c r="J51" s="259"/>
      <c r="K51" s="259"/>
      <c r="L51" s="259"/>
      <c r="M51" s="259"/>
      <c r="N51" s="259"/>
      <c r="O51" s="259"/>
      <c r="P51" s="259"/>
      <c r="Q51" s="259"/>
      <c r="R51" s="260"/>
      <c r="S51" s="305" t="s">
        <v>170</v>
      </c>
      <c r="T51" s="306"/>
      <c r="U51" s="307"/>
      <c r="V51" s="240" t="s">
        <v>92</v>
      </c>
      <c r="W51" s="241"/>
      <c r="X51" s="241"/>
      <c r="Y51" s="241"/>
      <c r="Z51" s="241"/>
      <c r="AA51" s="241"/>
      <c r="AB51" s="241"/>
      <c r="AC51" s="241"/>
      <c r="AD51" s="241"/>
      <c r="AE51" s="241"/>
      <c r="AF51" s="242"/>
      <c r="AG51" s="240" t="s">
        <v>93</v>
      </c>
      <c r="AH51" s="241"/>
      <c r="AI51" s="242"/>
      <c r="AJ51" s="264" t="str">
        <f>IF(OR(SUM(COUNTIF(回答シート_値!D135:D138,"0"),COUNTIF(回答シート_値!D135:D138,""))&gt;=1,回答シート_値!G135="NG",回答シート_値!H135="NG",AV51="未入力"),"必須項目に未入力あり","入力完了")</f>
        <v>必須項目に未入力あり</v>
      </c>
      <c r="AK51" s="264"/>
      <c r="AL51" s="264"/>
      <c r="AM51" s="264"/>
      <c r="AN51" s="264"/>
      <c r="AO51" s="264"/>
      <c r="AP51" s="269">
        <f>COUNTIF(回答シート_値!$D$135:$D$138,2)</f>
        <v>0</v>
      </c>
      <c r="AQ51" s="267"/>
      <c r="AR51" s="267" t="s">
        <v>77</v>
      </c>
      <c r="AS51" s="267"/>
      <c r="AT51" s="267">
        <f>IF(AG51="－",0,COUNTA(回答シート!$B$828:$B$834))</f>
        <v>4</v>
      </c>
      <c r="AU51" s="268"/>
      <c r="AV51" s="265" t="str">
        <f>IF(SUM(回答シート_値!D135:D138)=12,"－",IF(回答シート_値!E135=1,$AA$5,IF(回答シート_値!E135=2,$AJ$5,IF(回答シート_値!E135=3,$AS$5,"未入力"))))</f>
        <v>未入力</v>
      </c>
      <c r="AW51" s="265"/>
      <c r="AX51" s="265"/>
      <c r="AY51" s="265"/>
      <c r="AZ51" s="265"/>
      <c r="BA51" s="266"/>
      <c r="BC51" s="1"/>
    </row>
    <row r="52" spans="2:55" s="15" customFormat="1" ht="37" customHeight="1" x14ac:dyDescent="0.55000000000000004">
      <c r="B52" s="300"/>
      <c r="C52" s="301"/>
      <c r="D52" s="302"/>
      <c r="E52" s="31"/>
      <c r="F52" s="258" t="s">
        <v>171</v>
      </c>
      <c r="G52" s="259"/>
      <c r="H52" s="259"/>
      <c r="I52" s="259"/>
      <c r="J52" s="259"/>
      <c r="K52" s="259"/>
      <c r="L52" s="259"/>
      <c r="M52" s="259"/>
      <c r="N52" s="259"/>
      <c r="O52" s="259"/>
      <c r="P52" s="259"/>
      <c r="Q52" s="259"/>
      <c r="R52" s="260"/>
      <c r="S52" s="305" t="s">
        <v>172</v>
      </c>
      <c r="T52" s="306"/>
      <c r="U52" s="307"/>
      <c r="V52" s="240" t="s">
        <v>92</v>
      </c>
      <c r="W52" s="241"/>
      <c r="X52" s="241"/>
      <c r="Y52" s="241"/>
      <c r="Z52" s="241"/>
      <c r="AA52" s="241"/>
      <c r="AB52" s="241"/>
      <c r="AC52" s="241"/>
      <c r="AD52" s="241"/>
      <c r="AE52" s="241"/>
      <c r="AF52" s="242"/>
      <c r="AG52" s="240" t="s">
        <v>93</v>
      </c>
      <c r="AH52" s="241"/>
      <c r="AI52" s="242"/>
      <c r="AJ52" s="264" t="str">
        <f>IF(OR(SUM(COUNTIF(回答シート_値!D139:D140,"0"),COUNTIF(回答シート_値!D139:D140,""))&gt;=1,回答シート_値!G139="NG",回答シート_値!H139="NG",AV52="未入力"),"必須項目に未入力あり","入力完了")</f>
        <v>必須項目に未入力あり</v>
      </c>
      <c r="AK52" s="264"/>
      <c r="AL52" s="264"/>
      <c r="AM52" s="264"/>
      <c r="AN52" s="264"/>
      <c r="AO52" s="264"/>
      <c r="AP52" s="269">
        <f>COUNTIF(回答シート_値!$D$139:$D$140,2)</f>
        <v>0</v>
      </c>
      <c r="AQ52" s="267"/>
      <c r="AR52" s="267" t="s">
        <v>77</v>
      </c>
      <c r="AS52" s="267"/>
      <c r="AT52" s="267">
        <f>IF(AG52="－",0,COUNTA(回答シート!$B$849:$B$855))</f>
        <v>2</v>
      </c>
      <c r="AU52" s="268"/>
      <c r="AV52" s="265" t="str">
        <f>IF(SUM(回答シート_値!D139:D140)=6,"－",IF(回答シート_値!E139=1,$AA$5,IF(回答シート_値!E139=2,$AJ$5,IF(回答シート_値!E139=3,$AS$5,"未入力"))))</f>
        <v>未入力</v>
      </c>
      <c r="AW52" s="265"/>
      <c r="AX52" s="265"/>
      <c r="AY52" s="265"/>
      <c r="AZ52" s="265"/>
      <c r="BA52" s="266"/>
      <c r="BC52" s="1"/>
    </row>
    <row r="53" spans="2:55" s="15" customFormat="1" ht="37" customHeight="1" x14ac:dyDescent="0.55000000000000004">
      <c r="B53" s="300"/>
      <c r="C53" s="301"/>
      <c r="D53" s="302"/>
      <c r="E53" s="31"/>
      <c r="F53" s="258" t="s">
        <v>173</v>
      </c>
      <c r="G53" s="259"/>
      <c r="H53" s="259"/>
      <c r="I53" s="259"/>
      <c r="J53" s="259"/>
      <c r="K53" s="259"/>
      <c r="L53" s="259"/>
      <c r="M53" s="259"/>
      <c r="N53" s="259"/>
      <c r="O53" s="259"/>
      <c r="P53" s="259"/>
      <c r="Q53" s="259"/>
      <c r="R53" s="260"/>
      <c r="S53" s="305" t="s">
        <v>174</v>
      </c>
      <c r="T53" s="306"/>
      <c r="U53" s="307"/>
      <c r="V53" s="240" t="s">
        <v>92</v>
      </c>
      <c r="W53" s="241"/>
      <c r="X53" s="241"/>
      <c r="Y53" s="241"/>
      <c r="Z53" s="241"/>
      <c r="AA53" s="241"/>
      <c r="AB53" s="241"/>
      <c r="AC53" s="241"/>
      <c r="AD53" s="241"/>
      <c r="AE53" s="241"/>
      <c r="AF53" s="242"/>
      <c r="AG53" s="240" t="s">
        <v>93</v>
      </c>
      <c r="AH53" s="241"/>
      <c r="AI53" s="242"/>
      <c r="AJ53" s="264" t="str">
        <f>IF(OR(SUM(COUNTIF(回答シート_値!D141:D143,"0"),COUNTIF(回答シート_値!D141:D143,""))&gt;=1,回答シート_値!G141="NG",回答シート_値!H141="NG",AV53="未入力"),"必須項目に未入力あり","入力完了")</f>
        <v>必須項目に未入力あり</v>
      </c>
      <c r="AK53" s="264"/>
      <c r="AL53" s="264"/>
      <c r="AM53" s="264"/>
      <c r="AN53" s="264"/>
      <c r="AO53" s="264"/>
      <c r="AP53" s="269">
        <f>COUNTIF(回答シート_値!$D$141:$D$143,2)</f>
        <v>0</v>
      </c>
      <c r="AQ53" s="267"/>
      <c r="AR53" s="267" t="s">
        <v>77</v>
      </c>
      <c r="AS53" s="267"/>
      <c r="AT53" s="267">
        <f>IF(AG53="－",0,COUNTA(回答シート!$B$870:$B$874))</f>
        <v>3</v>
      </c>
      <c r="AU53" s="268"/>
      <c r="AV53" s="265" t="str">
        <f>IF(SUM(回答シート_値!D141:D143)=9,"－",IF(回答シート_値!E141=1,$AA$5,IF(回答シート_値!E141=2,$AJ$5,IF(回答シート_値!E141=3,$AS$5,"未入力"))))</f>
        <v>未入力</v>
      </c>
      <c r="AW53" s="265"/>
      <c r="AX53" s="265"/>
      <c r="AY53" s="265"/>
      <c r="AZ53" s="265"/>
      <c r="BA53" s="266"/>
      <c r="BC53" s="1"/>
    </row>
    <row r="54" spans="2:55" s="15" customFormat="1" ht="37" customHeight="1" x14ac:dyDescent="0.55000000000000004">
      <c r="B54" s="300"/>
      <c r="C54" s="301"/>
      <c r="D54" s="302"/>
      <c r="E54" s="31"/>
      <c r="F54" s="258" t="s">
        <v>175</v>
      </c>
      <c r="G54" s="259"/>
      <c r="H54" s="259"/>
      <c r="I54" s="259"/>
      <c r="J54" s="259"/>
      <c r="K54" s="259"/>
      <c r="L54" s="259"/>
      <c r="M54" s="259"/>
      <c r="N54" s="259"/>
      <c r="O54" s="259"/>
      <c r="P54" s="259"/>
      <c r="Q54" s="259"/>
      <c r="R54" s="260"/>
      <c r="S54" s="305" t="s">
        <v>176</v>
      </c>
      <c r="T54" s="306"/>
      <c r="U54" s="307"/>
      <c r="V54" s="240" t="s">
        <v>92</v>
      </c>
      <c r="W54" s="241"/>
      <c r="X54" s="241"/>
      <c r="Y54" s="241"/>
      <c r="Z54" s="241"/>
      <c r="AA54" s="241"/>
      <c r="AB54" s="241"/>
      <c r="AC54" s="241"/>
      <c r="AD54" s="241"/>
      <c r="AE54" s="241"/>
      <c r="AF54" s="242"/>
      <c r="AG54" s="240" t="s">
        <v>93</v>
      </c>
      <c r="AH54" s="241"/>
      <c r="AI54" s="242"/>
      <c r="AJ54" s="264" t="str">
        <f>IF(OR(SUM(COUNTIF(回答シート_値!D144:D147,"0"),COUNTIF(回答シート_値!D144:D147,""))&gt;=1,回答シート_値!G144="NG",回答シート_値!H144="NG",AV54="未入力"),"必須項目に未入力あり","入力完了")</f>
        <v>必須項目に未入力あり</v>
      </c>
      <c r="AK54" s="264"/>
      <c r="AL54" s="264"/>
      <c r="AM54" s="264"/>
      <c r="AN54" s="264"/>
      <c r="AO54" s="264"/>
      <c r="AP54" s="269">
        <f>COUNTIF(回答シート_値!$D$144:$D$147,2)</f>
        <v>0</v>
      </c>
      <c r="AQ54" s="267"/>
      <c r="AR54" s="267" t="s">
        <v>77</v>
      </c>
      <c r="AS54" s="267"/>
      <c r="AT54" s="267">
        <f>IF(AG54="－",0,COUNTA(回答シート!$B$891:$B$901))</f>
        <v>4</v>
      </c>
      <c r="AU54" s="268"/>
      <c r="AV54" s="265" t="str">
        <f>IF(SUM(回答シート_値!D144:D147)=12,"－",IF(回答シート_値!E144=1,$AA$5,IF(回答シート_値!E144=2,$AJ$5,IF(回答シート_値!E144=3,$AS$5,"未入力"))))</f>
        <v>未入力</v>
      </c>
      <c r="AW54" s="265"/>
      <c r="AX54" s="265"/>
      <c r="AY54" s="265"/>
      <c r="AZ54" s="265"/>
      <c r="BA54" s="266"/>
      <c r="BC54" s="1"/>
    </row>
    <row r="55" spans="2:55" s="15" customFormat="1" ht="37" customHeight="1" x14ac:dyDescent="0.55000000000000004">
      <c r="B55" s="300"/>
      <c r="C55" s="301"/>
      <c r="D55" s="302"/>
      <c r="E55" s="31"/>
      <c r="F55" s="258" t="s">
        <v>177</v>
      </c>
      <c r="G55" s="259"/>
      <c r="H55" s="259"/>
      <c r="I55" s="259"/>
      <c r="J55" s="259"/>
      <c r="K55" s="259"/>
      <c r="L55" s="259"/>
      <c r="M55" s="259"/>
      <c r="N55" s="259"/>
      <c r="O55" s="259"/>
      <c r="P55" s="259"/>
      <c r="Q55" s="259"/>
      <c r="R55" s="260"/>
      <c r="S55" s="305" t="s">
        <v>178</v>
      </c>
      <c r="T55" s="306"/>
      <c r="U55" s="307"/>
      <c r="V55" s="240" t="s">
        <v>92</v>
      </c>
      <c r="W55" s="241"/>
      <c r="X55" s="241"/>
      <c r="Y55" s="241"/>
      <c r="Z55" s="241"/>
      <c r="AA55" s="241"/>
      <c r="AB55" s="241"/>
      <c r="AC55" s="241"/>
      <c r="AD55" s="241"/>
      <c r="AE55" s="241"/>
      <c r="AF55" s="242"/>
      <c r="AG55" s="240" t="s">
        <v>93</v>
      </c>
      <c r="AH55" s="241"/>
      <c r="AI55" s="242"/>
      <c r="AJ55" s="264" t="str">
        <f>IF(OR(SUM(COUNTIF(回答シート_値!D148,"0"),COUNTIF(回答シート_値!D148,""))&gt;=1,回答シート_値!G148="NG",回答シート_値!H148="NG",AV55="未入力"),"必須項目に未入力あり","入力完了")</f>
        <v>必須項目に未入力あり</v>
      </c>
      <c r="AK55" s="264"/>
      <c r="AL55" s="264"/>
      <c r="AM55" s="264"/>
      <c r="AN55" s="264"/>
      <c r="AO55" s="264"/>
      <c r="AP55" s="269">
        <f>COUNTIF(回答シート_値!$D148,2)</f>
        <v>0</v>
      </c>
      <c r="AQ55" s="267"/>
      <c r="AR55" s="267" t="s">
        <v>77</v>
      </c>
      <c r="AS55" s="267"/>
      <c r="AT55" s="267">
        <f>IF(AG55="－",0,COUNTA(回答シート!$B$912))</f>
        <v>1</v>
      </c>
      <c r="AU55" s="268"/>
      <c r="AV55" s="265" t="str">
        <f>IF(SUM(回答シート_値!D148)=3,"－",IF(回答シート_値!E148=1,$AA$5,IF(回答シート_値!E148=2,$AJ$5,IF(回答シート_値!E148=3,$AS$5,"未入力"))))</f>
        <v>未入力</v>
      </c>
      <c r="AW55" s="265"/>
      <c r="AX55" s="265"/>
      <c r="AY55" s="265"/>
      <c r="AZ55" s="265"/>
      <c r="BA55" s="266"/>
      <c r="BC55" s="1"/>
    </row>
    <row r="56" spans="2:55" s="15" customFormat="1" ht="37" customHeight="1" x14ac:dyDescent="0.55000000000000004">
      <c r="B56" s="300"/>
      <c r="C56" s="301"/>
      <c r="D56" s="302"/>
      <c r="E56" s="31"/>
      <c r="F56" s="258" t="s">
        <v>179</v>
      </c>
      <c r="G56" s="259"/>
      <c r="H56" s="259"/>
      <c r="I56" s="259"/>
      <c r="J56" s="259"/>
      <c r="K56" s="259"/>
      <c r="L56" s="259"/>
      <c r="M56" s="259"/>
      <c r="N56" s="259"/>
      <c r="O56" s="259"/>
      <c r="P56" s="259"/>
      <c r="Q56" s="259"/>
      <c r="R56" s="260"/>
      <c r="S56" s="305" t="s">
        <v>180</v>
      </c>
      <c r="T56" s="306"/>
      <c r="U56" s="307"/>
      <c r="V56" s="240" t="s">
        <v>181</v>
      </c>
      <c r="W56" s="241"/>
      <c r="X56" s="241"/>
      <c r="Y56" s="241"/>
      <c r="Z56" s="241"/>
      <c r="AA56" s="241"/>
      <c r="AB56" s="241"/>
      <c r="AC56" s="241"/>
      <c r="AD56" s="241"/>
      <c r="AE56" s="241"/>
      <c r="AF56" s="242"/>
      <c r="AG56" s="240" t="str">
        <f>IF(基礎情報入力シート!$BC$13=2,"－","●")</f>
        <v>●</v>
      </c>
      <c r="AH56" s="241"/>
      <c r="AI56" s="242"/>
      <c r="AJ56" s="264" t="str">
        <f>IF(AG56="－","－",IF(OR(SUM(COUNTIF(回答シート_値!D149:D150,"0"),COUNTIF(回答シート_値!D149:D150,""))&gt;=1,回答シート_値!G149="NG",回答シート_値!H149="NG",AV56="未入力"),"必須項目に未入力あり","入力完了"))</f>
        <v>必須項目に未入力あり</v>
      </c>
      <c r="AK56" s="264"/>
      <c r="AL56" s="264"/>
      <c r="AM56" s="264"/>
      <c r="AN56" s="264"/>
      <c r="AO56" s="264"/>
      <c r="AP56" s="269">
        <f>IF(AG56="－",0,COUNTIF(回答シート_値!$D$149:$D$150,2))</f>
        <v>0</v>
      </c>
      <c r="AQ56" s="267"/>
      <c r="AR56" s="267" t="s">
        <v>77</v>
      </c>
      <c r="AS56" s="267"/>
      <c r="AT56" s="267">
        <f>IF(AG56="－",0,COUNTA(回答シート!$B$933:$B$935))</f>
        <v>2</v>
      </c>
      <c r="AU56" s="268"/>
      <c r="AV56" s="265" t="str">
        <f>IF(OR(AG56="－",SUM(回答シート_値!D149:D150)=6),"－",IF(回答シート_値!E149=1,$AA$5,IF(回答シート_値!E149=2,$AJ$5,IF(回答シート_値!E149=3,$AS$5,"未入力"))))</f>
        <v>未入力</v>
      </c>
      <c r="AW56" s="265"/>
      <c r="AX56" s="265"/>
      <c r="AY56" s="265"/>
      <c r="AZ56" s="265"/>
      <c r="BA56" s="266"/>
      <c r="BC56" s="1"/>
    </row>
    <row r="57" spans="2:55" s="15" customFormat="1" ht="37" customHeight="1" x14ac:dyDescent="0.55000000000000004">
      <c r="B57" s="300"/>
      <c r="C57" s="301"/>
      <c r="D57" s="302"/>
      <c r="E57" s="31"/>
      <c r="F57" s="258" t="s">
        <v>182</v>
      </c>
      <c r="G57" s="259"/>
      <c r="H57" s="259"/>
      <c r="I57" s="259"/>
      <c r="J57" s="259"/>
      <c r="K57" s="259"/>
      <c r="L57" s="259"/>
      <c r="M57" s="259"/>
      <c r="N57" s="259"/>
      <c r="O57" s="259"/>
      <c r="P57" s="259"/>
      <c r="Q57" s="259"/>
      <c r="R57" s="260"/>
      <c r="S57" s="305" t="s">
        <v>183</v>
      </c>
      <c r="T57" s="306"/>
      <c r="U57" s="307"/>
      <c r="V57" s="240" t="s">
        <v>184</v>
      </c>
      <c r="W57" s="241"/>
      <c r="X57" s="241"/>
      <c r="Y57" s="241"/>
      <c r="Z57" s="241"/>
      <c r="AA57" s="241"/>
      <c r="AB57" s="241"/>
      <c r="AC57" s="241"/>
      <c r="AD57" s="241"/>
      <c r="AE57" s="241"/>
      <c r="AF57" s="242"/>
      <c r="AG57" s="240" t="str">
        <f>IF(基礎情報入力シート!$BC$14=2,"－","●")</f>
        <v>●</v>
      </c>
      <c r="AH57" s="241"/>
      <c r="AI57" s="242"/>
      <c r="AJ57" s="264" t="str">
        <f>IF(AG57="－","－",IF(OR(SUM(COUNTIF(回答シート_値!D151:D152,"0"),COUNTIF(回答シート_値!D151:D152,""))&gt;=1,回答シート_値!G151="NG",回答シート_値!H151="NG",AV57="未入力"),"必須項目に未入力あり","入力完了"))</f>
        <v>必須項目に未入力あり</v>
      </c>
      <c r="AK57" s="264"/>
      <c r="AL57" s="264"/>
      <c r="AM57" s="264"/>
      <c r="AN57" s="264"/>
      <c r="AO57" s="264"/>
      <c r="AP57" s="269">
        <f>IF(AG57="－",0,COUNTIF(回答シート_値!$D$151:$D$152,2))</f>
        <v>0</v>
      </c>
      <c r="AQ57" s="267"/>
      <c r="AR57" s="267" t="s">
        <v>77</v>
      </c>
      <c r="AS57" s="267"/>
      <c r="AT57" s="267">
        <f>IF(AG57="－",0,COUNTA(回答シート!$B$954:$B$958))</f>
        <v>2</v>
      </c>
      <c r="AU57" s="268"/>
      <c r="AV57" s="265" t="str">
        <f>IF(OR(AG57="－",SUM(回答シート_値!D151:D152)=6),"－",IF(回答シート_値!E151=1,$AA$5,IF(回答シート_値!E151=2,$AJ$5,IF(回答シート_値!E151=3,$AS$5,"未入力"))))</f>
        <v>未入力</v>
      </c>
      <c r="AW57" s="265"/>
      <c r="AX57" s="265"/>
      <c r="AY57" s="265"/>
      <c r="AZ57" s="265"/>
      <c r="BA57" s="266"/>
      <c r="BC57" s="1"/>
    </row>
    <row r="58" spans="2:55" s="15" customFormat="1" ht="37" customHeight="1" x14ac:dyDescent="0.55000000000000004">
      <c r="B58" s="300"/>
      <c r="C58" s="301"/>
      <c r="D58" s="302"/>
      <c r="E58" s="31"/>
      <c r="F58" s="258" t="s">
        <v>185</v>
      </c>
      <c r="G58" s="259"/>
      <c r="H58" s="259"/>
      <c r="I58" s="259"/>
      <c r="J58" s="259"/>
      <c r="K58" s="259"/>
      <c r="L58" s="259"/>
      <c r="M58" s="259"/>
      <c r="N58" s="259"/>
      <c r="O58" s="259"/>
      <c r="P58" s="259"/>
      <c r="Q58" s="259"/>
      <c r="R58" s="260"/>
      <c r="S58" s="305" t="s">
        <v>186</v>
      </c>
      <c r="T58" s="306"/>
      <c r="U58" s="307"/>
      <c r="V58" s="240" t="s">
        <v>187</v>
      </c>
      <c r="W58" s="241"/>
      <c r="X58" s="241"/>
      <c r="Y58" s="241"/>
      <c r="Z58" s="241"/>
      <c r="AA58" s="241"/>
      <c r="AB58" s="241"/>
      <c r="AC58" s="241"/>
      <c r="AD58" s="241"/>
      <c r="AE58" s="241"/>
      <c r="AF58" s="242"/>
      <c r="AG58" s="240" t="str">
        <f>IF(基礎情報入力シート!$BC$15=2,"－","●")</f>
        <v>●</v>
      </c>
      <c r="AH58" s="241"/>
      <c r="AI58" s="242"/>
      <c r="AJ58" s="264" t="str">
        <f>IF(AG58="－","－",IF(OR(SUM(COUNTIF(回答シート_値!D153:D154,"0"),COUNTIF(回答シート_値!D153:D154,""))&gt;=1,回答シート_値!G153="NG",回答シート_値!H153="NG",AV58="未入力"),"必須項目に未入力あり","入力完了"))</f>
        <v>必須項目に未入力あり</v>
      </c>
      <c r="AK58" s="264"/>
      <c r="AL58" s="264"/>
      <c r="AM58" s="264"/>
      <c r="AN58" s="264"/>
      <c r="AO58" s="264"/>
      <c r="AP58" s="269">
        <f>IF(AG58="－",0,COUNTIF(回答シート_値!$D$153:$D$154,2))</f>
        <v>0</v>
      </c>
      <c r="AQ58" s="267"/>
      <c r="AR58" s="267" t="s">
        <v>77</v>
      </c>
      <c r="AS58" s="267"/>
      <c r="AT58" s="267">
        <f>IF(AG58="－",0,COUNTA(回答シート!$B$975:$B$985))</f>
        <v>2</v>
      </c>
      <c r="AU58" s="268"/>
      <c r="AV58" s="265" t="str">
        <f>IF(OR(AG58="－",SUM(回答シート_値!D153:D154)=6),"－",IF(回答シート_値!E153=1,$AA$5,IF(回答シート_値!E153=2,$AJ$5,IF(回答シート_値!E153=3,$AS$5,"未入力"))))</f>
        <v>未入力</v>
      </c>
      <c r="AW58" s="265"/>
      <c r="AX58" s="265"/>
      <c r="AY58" s="265"/>
      <c r="AZ58" s="265"/>
      <c r="BA58" s="266"/>
      <c r="BC58" s="1"/>
    </row>
    <row r="59" spans="2:55" s="15" customFormat="1" ht="37" customHeight="1" x14ac:dyDescent="0.55000000000000004">
      <c r="B59" s="300"/>
      <c r="C59" s="301"/>
      <c r="D59" s="302"/>
      <c r="E59" s="31"/>
      <c r="F59" s="258" t="s">
        <v>188</v>
      </c>
      <c r="G59" s="259"/>
      <c r="H59" s="259"/>
      <c r="I59" s="259"/>
      <c r="J59" s="259"/>
      <c r="K59" s="259"/>
      <c r="L59" s="259"/>
      <c r="M59" s="259"/>
      <c r="N59" s="259"/>
      <c r="O59" s="259"/>
      <c r="P59" s="259"/>
      <c r="Q59" s="259"/>
      <c r="R59" s="260"/>
      <c r="S59" s="305" t="s">
        <v>189</v>
      </c>
      <c r="T59" s="306"/>
      <c r="U59" s="307"/>
      <c r="V59" s="303" t="s">
        <v>190</v>
      </c>
      <c r="W59" s="265"/>
      <c r="X59" s="265"/>
      <c r="Y59" s="265"/>
      <c r="Z59" s="265"/>
      <c r="AA59" s="265"/>
      <c r="AB59" s="265"/>
      <c r="AC59" s="265"/>
      <c r="AD59" s="265"/>
      <c r="AE59" s="265"/>
      <c r="AF59" s="304"/>
      <c r="AG59" s="240" t="str">
        <f>IF(基礎情報入力シート!$BC$16=2,"－","●")</f>
        <v>●</v>
      </c>
      <c r="AH59" s="241"/>
      <c r="AI59" s="242"/>
      <c r="AJ59" s="264" t="str">
        <f>IF(AG59="－","－",IF(OR(SUM(COUNTIF(回答シート_値!D155:D156,"0"),COUNTIF(回答シート_値!D155:D156,""))&gt;=1,回答シート_値!G155="NG",回答シート_値!H155="NG",AV59="未入力"),"必須項目に未入力あり","入力完了"))</f>
        <v>必須項目に未入力あり</v>
      </c>
      <c r="AK59" s="264"/>
      <c r="AL59" s="264"/>
      <c r="AM59" s="264"/>
      <c r="AN59" s="264"/>
      <c r="AO59" s="264"/>
      <c r="AP59" s="269">
        <f>IF(AG59="－",0,COUNTIF(回答シート_値!$D$155:$D$156,2))</f>
        <v>0</v>
      </c>
      <c r="AQ59" s="267"/>
      <c r="AR59" s="267" t="s">
        <v>77</v>
      </c>
      <c r="AS59" s="267"/>
      <c r="AT59" s="267">
        <f>IF(AG59="－",0,COUNTA(回答シート!$B$996:$B$1000))</f>
        <v>2</v>
      </c>
      <c r="AU59" s="268"/>
      <c r="AV59" s="265" t="str">
        <f>IF(OR(AG59="－",SUM(回答シート_値!D155:D156)=6),"－",IF(回答シート_値!E155=1,$AA$5,IF(回答シート_値!E155=2,$AJ$5,IF(回答シート_値!E155=3,$AS$5,"未入力"))))</f>
        <v>未入力</v>
      </c>
      <c r="AW59" s="265"/>
      <c r="AX59" s="265"/>
      <c r="AY59" s="265"/>
      <c r="AZ59" s="265"/>
      <c r="BA59" s="266"/>
      <c r="BC59" s="1"/>
    </row>
    <row r="60" spans="2:55" s="15" customFormat="1" ht="37" customHeight="1" x14ac:dyDescent="0.55000000000000004">
      <c r="B60" s="300"/>
      <c r="C60" s="301"/>
      <c r="D60" s="302"/>
      <c r="E60" s="31"/>
      <c r="F60" s="258" t="s">
        <v>191</v>
      </c>
      <c r="G60" s="259"/>
      <c r="H60" s="259"/>
      <c r="I60" s="259"/>
      <c r="J60" s="259"/>
      <c r="K60" s="259"/>
      <c r="L60" s="259"/>
      <c r="M60" s="259"/>
      <c r="N60" s="259"/>
      <c r="O60" s="259"/>
      <c r="P60" s="259"/>
      <c r="Q60" s="259"/>
      <c r="R60" s="260"/>
      <c r="S60" s="305" t="s">
        <v>192</v>
      </c>
      <c r="T60" s="306"/>
      <c r="U60" s="307"/>
      <c r="V60" s="240" t="s">
        <v>193</v>
      </c>
      <c r="W60" s="241"/>
      <c r="X60" s="241"/>
      <c r="Y60" s="241"/>
      <c r="Z60" s="241"/>
      <c r="AA60" s="241"/>
      <c r="AB60" s="241"/>
      <c r="AC60" s="241"/>
      <c r="AD60" s="241"/>
      <c r="AE60" s="241"/>
      <c r="AF60" s="242"/>
      <c r="AG60" s="240" t="str">
        <f>IF(基礎情報入力シート!$BC$17=2,"－","●")</f>
        <v>●</v>
      </c>
      <c r="AH60" s="241"/>
      <c r="AI60" s="242"/>
      <c r="AJ60" s="264" t="str">
        <f>IF(AG60="－","－",IF(OR(SUM(COUNTIF(回答シート_値!D157,"0"),COUNTIF(回答シート_値!D157,""))&gt;=1,回答シート_値!G157="NG",回答シート_値!H157="NG",AV60="未入力"),"必須項目に未入力あり","入力完了"))</f>
        <v>必須項目に未入力あり</v>
      </c>
      <c r="AK60" s="264"/>
      <c r="AL60" s="264"/>
      <c r="AM60" s="264"/>
      <c r="AN60" s="264"/>
      <c r="AO60" s="264"/>
      <c r="AP60" s="269">
        <f>IF(AG60="－",0,COUNTIF(回答シート_値!$D157,2))</f>
        <v>0</v>
      </c>
      <c r="AQ60" s="267"/>
      <c r="AR60" s="267" t="s">
        <v>77</v>
      </c>
      <c r="AS60" s="267"/>
      <c r="AT60" s="267">
        <f>IF(AG60="－",0,COUNTA(回答シート!$B$1017))</f>
        <v>1</v>
      </c>
      <c r="AU60" s="268"/>
      <c r="AV60" s="265" t="str">
        <f>IF(OR(AG60="－",SUM(回答シート_値!D157)=3),"－",IF(回答シート_値!E157=1,$AA$5,IF(回答シート_値!E157=2,$AJ$5,IF(回答シート_値!E157=3,$AS$5,"未入力"))))</f>
        <v>未入力</v>
      </c>
      <c r="AW60" s="265"/>
      <c r="AX60" s="265"/>
      <c r="AY60" s="265"/>
      <c r="AZ60" s="265"/>
      <c r="BA60" s="266"/>
      <c r="BC60" s="1"/>
    </row>
    <row r="61" spans="2:55" s="15" customFormat="1" ht="37" customHeight="1" x14ac:dyDescent="0.55000000000000004">
      <c r="B61" s="29"/>
      <c r="C61" s="27"/>
      <c r="D61" s="74"/>
      <c r="E61" s="79" t="s">
        <v>194</v>
      </c>
      <c r="F61" s="79"/>
      <c r="G61" s="79"/>
      <c r="H61" s="79"/>
      <c r="I61" s="79"/>
      <c r="J61" s="79"/>
      <c r="K61" s="79"/>
      <c r="L61" s="79"/>
      <c r="M61" s="79"/>
      <c r="N61" s="79"/>
      <c r="O61" s="79"/>
      <c r="P61" s="79"/>
      <c r="Q61" s="79"/>
      <c r="R61" s="79"/>
      <c r="S61" s="76"/>
      <c r="T61" s="27"/>
      <c r="U61" s="27"/>
      <c r="V61" s="32"/>
      <c r="W61" s="32"/>
      <c r="X61" s="32"/>
      <c r="Y61" s="32"/>
      <c r="Z61" s="32"/>
      <c r="AA61" s="32"/>
      <c r="AB61" s="32"/>
      <c r="AC61" s="32"/>
      <c r="AD61" s="32"/>
      <c r="AE61" s="32"/>
      <c r="AF61" s="32"/>
      <c r="AG61" s="32"/>
      <c r="AH61" s="32"/>
      <c r="AI61" s="32"/>
      <c r="AJ61" s="50"/>
      <c r="AK61" s="50"/>
      <c r="AL61" s="50"/>
      <c r="AM61" s="50"/>
      <c r="AN61" s="50"/>
      <c r="AO61" s="50"/>
      <c r="AP61" s="51"/>
      <c r="AQ61" s="51"/>
      <c r="AR61" s="51"/>
      <c r="AS61" s="51"/>
      <c r="AT61" s="51"/>
      <c r="AU61" s="51"/>
      <c r="AV61" s="27"/>
      <c r="AW61" s="27"/>
      <c r="AX61" s="27"/>
      <c r="AY61" s="27"/>
      <c r="AZ61" s="27"/>
      <c r="BA61" s="54"/>
      <c r="BC61" s="1"/>
    </row>
    <row r="62" spans="2:55" s="15" customFormat="1" ht="37" customHeight="1" x14ac:dyDescent="0.55000000000000004">
      <c r="B62" s="300"/>
      <c r="C62" s="301"/>
      <c r="D62" s="302"/>
      <c r="E62" s="31"/>
      <c r="F62" s="258" t="s">
        <v>195</v>
      </c>
      <c r="G62" s="259"/>
      <c r="H62" s="259"/>
      <c r="I62" s="259"/>
      <c r="J62" s="259"/>
      <c r="K62" s="259"/>
      <c r="L62" s="259"/>
      <c r="M62" s="259"/>
      <c r="N62" s="259"/>
      <c r="O62" s="259"/>
      <c r="P62" s="259"/>
      <c r="Q62" s="259"/>
      <c r="R62" s="260"/>
      <c r="S62" s="305" t="s">
        <v>196</v>
      </c>
      <c r="T62" s="306"/>
      <c r="U62" s="307"/>
      <c r="V62" s="240" t="s">
        <v>144</v>
      </c>
      <c r="W62" s="241"/>
      <c r="X62" s="241"/>
      <c r="Y62" s="241"/>
      <c r="Z62" s="241"/>
      <c r="AA62" s="241"/>
      <c r="AB62" s="241"/>
      <c r="AC62" s="241"/>
      <c r="AD62" s="241"/>
      <c r="AE62" s="241"/>
      <c r="AF62" s="242"/>
      <c r="AG62" s="240" t="str">
        <f>IF(基礎情報入力シート!$Q$12="","●",IF(基礎情報入力シート!$Q$12&gt;=1,"●","－"))</f>
        <v>●</v>
      </c>
      <c r="AH62" s="241"/>
      <c r="AI62" s="242"/>
      <c r="AJ62" s="264" t="str">
        <f>IF(AG62="－","－",IF(OR(SUM(COUNTIF(回答シート_値!D158:D159,"0"),COUNTIF(回答シート_値!D158:D159,""))&gt;=1,回答シート_値!G158="NG",回答シート_値!H158="NG",AV62="未入力"),"必須項目に未入力あり","入力完了"))</f>
        <v>必須項目に未入力あり</v>
      </c>
      <c r="AK62" s="264"/>
      <c r="AL62" s="264"/>
      <c r="AM62" s="264"/>
      <c r="AN62" s="264"/>
      <c r="AO62" s="264"/>
      <c r="AP62" s="269">
        <f>IF(AG62="－",0,COUNTIF(回答シート_値!$D$158:$D$159,2))</f>
        <v>0</v>
      </c>
      <c r="AQ62" s="267"/>
      <c r="AR62" s="267" t="s">
        <v>77</v>
      </c>
      <c r="AS62" s="267"/>
      <c r="AT62" s="267">
        <f>IF(AG62="－",0,COUNTA(回答シート!$B$1038:$B$1042))</f>
        <v>2</v>
      </c>
      <c r="AU62" s="268"/>
      <c r="AV62" s="265" t="str">
        <f>IF(OR(AG62="－",SUM(回答シート_値!D158:D159)=6),"－",IF(回答シート_値!E158=1,$AA$5,IF(回答シート_値!E158=2,$AJ$5,IF(回答シート_値!E158=3,$AS$5,"未入力"))))</f>
        <v>未入力</v>
      </c>
      <c r="AW62" s="265"/>
      <c r="AX62" s="265"/>
      <c r="AY62" s="265"/>
      <c r="AZ62" s="265"/>
      <c r="BA62" s="266"/>
      <c r="BC62" s="1"/>
    </row>
    <row r="63" spans="2:55" s="15" customFormat="1" ht="37" customHeight="1" x14ac:dyDescent="0.55000000000000004">
      <c r="B63" s="300"/>
      <c r="C63" s="301"/>
      <c r="D63" s="302"/>
      <c r="E63" s="31"/>
      <c r="F63" s="258" t="s">
        <v>197</v>
      </c>
      <c r="G63" s="259"/>
      <c r="H63" s="259"/>
      <c r="I63" s="259"/>
      <c r="J63" s="259"/>
      <c r="K63" s="259"/>
      <c r="L63" s="259"/>
      <c r="M63" s="259"/>
      <c r="N63" s="259"/>
      <c r="O63" s="259"/>
      <c r="P63" s="259"/>
      <c r="Q63" s="259"/>
      <c r="R63" s="260"/>
      <c r="S63" s="305" t="s">
        <v>198</v>
      </c>
      <c r="T63" s="306"/>
      <c r="U63" s="307"/>
      <c r="V63" s="240" t="s">
        <v>92</v>
      </c>
      <c r="W63" s="241"/>
      <c r="X63" s="241"/>
      <c r="Y63" s="241"/>
      <c r="Z63" s="241"/>
      <c r="AA63" s="241"/>
      <c r="AB63" s="241"/>
      <c r="AC63" s="241"/>
      <c r="AD63" s="241"/>
      <c r="AE63" s="241"/>
      <c r="AF63" s="242"/>
      <c r="AG63" s="240" t="s">
        <v>93</v>
      </c>
      <c r="AH63" s="241"/>
      <c r="AI63" s="242"/>
      <c r="AJ63" s="264" t="str">
        <f>IF(OR(SUM(COUNTIF(回答シート_値!D160:D161,"0"),COUNTIF(回答シート_値!D160:D161,""))&gt;=1,回答シート_値!G160="NG",回答シート_値!H160="NG",AV63="未入力"),"必須項目に未入力あり","入力完了")</f>
        <v>必須項目に未入力あり</v>
      </c>
      <c r="AK63" s="264"/>
      <c r="AL63" s="264"/>
      <c r="AM63" s="264"/>
      <c r="AN63" s="264"/>
      <c r="AO63" s="264"/>
      <c r="AP63" s="269">
        <f>COUNTIF(回答シート_値!$D$160:$D$161,2)</f>
        <v>0</v>
      </c>
      <c r="AQ63" s="267"/>
      <c r="AR63" s="267" t="s">
        <v>77</v>
      </c>
      <c r="AS63" s="267"/>
      <c r="AT63" s="267">
        <f>IF(AG63="－",0,COUNTA(回答シート!$B$1059:$B$1067))</f>
        <v>2</v>
      </c>
      <c r="AU63" s="268"/>
      <c r="AV63" s="265" t="str">
        <f>IF(SUM(回答シート_値!D160:D161)=6,"－",IF(回答シート_値!E160=1,$AA$5,IF(回答シート_値!E160=2,$AJ$5,IF(回答シート_値!E160=3,$AS$5,"未入力"))))</f>
        <v>未入力</v>
      </c>
      <c r="AW63" s="265"/>
      <c r="AX63" s="265"/>
      <c r="AY63" s="265"/>
      <c r="AZ63" s="265"/>
      <c r="BA63" s="266"/>
      <c r="BC63" s="1"/>
    </row>
    <row r="64" spans="2:55" s="15" customFormat="1" ht="37" customHeight="1" x14ac:dyDescent="0.55000000000000004">
      <c r="B64" s="300"/>
      <c r="C64" s="301"/>
      <c r="D64" s="302"/>
      <c r="E64" s="31"/>
      <c r="F64" s="258" t="s">
        <v>199</v>
      </c>
      <c r="G64" s="259"/>
      <c r="H64" s="259"/>
      <c r="I64" s="259"/>
      <c r="J64" s="259"/>
      <c r="K64" s="259"/>
      <c r="L64" s="259"/>
      <c r="M64" s="259"/>
      <c r="N64" s="259"/>
      <c r="O64" s="259"/>
      <c r="P64" s="259"/>
      <c r="Q64" s="259"/>
      <c r="R64" s="260"/>
      <c r="S64" s="305" t="s">
        <v>200</v>
      </c>
      <c r="T64" s="306"/>
      <c r="U64" s="307"/>
      <c r="V64" s="240" t="s">
        <v>144</v>
      </c>
      <c r="W64" s="241"/>
      <c r="X64" s="241"/>
      <c r="Y64" s="241"/>
      <c r="Z64" s="241"/>
      <c r="AA64" s="241"/>
      <c r="AB64" s="241"/>
      <c r="AC64" s="241"/>
      <c r="AD64" s="241"/>
      <c r="AE64" s="241"/>
      <c r="AF64" s="242"/>
      <c r="AG64" s="240" t="str">
        <f>IF(基礎情報入力シート!$Q$12="","●",IF(基礎情報入力シート!$Q$12&gt;=1,"●","－"))</f>
        <v>●</v>
      </c>
      <c r="AH64" s="241"/>
      <c r="AI64" s="242"/>
      <c r="AJ64" s="264" t="str">
        <f>IF(AG64="－","－",IF(OR(SUM(COUNTIF(回答シート_値!D162:D166,"0"),COUNTIF(回答シート_値!D162:D166,""))&gt;=1,回答シート_値!G162="NG",回答シート_値!H162="NG",AV64="未入力"),"必須項目に未入力あり","入力完了"))</f>
        <v>必須項目に未入力あり</v>
      </c>
      <c r="AK64" s="264"/>
      <c r="AL64" s="264"/>
      <c r="AM64" s="264"/>
      <c r="AN64" s="264"/>
      <c r="AO64" s="264"/>
      <c r="AP64" s="269">
        <f>IF(AG64="－",0,COUNTIF(回答シート_値!$D$162:$D$166,2))</f>
        <v>0</v>
      </c>
      <c r="AQ64" s="267"/>
      <c r="AR64" s="267" t="s">
        <v>77</v>
      </c>
      <c r="AS64" s="267"/>
      <c r="AT64" s="267">
        <f>IF(AG64="－",0,COUNTA(回答シート!$B$1080:$B$1104))</f>
        <v>5</v>
      </c>
      <c r="AU64" s="268"/>
      <c r="AV64" s="265" t="str">
        <f>IF(OR(AG64="－",SUM(回答シート_値!D162:D166)=15),"－",IF(回答シート_値!E162=1,$AA$5,IF(回答シート_値!E162=2,$AJ$5,IF(回答シート_値!E162=3,$AS$5,"未入力"))))</f>
        <v>未入力</v>
      </c>
      <c r="AW64" s="265"/>
      <c r="AX64" s="265"/>
      <c r="AY64" s="265"/>
      <c r="AZ64" s="265"/>
      <c r="BA64" s="266"/>
      <c r="BC64" s="1"/>
    </row>
    <row r="65" spans="2:55" s="15" customFormat="1" ht="37" customHeight="1" x14ac:dyDescent="0.55000000000000004">
      <c r="B65" s="300"/>
      <c r="C65" s="301"/>
      <c r="D65" s="302"/>
      <c r="E65" s="84"/>
      <c r="F65" s="289" t="s">
        <v>201</v>
      </c>
      <c r="G65" s="290"/>
      <c r="H65" s="290"/>
      <c r="I65" s="290"/>
      <c r="J65" s="290"/>
      <c r="K65" s="290"/>
      <c r="L65" s="290"/>
      <c r="M65" s="290"/>
      <c r="N65" s="290"/>
      <c r="O65" s="290"/>
      <c r="P65" s="290"/>
      <c r="Q65" s="290"/>
      <c r="R65" s="290"/>
      <c r="S65" s="305" t="s">
        <v>202</v>
      </c>
      <c r="T65" s="306"/>
      <c r="U65" s="307"/>
      <c r="V65" s="240" t="s">
        <v>92</v>
      </c>
      <c r="W65" s="241"/>
      <c r="X65" s="241"/>
      <c r="Y65" s="241"/>
      <c r="Z65" s="241"/>
      <c r="AA65" s="241"/>
      <c r="AB65" s="241"/>
      <c r="AC65" s="241"/>
      <c r="AD65" s="241"/>
      <c r="AE65" s="241"/>
      <c r="AF65" s="242"/>
      <c r="AG65" s="240" t="s">
        <v>93</v>
      </c>
      <c r="AH65" s="241"/>
      <c r="AI65" s="242"/>
      <c r="AJ65" s="264" t="str">
        <f>IF(OR(SUM(COUNTIF(回答シート_値!D167:D168,"0"),COUNTIF(回答シート_値!D167:D168,""))&gt;=1,回答シート_値!G167="NG",回答シート_値!H167="NG",AV65="未入力"),"必須項目に未入力あり","入力完了")</f>
        <v>必須項目に未入力あり</v>
      </c>
      <c r="AK65" s="264"/>
      <c r="AL65" s="264"/>
      <c r="AM65" s="264"/>
      <c r="AN65" s="264"/>
      <c r="AO65" s="264"/>
      <c r="AP65" s="269">
        <f>COUNTIF(回答シート_値!$D$167:$D$168,2)</f>
        <v>0</v>
      </c>
      <c r="AQ65" s="267"/>
      <c r="AR65" s="267" t="s">
        <v>77</v>
      </c>
      <c r="AS65" s="267"/>
      <c r="AT65" s="267">
        <f>IF(AG65="－",0,COUNTA(回答シート!$B$1113:$B$1115))</f>
        <v>2</v>
      </c>
      <c r="AU65" s="268"/>
      <c r="AV65" s="265" t="str">
        <f>IF(SUM(回答シート_値!D167:D168)=6,"－",IF(回答シート_値!E167=1,$AA$5,IF(回答シート_値!E167=2,$AJ$5,IF(回答シート_値!E167=3,$AS$5,"未入力"))))</f>
        <v>未入力</v>
      </c>
      <c r="AW65" s="265"/>
      <c r="AX65" s="265"/>
      <c r="AY65" s="265"/>
      <c r="AZ65" s="265"/>
      <c r="BA65" s="266"/>
      <c r="BC65" s="1"/>
    </row>
    <row r="66" spans="2:55" s="15" customFormat="1" ht="37" customHeight="1" x14ac:dyDescent="0.55000000000000004">
      <c r="B66" s="308"/>
      <c r="C66" s="309"/>
      <c r="D66" s="310"/>
      <c r="E66" s="291" t="s">
        <v>203</v>
      </c>
      <c r="F66" s="292"/>
      <c r="G66" s="292"/>
      <c r="H66" s="292"/>
      <c r="I66" s="292"/>
      <c r="J66" s="292"/>
      <c r="K66" s="292"/>
      <c r="L66" s="292"/>
      <c r="M66" s="292"/>
      <c r="N66" s="292"/>
      <c r="O66" s="292"/>
      <c r="P66" s="292"/>
      <c r="Q66" s="292"/>
      <c r="R66" s="293"/>
      <c r="S66" s="312" t="s">
        <v>204</v>
      </c>
      <c r="T66" s="313"/>
      <c r="U66" s="314"/>
      <c r="V66" s="243" t="s">
        <v>92</v>
      </c>
      <c r="W66" s="244"/>
      <c r="X66" s="244"/>
      <c r="Y66" s="244"/>
      <c r="Z66" s="244"/>
      <c r="AA66" s="244"/>
      <c r="AB66" s="244"/>
      <c r="AC66" s="244"/>
      <c r="AD66" s="244"/>
      <c r="AE66" s="244"/>
      <c r="AF66" s="245"/>
      <c r="AG66" s="243" t="s">
        <v>93</v>
      </c>
      <c r="AH66" s="244"/>
      <c r="AI66" s="245"/>
      <c r="AJ66" s="279" t="str">
        <f>IF(OR(SUM(COUNTIF(回答シート_値!D169:D173,"0"),COUNTIF(回答シート_値!D169:D173,""))&gt;=1,回答シート_値!G169="NG",回答シート_値!H169="NG",AV66="未入力"),"必須項目に未入力あり","入力完了")</f>
        <v>必須項目に未入力あり</v>
      </c>
      <c r="AK66" s="279"/>
      <c r="AL66" s="279"/>
      <c r="AM66" s="279"/>
      <c r="AN66" s="279"/>
      <c r="AO66" s="279"/>
      <c r="AP66" s="297">
        <f>COUNTIF(回答シート_値!$D$169:$D$173,2)</f>
        <v>0</v>
      </c>
      <c r="AQ66" s="298"/>
      <c r="AR66" s="298" t="s">
        <v>77</v>
      </c>
      <c r="AS66" s="298"/>
      <c r="AT66" s="298">
        <f>IF(AG66="－",0,COUNTA(回答シート!$B$1134:$B$1142))</f>
        <v>5</v>
      </c>
      <c r="AU66" s="299"/>
      <c r="AV66" s="280" t="str">
        <f>IF(SUM(回答シート_値!D169:D173)=15,"－",IF(回答シート_値!E169=1,$AA$5,IF(回答シート_値!E169=2,$AJ$5,IF(回答シート_値!E169=3,$AS$5,"未入力"))))</f>
        <v>未入力</v>
      </c>
      <c r="AW66" s="281"/>
      <c r="AX66" s="281"/>
      <c r="AY66" s="281"/>
      <c r="AZ66" s="281"/>
      <c r="BA66" s="282"/>
      <c r="BC66" s="1"/>
    </row>
    <row r="67" spans="2:55" s="15" customFormat="1" ht="5.5" customHeight="1" x14ac:dyDescent="0.55000000000000004">
      <c r="B67" s="21"/>
      <c r="F67" s="83"/>
      <c r="X67" s="19"/>
      <c r="Y67" s="19"/>
      <c r="Z67" s="19"/>
      <c r="AA67" s="19"/>
      <c r="AS67" s="19"/>
      <c r="AT67" s="19"/>
      <c r="AU67" s="19"/>
      <c r="AV67" s="19"/>
      <c r="BC67" s="1"/>
    </row>
    <row r="68" spans="2:55" s="15" customFormat="1" x14ac:dyDescent="0.55000000000000004">
      <c r="B68" s="24"/>
    </row>
    <row r="69" spans="2:55" s="15" customFormat="1" x14ac:dyDescent="0.55000000000000004">
      <c r="B69" s="24"/>
    </row>
    <row r="70" spans="2:55" s="15" customFormat="1" x14ac:dyDescent="0.55000000000000004">
      <c r="B70" s="24"/>
    </row>
    <row r="71" spans="2:55" s="15" customFormat="1" x14ac:dyDescent="0.55000000000000004">
      <c r="B71" s="24"/>
    </row>
    <row r="72" spans="2:55" s="15" customFormat="1" x14ac:dyDescent="0.55000000000000004">
      <c r="B72" s="24"/>
    </row>
    <row r="73" spans="2:55" x14ac:dyDescent="0.55000000000000004">
      <c r="E73" s="15"/>
      <c r="F73" s="15"/>
      <c r="G73" s="15"/>
      <c r="H73" s="15"/>
      <c r="I73" s="15"/>
      <c r="J73" s="15"/>
      <c r="K73" s="15"/>
      <c r="L73" s="15"/>
      <c r="M73" s="15"/>
      <c r="N73" s="15"/>
      <c r="O73" s="15"/>
      <c r="P73" s="15"/>
      <c r="Q73" s="15"/>
      <c r="R73" s="15"/>
    </row>
    <row r="74" spans="2:55" x14ac:dyDescent="0.55000000000000004">
      <c r="E74" s="15"/>
      <c r="F74" s="15"/>
      <c r="G74" s="15"/>
      <c r="H74" s="15"/>
      <c r="I74" s="15"/>
      <c r="J74" s="15"/>
      <c r="K74" s="15"/>
      <c r="L74" s="15"/>
      <c r="M74" s="15"/>
      <c r="N74" s="15"/>
      <c r="O74" s="15"/>
      <c r="P74" s="15"/>
      <c r="Q74" s="15"/>
      <c r="R74" s="15"/>
    </row>
    <row r="75" spans="2:55" x14ac:dyDescent="0.55000000000000004">
      <c r="E75" s="15"/>
      <c r="F75" s="15"/>
      <c r="G75" s="15"/>
      <c r="H75" s="15"/>
      <c r="I75" s="15"/>
      <c r="J75" s="15"/>
      <c r="K75" s="15"/>
      <c r="L75" s="15"/>
      <c r="M75" s="15"/>
      <c r="N75" s="15"/>
      <c r="O75" s="15"/>
      <c r="P75" s="15"/>
      <c r="Q75" s="15"/>
      <c r="R75" s="15"/>
    </row>
  </sheetData>
  <sheetProtection algorithmName="SHA-512" hashValue="rOkOHUc17SrZ11fts+IKapfcdGRfZRXdnSQZpO0oiW0geu4D0BIS+x5vkpKq60o4beISPeDDHb9CRZgy+/u/Ig==" saltValue="6arFKl9lnYH+o8Dl0B3vEg==" spinCount="100000" sheet="1" autoFilter="0"/>
  <autoFilter ref="B8:BA66" xr:uid="{DB49A4AA-33A8-480E-89E7-71105F309101}">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1" showButton="0"/>
    <filterColumn colId="32" showButton="0"/>
    <filterColumn colId="34" showButton="0"/>
    <filterColumn colId="35" showButton="0"/>
    <filterColumn colId="36" showButton="0"/>
    <filterColumn colId="37" showButton="0"/>
    <filterColumn colId="38" showButton="0"/>
    <filterColumn colId="40" showButton="0"/>
    <filterColumn colId="41" showButton="0"/>
    <filterColumn colId="42" showButton="0"/>
    <filterColumn colId="43" showButton="0"/>
    <filterColumn colId="44" showButton="0"/>
    <filterColumn colId="46" showButton="0"/>
    <filterColumn colId="47" showButton="0"/>
    <filterColumn colId="48" showButton="0"/>
    <filterColumn colId="49" showButton="0"/>
    <filterColumn colId="50" showButton="0"/>
  </autoFilter>
  <mergeCells count="499">
    <mergeCell ref="B7:BA7"/>
    <mergeCell ref="V66:AF66"/>
    <mergeCell ref="S60:U60"/>
    <mergeCell ref="S62:U62"/>
    <mergeCell ref="S63:U63"/>
    <mergeCell ref="S64:U64"/>
    <mergeCell ref="S65:U65"/>
    <mergeCell ref="S66:U66"/>
    <mergeCell ref="V63:AF63"/>
    <mergeCell ref="V12:AF12"/>
    <mergeCell ref="V13:AF13"/>
    <mergeCell ref="V14:AF14"/>
    <mergeCell ref="V16:AF16"/>
    <mergeCell ref="V17:AF17"/>
    <mergeCell ref="V18:AF18"/>
    <mergeCell ref="V20:AF20"/>
    <mergeCell ref="V64:AF64"/>
    <mergeCell ref="V65:AF65"/>
    <mergeCell ref="V21:AF21"/>
    <mergeCell ref="V22:AF22"/>
    <mergeCell ref="V23:AF23"/>
    <mergeCell ref="V24:AF24"/>
    <mergeCell ref="V25:AF25"/>
    <mergeCell ref="V26:AF26"/>
    <mergeCell ref="V27:AF27"/>
    <mergeCell ref="V28:AF28"/>
    <mergeCell ref="V29:AF29"/>
    <mergeCell ref="S51:U51"/>
    <mergeCell ref="S52:U52"/>
    <mergeCell ref="S53:U53"/>
    <mergeCell ref="S54:U54"/>
    <mergeCell ref="S55:U55"/>
    <mergeCell ref="S56:U56"/>
    <mergeCell ref="V40:AF40"/>
    <mergeCell ref="V41:AF41"/>
    <mergeCell ref="S28:U28"/>
    <mergeCell ref="S29:U29"/>
    <mergeCell ref="S30:U30"/>
    <mergeCell ref="S31:U31"/>
    <mergeCell ref="S33:U33"/>
    <mergeCell ref="S34:U34"/>
    <mergeCell ref="S35:U35"/>
    <mergeCell ref="S58:U58"/>
    <mergeCell ref="S59:U59"/>
    <mergeCell ref="S36:U36"/>
    <mergeCell ref="S39:U39"/>
    <mergeCell ref="S40:U40"/>
    <mergeCell ref="S41:U41"/>
    <mergeCell ref="S42:U42"/>
    <mergeCell ref="S43:U43"/>
    <mergeCell ref="S45:U45"/>
    <mergeCell ref="S46:U46"/>
    <mergeCell ref="S49:U49"/>
    <mergeCell ref="S57:U57"/>
    <mergeCell ref="B58:D58"/>
    <mergeCell ref="B59:D59"/>
    <mergeCell ref="B60:D60"/>
    <mergeCell ref="B62:D62"/>
    <mergeCell ref="B63:D63"/>
    <mergeCell ref="B64:D64"/>
    <mergeCell ref="B65:D65"/>
    <mergeCell ref="B66:D66"/>
    <mergeCell ref="S8:U8"/>
    <mergeCell ref="S10:U10"/>
    <mergeCell ref="S12:U12"/>
    <mergeCell ref="S13:U13"/>
    <mergeCell ref="S14:U14"/>
    <mergeCell ref="S16:U16"/>
    <mergeCell ref="S17:U17"/>
    <mergeCell ref="S18:U18"/>
    <mergeCell ref="S20:U20"/>
    <mergeCell ref="S21:U21"/>
    <mergeCell ref="S22:U22"/>
    <mergeCell ref="S23:U23"/>
    <mergeCell ref="S24:U24"/>
    <mergeCell ref="S25:U25"/>
    <mergeCell ref="S26:U26"/>
    <mergeCell ref="S27:U27"/>
    <mergeCell ref="B49:D49"/>
    <mergeCell ref="B50:D50"/>
    <mergeCell ref="B51:D51"/>
    <mergeCell ref="B52:D52"/>
    <mergeCell ref="B53:D53"/>
    <mergeCell ref="B54:D54"/>
    <mergeCell ref="B55:D55"/>
    <mergeCell ref="B56:D56"/>
    <mergeCell ref="B57:D57"/>
    <mergeCell ref="B10:D10"/>
    <mergeCell ref="B12:D12"/>
    <mergeCell ref="B13:D13"/>
    <mergeCell ref="B14:D14"/>
    <mergeCell ref="B16:D16"/>
    <mergeCell ref="B17:D17"/>
    <mergeCell ref="B18:D18"/>
    <mergeCell ref="B20:D20"/>
    <mergeCell ref="B21:D21"/>
    <mergeCell ref="B22:D22"/>
    <mergeCell ref="B23:D23"/>
    <mergeCell ref="B24:D24"/>
    <mergeCell ref="B25:D25"/>
    <mergeCell ref="B26:D26"/>
    <mergeCell ref="B27:D27"/>
    <mergeCell ref="B28:D28"/>
    <mergeCell ref="B29:D29"/>
    <mergeCell ref="B30:D30"/>
    <mergeCell ref="V60:AF60"/>
    <mergeCell ref="V62:AF62"/>
    <mergeCell ref="V42:AF42"/>
    <mergeCell ref="V43:AF43"/>
    <mergeCell ref="V45:AF45"/>
    <mergeCell ref="V46:AF46"/>
    <mergeCell ref="V49:AF49"/>
    <mergeCell ref="V50:AF50"/>
    <mergeCell ref="V51:AF51"/>
    <mergeCell ref="V52:AF52"/>
    <mergeCell ref="V53:AF53"/>
    <mergeCell ref="B31:D31"/>
    <mergeCell ref="V54:AF54"/>
    <mergeCell ref="V55:AF55"/>
    <mergeCell ref="V56:AF56"/>
    <mergeCell ref="V57:AF57"/>
    <mergeCell ref="V58:AF58"/>
    <mergeCell ref="V59:AF59"/>
    <mergeCell ref="S50:U50"/>
    <mergeCell ref="F54:R54"/>
    <mergeCell ref="F55:R55"/>
    <mergeCell ref="F56:R56"/>
    <mergeCell ref="F59:R59"/>
    <mergeCell ref="E43:R43"/>
    <mergeCell ref="B33:D33"/>
    <mergeCell ref="B34:D34"/>
    <mergeCell ref="B35:D35"/>
    <mergeCell ref="B36:D36"/>
    <mergeCell ref="B39:D39"/>
    <mergeCell ref="B40:D40"/>
    <mergeCell ref="B41:D41"/>
    <mergeCell ref="B42:D42"/>
    <mergeCell ref="B43:D43"/>
    <mergeCell ref="B45:D45"/>
    <mergeCell ref="B46:D46"/>
    <mergeCell ref="AP60:AQ60"/>
    <mergeCell ref="AR60:AS60"/>
    <mergeCell ref="AT60:AU60"/>
    <mergeCell ref="AP65:AQ65"/>
    <mergeCell ref="AR65:AS65"/>
    <mergeCell ref="AT65:AU65"/>
    <mergeCell ref="AP66:AQ66"/>
    <mergeCell ref="AR66:AS66"/>
    <mergeCell ref="AT66:AU66"/>
    <mergeCell ref="AP62:AQ62"/>
    <mergeCell ref="AR62:AS62"/>
    <mergeCell ref="AT62:AU62"/>
    <mergeCell ref="AP63:AQ63"/>
    <mergeCell ref="AR63:AS63"/>
    <mergeCell ref="AT63:AU63"/>
    <mergeCell ref="AP64:AQ64"/>
    <mergeCell ref="AR64:AS64"/>
    <mergeCell ref="AT64:AU64"/>
    <mergeCell ref="AP57:AQ57"/>
    <mergeCell ref="AR57:AS57"/>
    <mergeCell ref="AT57:AU57"/>
    <mergeCell ref="AP58:AQ58"/>
    <mergeCell ref="AR58:AS58"/>
    <mergeCell ref="AT58:AU58"/>
    <mergeCell ref="AP59:AQ59"/>
    <mergeCell ref="AR59:AS59"/>
    <mergeCell ref="AT59:AU59"/>
    <mergeCell ref="AP26:AQ26"/>
    <mergeCell ref="AR26:AS26"/>
    <mergeCell ref="AT26:AU26"/>
    <mergeCell ref="AT31:AU31"/>
    <mergeCell ref="AP33:AQ33"/>
    <mergeCell ref="AR33:AS33"/>
    <mergeCell ref="AT33:AU33"/>
    <mergeCell ref="AP34:AQ34"/>
    <mergeCell ref="AR34:AS34"/>
    <mergeCell ref="AT34:AU34"/>
    <mergeCell ref="AP31:AQ31"/>
    <mergeCell ref="AR31:AS31"/>
    <mergeCell ref="AT27:AU27"/>
    <mergeCell ref="AP28:AQ28"/>
    <mergeCell ref="AR28:AS28"/>
    <mergeCell ref="AT28:AU28"/>
    <mergeCell ref="AP29:AQ29"/>
    <mergeCell ref="AR29:AS29"/>
    <mergeCell ref="AT29:AU29"/>
    <mergeCell ref="AP30:AQ30"/>
    <mergeCell ref="AR30:AS30"/>
    <mergeCell ref="AT30:AU30"/>
    <mergeCell ref="AP23:AQ23"/>
    <mergeCell ref="AR23:AS23"/>
    <mergeCell ref="AT23:AU23"/>
    <mergeCell ref="AP24:AQ24"/>
    <mergeCell ref="AR24:AS24"/>
    <mergeCell ref="AT24:AU24"/>
    <mergeCell ref="AP25:AQ25"/>
    <mergeCell ref="AR25:AS25"/>
    <mergeCell ref="AT25:AU25"/>
    <mergeCell ref="AP20:AQ20"/>
    <mergeCell ref="AR20:AS20"/>
    <mergeCell ref="AT20:AU20"/>
    <mergeCell ref="AP21:AQ21"/>
    <mergeCell ref="AR21:AS21"/>
    <mergeCell ref="AT21:AU21"/>
    <mergeCell ref="AP22:AQ22"/>
    <mergeCell ref="AR22:AS22"/>
    <mergeCell ref="AT22:AU22"/>
    <mergeCell ref="AP14:AQ14"/>
    <mergeCell ref="AT16:AU16"/>
    <mergeCell ref="AP16:AQ16"/>
    <mergeCell ref="AR17:AS17"/>
    <mergeCell ref="AR18:AS18"/>
    <mergeCell ref="AT18:AU18"/>
    <mergeCell ref="AT17:AU17"/>
    <mergeCell ref="AP18:AQ18"/>
    <mergeCell ref="AP17:AQ17"/>
    <mergeCell ref="AR14:AS14"/>
    <mergeCell ref="AR16:AS16"/>
    <mergeCell ref="F64:R64"/>
    <mergeCell ref="F65:R65"/>
    <mergeCell ref="E66:R66"/>
    <mergeCell ref="K26:R26"/>
    <mergeCell ref="K27:R27"/>
    <mergeCell ref="K28:R28"/>
    <mergeCell ref="E31:R31"/>
    <mergeCell ref="K33:R33"/>
    <mergeCell ref="K34:R34"/>
    <mergeCell ref="F49:R49"/>
    <mergeCell ref="F50:R50"/>
    <mergeCell ref="E36:R36"/>
    <mergeCell ref="E35:R35"/>
    <mergeCell ref="K39:R39"/>
    <mergeCell ref="E29:R29"/>
    <mergeCell ref="E30:R30"/>
    <mergeCell ref="F63:R63"/>
    <mergeCell ref="F62:R62"/>
    <mergeCell ref="F57:R57"/>
    <mergeCell ref="F58:R58"/>
    <mergeCell ref="F60:R60"/>
    <mergeCell ref="F51:R51"/>
    <mergeCell ref="F52:R52"/>
    <mergeCell ref="F53:R53"/>
    <mergeCell ref="Z2:AM2"/>
    <mergeCell ref="AQ2:BA2"/>
    <mergeCell ref="K12:R12"/>
    <mergeCell ref="K13:R13"/>
    <mergeCell ref="K14:R14"/>
    <mergeCell ref="K16:R16"/>
    <mergeCell ref="W2:Y2"/>
    <mergeCell ref="AN2:AP2"/>
    <mergeCell ref="AV65:BA65"/>
    <mergeCell ref="AV43:BA43"/>
    <mergeCell ref="AV45:BA45"/>
    <mergeCell ref="AV46:BA46"/>
    <mergeCell ref="AV49:BA49"/>
    <mergeCell ref="AV50:BA50"/>
    <mergeCell ref="AV51:BA51"/>
    <mergeCell ref="AV35:BA35"/>
    <mergeCell ref="AV36:BA36"/>
    <mergeCell ref="AV39:BA39"/>
    <mergeCell ref="AV40:BA40"/>
    <mergeCell ref="AV41:BA41"/>
    <mergeCell ref="AV42:BA42"/>
    <mergeCell ref="AV28:BA28"/>
    <mergeCell ref="AV29:BA29"/>
    <mergeCell ref="AV30:BA30"/>
    <mergeCell ref="AV66:BA66"/>
    <mergeCell ref="AV58:BA58"/>
    <mergeCell ref="AV59:BA59"/>
    <mergeCell ref="AV60:BA60"/>
    <mergeCell ref="AV62:BA62"/>
    <mergeCell ref="AV63:BA63"/>
    <mergeCell ref="AV64:BA64"/>
    <mergeCell ref="AV52:BA52"/>
    <mergeCell ref="AV53:BA53"/>
    <mergeCell ref="AV54:BA54"/>
    <mergeCell ref="AV55:BA55"/>
    <mergeCell ref="AV56:BA56"/>
    <mergeCell ref="AV57:BA57"/>
    <mergeCell ref="AJ54:AO54"/>
    <mergeCell ref="AJ55:AO55"/>
    <mergeCell ref="AJ56:AO56"/>
    <mergeCell ref="AJ51:AO51"/>
    <mergeCell ref="AJ52:AO52"/>
    <mergeCell ref="AJ53:AO53"/>
    <mergeCell ref="AP51:AQ51"/>
    <mergeCell ref="AR51:AS51"/>
    <mergeCell ref="AT51:AU51"/>
    <mergeCell ref="AT52:AU52"/>
    <mergeCell ref="AP53:AQ53"/>
    <mergeCell ref="AR53:AS53"/>
    <mergeCell ref="AT53:AU53"/>
    <mergeCell ref="AP54:AQ54"/>
    <mergeCell ref="AR54:AS54"/>
    <mergeCell ref="AT54:AU54"/>
    <mergeCell ref="AP52:AQ52"/>
    <mergeCell ref="AR52:AS52"/>
    <mergeCell ref="AP55:AQ55"/>
    <mergeCell ref="AR55:AS55"/>
    <mergeCell ref="AT55:AU55"/>
    <mergeCell ref="AP56:AQ56"/>
    <mergeCell ref="AR56:AS56"/>
    <mergeCell ref="AT56:AU56"/>
    <mergeCell ref="AJ64:AO64"/>
    <mergeCell ref="AJ66:AO66"/>
    <mergeCell ref="AJ65:AO65"/>
    <mergeCell ref="AJ60:AO60"/>
    <mergeCell ref="AJ62:AO62"/>
    <mergeCell ref="AJ63:AO63"/>
    <mergeCell ref="AJ57:AO57"/>
    <mergeCell ref="AJ58:AO58"/>
    <mergeCell ref="AJ59:AO59"/>
    <mergeCell ref="AP50:AQ50"/>
    <mergeCell ref="AR50:AS50"/>
    <mergeCell ref="AJ49:AO49"/>
    <mergeCell ref="AT45:AU45"/>
    <mergeCell ref="AT46:AU46"/>
    <mergeCell ref="AT49:AU49"/>
    <mergeCell ref="AJ50:AO50"/>
    <mergeCell ref="AT50:AU50"/>
    <mergeCell ref="AV14:BA14"/>
    <mergeCell ref="AV16:BA16"/>
    <mergeCell ref="AV17:BA17"/>
    <mergeCell ref="AV18:BA18"/>
    <mergeCell ref="AV20:BA20"/>
    <mergeCell ref="AV21:BA21"/>
    <mergeCell ref="AV31:BA31"/>
    <mergeCell ref="AV33:BA33"/>
    <mergeCell ref="AV34:BA34"/>
    <mergeCell ref="AV22:BA22"/>
    <mergeCell ref="AV23:BA23"/>
    <mergeCell ref="AV24:BA24"/>
    <mergeCell ref="AV25:BA25"/>
    <mergeCell ref="AV26:BA26"/>
    <mergeCell ref="AV27:BA27"/>
    <mergeCell ref="AT14:AU14"/>
    <mergeCell ref="AJ46:AO46"/>
    <mergeCell ref="AP41:AQ41"/>
    <mergeCell ref="AR41:AS41"/>
    <mergeCell ref="AP43:AQ43"/>
    <mergeCell ref="AR43:AS43"/>
    <mergeCell ref="AR45:AS45"/>
    <mergeCell ref="AP46:AQ46"/>
    <mergeCell ref="AR46:AS46"/>
    <mergeCell ref="AP49:AQ49"/>
    <mergeCell ref="AR49:AS49"/>
    <mergeCell ref="AT41:AU41"/>
    <mergeCell ref="AP42:AQ42"/>
    <mergeCell ref="AR42:AS42"/>
    <mergeCell ref="AT42:AU42"/>
    <mergeCell ref="AJ36:AO36"/>
    <mergeCell ref="AT43:AU43"/>
    <mergeCell ref="AP45:AQ45"/>
    <mergeCell ref="AJ40:AO40"/>
    <mergeCell ref="AP40:AQ40"/>
    <mergeCell ref="AR40:AS40"/>
    <mergeCell ref="AT40:AU40"/>
    <mergeCell ref="AJ39:AO39"/>
    <mergeCell ref="AP36:AQ36"/>
    <mergeCell ref="AR36:AS36"/>
    <mergeCell ref="AT36:AU36"/>
    <mergeCell ref="AP39:AQ39"/>
    <mergeCell ref="AR39:AS39"/>
    <mergeCell ref="AT39:AU39"/>
    <mergeCell ref="AJ42:AO42"/>
    <mergeCell ref="AJ43:AO43"/>
    <mergeCell ref="AJ45:AO45"/>
    <mergeCell ref="AJ41:AO41"/>
    <mergeCell ref="AJ33:AO33"/>
    <mergeCell ref="AJ34:AO34"/>
    <mergeCell ref="AJ35:AO35"/>
    <mergeCell ref="AP35:AQ35"/>
    <mergeCell ref="AR35:AS35"/>
    <mergeCell ref="AT35:AU35"/>
    <mergeCell ref="AJ14:AO14"/>
    <mergeCell ref="AJ16:AO16"/>
    <mergeCell ref="AJ17:AO17"/>
    <mergeCell ref="AJ30:AO30"/>
    <mergeCell ref="AJ29:AO29"/>
    <mergeCell ref="AJ25:AO25"/>
    <mergeCell ref="AJ20:AO20"/>
    <mergeCell ref="AJ21:AO21"/>
    <mergeCell ref="AJ18:AO18"/>
    <mergeCell ref="AJ22:AO22"/>
    <mergeCell ref="AJ23:AO23"/>
    <mergeCell ref="AJ24:AO24"/>
    <mergeCell ref="AJ26:AO26"/>
    <mergeCell ref="AJ27:AO27"/>
    <mergeCell ref="AJ28:AO28"/>
    <mergeCell ref="AJ31:AO31"/>
    <mergeCell ref="AP27:AQ27"/>
    <mergeCell ref="AR27:AS27"/>
    <mergeCell ref="AG31:AI31"/>
    <mergeCell ref="AG33:AI33"/>
    <mergeCell ref="AG34:AI34"/>
    <mergeCell ref="AG14:AI14"/>
    <mergeCell ref="AG16:AI16"/>
    <mergeCell ref="AG17:AI17"/>
    <mergeCell ref="AG18:AI18"/>
    <mergeCell ref="E41:R41"/>
    <mergeCell ref="K40:R40"/>
    <mergeCell ref="K17:R17"/>
    <mergeCell ref="K18:R18"/>
    <mergeCell ref="K20:R20"/>
    <mergeCell ref="K21:R21"/>
    <mergeCell ref="K22:R22"/>
    <mergeCell ref="K23:R23"/>
    <mergeCell ref="K24:R24"/>
    <mergeCell ref="K25:R25"/>
    <mergeCell ref="V30:AF30"/>
    <mergeCell ref="V31:AF31"/>
    <mergeCell ref="V33:AF33"/>
    <mergeCell ref="V34:AF34"/>
    <mergeCell ref="V35:AF35"/>
    <mergeCell ref="V36:AF36"/>
    <mergeCell ref="V39:AF39"/>
    <mergeCell ref="AV8:BA8"/>
    <mergeCell ref="AJ10:AO10"/>
    <mergeCell ref="AV10:BA10"/>
    <mergeCell ref="E10:R10"/>
    <mergeCell ref="AR10:AS10"/>
    <mergeCell ref="AP10:AQ10"/>
    <mergeCell ref="AG8:AI8"/>
    <mergeCell ref="AG10:AI10"/>
    <mergeCell ref="AT10:AU10"/>
    <mergeCell ref="V8:AF8"/>
    <mergeCell ref="V10:AF10"/>
    <mergeCell ref="AJ13:AO13"/>
    <mergeCell ref="AV13:BA13"/>
    <mergeCell ref="AJ12:AO12"/>
    <mergeCell ref="AV12:BA12"/>
    <mergeCell ref="AG12:AI12"/>
    <mergeCell ref="AR12:AS12"/>
    <mergeCell ref="AR13:AS13"/>
    <mergeCell ref="AT12:AU12"/>
    <mergeCell ref="AP12:AQ12"/>
    <mergeCell ref="AT13:AU13"/>
    <mergeCell ref="AP13:AQ13"/>
    <mergeCell ref="AG13:AI13"/>
    <mergeCell ref="AG23:AI23"/>
    <mergeCell ref="AG24:AI24"/>
    <mergeCell ref="AG59:AI59"/>
    <mergeCell ref="AG60:AI60"/>
    <mergeCell ref="AG62:AI62"/>
    <mergeCell ref="AG63:AI63"/>
    <mergeCell ref="C4:I4"/>
    <mergeCell ref="K5:M6"/>
    <mergeCell ref="K4:Q4"/>
    <mergeCell ref="N5:N6"/>
    <mergeCell ref="O5:Q6"/>
    <mergeCell ref="AA4:BA4"/>
    <mergeCell ref="AA5:AF6"/>
    <mergeCell ref="AJ5:AO6"/>
    <mergeCell ref="AS5:AX6"/>
    <mergeCell ref="AG5:AI6"/>
    <mergeCell ref="AP5:AR6"/>
    <mergeCell ref="AY5:BA6"/>
    <mergeCell ref="E46:R46"/>
    <mergeCell ref="E42:R42"/>
    <mergeCell ref="E45:R45"/>
    <mergeCell ref="B8:R8"/>
    <mergeCell ref="AJ8:AO8"/>
    <mergeCell ref="AP8:AU8"/>
    <mergeCell ref="AG64:AI64"/>
    <mergeCell ref="AG65:AI65"/>
    <mergeCell ref="AG66:AI66"/>
    <mergeCell ref="AG49:AI49"/>
    <mergeCell ref="AG50:AI50"/>
    <mergeCell ref="AG51:AI51"/>
    <mergeCell ref="AG52:AI52"/>
    <mergeCell ref="AG53:AI53"/>
    <mergeCell ref="AG54:AI54"/>
    <mergeCell ref="AG55:AI55"/>
    <mergeCell ref="AG56:AI56"/>
    <mergeCell ref="AG57:AI57"/>
    <mergeCell ref="S4:Y4"/>
    <mergeCell ref="S5:U6"/>
    <mergeCell ref="V5:V6"/>
    <mergeCell ref="W5:Y6"/>
    <mergeCell ref="C5:I6"/>
    <mergeCell ref="AG58:AI58"/>
    <mergeCell ref="AG35:AI35"/>
    <mergeCell ref="AG36:AI36"/>
    <mergeCell ref="AG39:AI39"/>
    <mergeCell ref="AG40:AI40"/>
    <mergeCell ref="AG41:AI41"/>
    <mergeCell ref="AG42:AI42"/>
    <mergeCell ref="AG43:AI43"/>
    <mergeCell ref="AG45:AI45"/>
    <mergeCell ref="AG46:AI46"/>
    <mergeCell ref="AG25:AI25"/>
    <mergeCell ref="AG26:AI26"/>
    <mergeCell ref="AG27:AI27"/>
    <mergeCell ref="AG28:AI28"/>
    <mergeCell ref="AG29:AI29"/>
    <mergeCell ref="AG30:AI30"/>
    <mergeCell ref="AG20:AI20"/>
    <mergeCell ref="AG21:AI21"/>
    <mergeCell ref="AG22:AI22"/>
  </mergeCells>
  <phoneticPr fontId="1"/>
  <conditionalFormatting sqref="C5:I6">
    <cfRule type="expression" dxfId="379" priority="82">
      <formula>$C$5="回答中"</formula>
    </cfRule>
  </conditionalFormatting>
  <conditionalFormatting sqref="K5:M6">
    <cfRule type="expression" dxfId="378" priority="83">
      <formula>$K$5&lt;&gt;$O$5</formula>
    </cfRule>
  </conditionalFormatting>
  <conditionalFormatting sqref="AJ12">
    <cfRule type="expression" dxfId="377" priority="20">
      <formula>$AG$12="－"</formula>
    </cfRule>
  </conditionalFormatting>
  <conditionalFormatting sqref="AJ13">
    <cfRule type="expression" dxfId="376" priority="73">
      <formula>$AJ$13&lt;&gt;"入力完了"</formula>
    </cfRule>
    <cfRule type="expression" dxfId="375" priority="19">
      <formula>$AG$13="－"</formula>
    </cfRule>
  </conditionalFormatting>
  <conditionalFormatting sqref="AJ18">
    <cfRule type="expression" dxfId="374" priority="17">
      <formula>$AG$18="－"</formula>
    </cfRule>
  </conditionalFormatting>
  <conditionalFormatting sqref="AJ23">
    <cfRule type="expression" dxfId="373" priority="16">
      <formula>$AG$23="－"</formula>
    </cfRule>
    <cfRule type="expression" dxfId="372" priority="63">
      <formula>$AJ23&lt;&gt;"入力完了"</formula>
    </cfRule>
  </conditionalFormatting>
  <conditionalFormatting sqref="AJ28">
    <cfRule type="expression" dxfId="371" priority="15">
      <formula>$AG$28="－"</formula>
    </cfRule>
  </conditionalFormatting>
  <conditionalFormatting sqref="AJ36">
    <cfRule type="expression" dxfId="370" priority="6">
      <formula>$AG$36="－"</formula>
    </cfRule>
  </conditionalFormatting>
  <conditionalFormatting sqref="AJ43">
    <cfRule type="expression" dxfId="369" priority="21">
      <formula>$AJ$43&lt;&gt;"入力完了"</formula>
    </cfRule>
  </conditionalFormatting>
  <conditionalFormatting sqref="AJ49">
    <cfRule type="expression" dxfId="368" priority="14">
      <formula>$AG$49="－"</formula>
    </cfRule>
  </conditionalFormatting>
  <conditionalFormatting sqref="AJ56">
    <cfRule type="expression" dxfId="367" priority="13">
      <formula>$AG$56="－"</formula>
    </cfRule>
  </conditionalFormatting>
  <conditionalFormatting sqref="AJ57">
    <cfRule type="expression" dxfId="366" priority="12">
      <formula>$AG$57="－"</formula>
    </cfRule>
  </conditionalFormatting>
  <conditionalFormatting sqref="AJ58">
    <cfRule type="expression" dxfId="365" priority="11">
      <formula>$AG$58="－"</formula>
    </cfRule>
  </conditionalFormatting>
  <conditionalFormatting sqref="AJ59">
    <cfRule type="expression" dxfId="364" priority="10">
      <formula>$AG$59="－"</formula>
    </cfRule>
  </conditionalFormatting>
  <conditionalFormatting sqref="AJ60">
    <cfRule type="expression" dxfId="363" priority="9">
      <formula>$AG$60="－"</formula>
    </cfRule>
  </conditionalFormatting>
  <conditionalFormatting sqref="AJ62">
    <cfRule type="expression" dxfId="362" priority="8">
      <formula>$AG$62="－"</formula>
    </cfRule>
  </conditionalFormatting>
  <conditionalFormatting sqref="AJ63">
    <cfRule type="expression" dxfId="361" priority="4">
      <formula>$AJ$63&lt;&gt;"入力完了"</formula>
    </cfRule>
  </conditionalFormatting>
  <conditionalFormatting sqref="AJ64">
    <cfRule type="expression" dxfId="360" priority="3">
      <formula>$AG$64="－"</formula>
    </cfRule>
    <cfRule type="expression" dxfId="359" priority="7">
      <formula>$AJ$64&lt;&gt;"入力完了"</formula>
    </cfRule>
  </conditionalFormatting>
  <conditionalFormatting sqref="AJ65">
    <cfRule type="expression" dxfId="358" priority="2">
      <formula>$AJ$65&lt;&gt;"入力完了"</formula>
    </cfRule>
  </conditionalFormatting>
  <conditionalFormatting sqref="AJ66">
    <cfRule type="expression" dxfId="357" priority="1">
      <formula>$AJ$66&lt;&gt;"入力完了"</formula>
    </cfRule>
  </conditionalFormatting>
  <conditionalFormatting sqref="AJ10:AO10">
    <cfRule type="expression" dxfId="356" priority="176">
      <formula>$AJ10&lt;&gt;"入力完了"</formula>
    </cfRule>
  </conditionalFormatting>
  <conditionalFormatting sqref="AJ12:AO12">
    <cfRule type="expression" dxfId="355" priority="74">
      <formula>$AJ12&lt;&gt;"入力完了"</formula>
    </cfRule>
  </conditionalFormatting>
  <conditionalFormatting sqref="AJ14:AO14">
    <cfRule type="expression" dxfId="354" priority="69">
      <formula>$AJ$14&lt;&gt;"入力完了"</formula>
    </cfRule>
  </conditionalFormatting>
  <conditionalFormatting sqref="AJ16:AO16">
    <cfRule type="expression" dxfId="353" priority="66">
      <formula>$AJ$16&lt;&gt;"入力完了"</formula>
    </cfRule>
  </conditionalFormatting>
  <conditionalFormatting sqref="AJ17:AO17">
    <cfRule type="expression" dxfId="352" priority="67">
      <formula>$AJ$17&lt;&gt;"入力完了"</formula>
    </cfRule>
  </conditionalFormatting>
  <conditionalFormatting sqref="AJ18:AO18">
    <cfRule type="expression" dxfId="351" priority="65">
      <formula>$AJ$18&lt;&gt;"入力完了"</formula>
    </cfRule>
  </conditionalFormatting>
  <conditionalFormatting sqref="AJ20:AO20">
    <cfRule type="expression" dxfId="350" priority="72">
      <formula>$AJ20&lt;&gt;"入力完了"</formula>
    </cfRule>
  </conditionalFormatting>
  <conditionalFormatting sqref="AJ21:AO21">
    <cfRule type="expression" dxfId="349" priority="62">
      <formula>$AJ$21&lt;&gt;"入力完了"</formula>
    </cfRule>
  </conditionalFormatting>
  <conditionalFormatting sqref="AJ22:AO22">
    <cfRule type="expression" dxfId="348" priority="61">
      <formula>$AJ$22&lt;&gt;"入力完了"</formula>
    </cfRule>
  </conditionalFormatting>
  <conditionalFormatting sqref="AJ24:AO24">
    <cfRule type="expression" dxfId="347" priority="60">
      <formula>$AJ$24&lt;&gt;"入力完了"</formula>
    </cfRule>
  </conditionalFormatting>
  <conditionalFormatting sqref="AJ25:AO25">
    <cfRule type="expression" dxfId="346" priority="59">
      <formula>$AJ$25&lt;&gt;"入力完了"</formula>
    </cfRule>
  </conditionalFormatting>
  <conditionalFormatting sqref="AJ26:AO26">
    <cfRule type="expression" dxfId="345" priority="58">
      <formula>$AJ$26&lt;&gt;"入力完了"</formula>
    </cfRule>
  </conditionalFormatting>
  <conditionalFormatting sqref="AJ27:AO27">
    <cfRule type="expression" dxfId="344" priority="57">
      <formula>$AJ$27&lt;&gt;"入力完了"</formula>
    </cfRule>
  </conditionalFormatting>
  <conditionalFormatting sqref="AJ28:AO28">
    <cfRule type="expression" dxfId="343" priority="56">
      <formula>$AJ$28&lt;&gt;"入力完了"</formula>
    </cfRule>
  </conditionalFormatting>
  <conditionalFormatting sqref="AJ29:AO29">
    <cfRule type="expression" dxfId="342" priority="55">
      <formula>$AJ$29&lt;&gt;"入力完了"</formula>
    </cfRule>
  </conditionalFormatting>
  <conditionalFormatting sqref="AJ30:AO30">
    <cfRule type="expression" dxfId="341" priority="54">
      <formula>$AJ$30&lt;&gt;"入力完了"</formula>
    </cfRule>
  </conditionalFormatting>
  <conditionalFormatting sqref="AJ31:AO31">
    <cfRule type="expression" dxfId="340" priority="53">
      <formula>$AJ$31&lt;&gt;"入力完了"</formula>
    </cfRule>
  </conditionalFormatting>
  <conditionalFormatting sqref="AJ33:AO33">
    <cfRule type="expression" dxfId="339" priority="52">
      <formula>$AJ$33&lt;&gt;"入力完了"</formula>
    </cfRule>
  </conditionalFormatting>
  <conditionalFormatting sqref="AJ34:AO34">
    <cfRule type="expression" dxfId="338" priority="51">
      <formula>$AJ$34&lt;&gt;"入力完了"</formula>
    </cfRule>
  </conditionalFormatting>
  <conditionalFormatting sqref="AJ35:AO35">
    <cfRule type="expression" dxfId="337" priority="50">
      <formula>$AJ$35&lt;&gt;"入力完了"</formula>
    </cfRule>
  </conditionalFormatting>
  <conditionalFormatting sqref="AJ36:AO36">
    <cfRule type="expression" dxfId="336" priority="49">
      <formula>$AJ$36&lt;&gt;"入力完了"</formula>
    </cfRule>
  </conditionalFormatting>
  <conditionalFormatting sqref="AJ39:AO39">
    <cfRule type="expression" dxfId="335" priority="48">
      <formula>$AJ$39&lt;&gt;"入力完了"</formula>
    </cfRule>
  </conditionalFormatting>
  <conditionalFormatting sqref="AJ40:AO40">
    <cfRule type="expression" dxfId="334" priority="47">
      <formula>$AJ$40&lt;&gt;"入力完了"</formula>
    </cfRule>
  </conditionalFormatting>
  <conditionalFormatting sqref="AJ41:AO41">
    <cfRule type="expression" dxfId="333" priority="46">
      <formula>$AJ$41&lt;&gt;"入力完了"</formula>
    </cfRule>
  </conditionalFormatting>
  <conditionalFormatting sqref="AJ42:AO42">
    <cfRule type="expression" dxfId="332" priority="45">
      <formula>$AJ$42&lt;&gt;"入力完了"</formula>
    </cfRule>
  </conditionalFormatting>
  <conditionalFormatting sqref="AJ45:AO45">
    <cfRule type="expression" dxfId="331" priority="43">
      <formula>$AJ$45&lt;&gt;"入力完了"</formula>
    </cfRule>
  </conditionalFormatting>
  <conditionalFormatting sqref="AJ46:AO46">
    <cfRule type="expression" dxfId="330" priority="42">
      <formula>$AJ$46&lt;&gt;"入力完了"</formula>
    </cfRule>
  </conditionalFormatting>
  <conditionalFormatting sqref="AJ49:AO49">
    <cfRule type="expression" dxfId="329" priority="40">
      <formula>$AJ$49&lt;&gt;"入力完了"</formula>
    </cfRule>
  </conditionalFormatting>
  <conditionalFormatting sqref="AJ50:AO50">
    <cfRule type="expression" dxfId="328" priority="41">
      <formula>$AJ$50&lt;&gt;"入力完了"</formula>
    </cfRule>
  </conditionalFormatting>
  <conditionalFormatting sqref="AJ51:AO51">
    <cfRule type="expression" dxfId="327" priority="36">
      <formula>$AJ$51&lt;&gt;"入力完了"</formula>
    </cfRule>
  </conditionalFormatting>
  <conditionalFormatting sqref="AJ52:AO52">
    <cfRule type="expression" dxfId="326" priority="35">
      <formula>$AJ$52&lt;&gt;"入力完了"</formula>
    </cfRule>
  </conditionalFormatting>
  <conditionalFormatting sqref="AJ53:AO53">
    <cfRule type="expression" dxfId="325" priority="34">
      <formula>$AJ$53&lt;&gt;"入力完了"</formula>
    </cfRule>
  </conditionalFormatting>
  <conditionalFormatting sqref="AJ54:AO54">
    <cfRule type="expression" dxfId="324" priority="33">
      <formula>$AJ$54&lt;&gt;"入力完了"</formula>
    </cfRule>
  </conditionalFormatting>
  <conditionalFormatting sqref="AJ55:AO55">
    <cfRule type="expression" dxfId="323" priority="32">
      <formula>$AJ$55&lt;&gt;"入力完了"</formula>
    </cfRule>
  </conditionalFormatting>
  <conditionalFormatting sqref="AJ56:AO56">
    <cfRule type="expression" dxfId="322" priority="31">
      <formula>$AJ$56&lt;&gt;"入力完了"</formula>
    </cfRule>
  </conditionalFormatting>
  <conditionalFormatting sqref="AJ57:AO57">
    <cfRule type="expression" dxfId="321" priority="29">
      <formula>$AJ$57&lt;&gt;"入力完了"</formula>
    </cfRule>
  </conditionalFormatting>
  <conditionalFormatting sqref="AJ58:AO58">
    <cfRule type="expression" dxfId="320" priority="28">
      <formula>$AJ$58&lt;&gt;"入力完了"</formula>
    </cfRule>
  </conditionalFormatting>
  <conditionalFormatting sqref="AJ59:AO59">
    <cfRule type="expression" dxfId="319" priority="27">
      <formula>$AJ$59&lt;&gt;"入力完了"</formula>
    </cfRule>
  </conditionalFormatting>
  <conditionalFormatting sqref="AJ60:AO60">
    <cfRule type="expression" dxfId="318" priority="26">
      <formula>$AJ$60&lt;&gt;"入力完了"</formula>
    </cfRule>
  </conditionalFormatting>
  <conditionalFormatting sqref="AJ62:AO62">
    <cfRule type="expression" dxfId="317" priority="25">
      <formula>$AJ$62&lt;&gt;"入力完了"</formula>
    </cfRule>
  </conditionalFormatting>
  <conditionalFormatting sqref="AV13">
    <cfRule type="expression" dxfId="316" priority="18">
      <formula>$AG$13="－"</formula>
    </cfRule>
  </conditionalFormatting>
  <conditionalFormatting sqref="AV36">
    <cfRule type="expression" dxfId="315" priority="5">
      <formula>$AG$36="－"</formula>
    </cfRule>
  </conditionalFormatting>
  <conditionalFormatting sqref="AV10:BA10">
    <cfRule type="expression" dxfId="314" priority="173">
      <formula>$AV$10="未入力"</formula>
    </cfRule>
  </conditionalFormatting>
  <conditionalFormatting sqref="AV12:BA12">
    <cfRule type="expression" dxfId="313" priority="161">
      <formula>$AV$12="未入力"</formula>
    </cfRule>
    <cfRule type="expression" dxfId="312" priority="78">
      <formula>$AG$12="－"</formula>
    </cfRule>
  </conditionalFormatting>
  <conditionalFormatting sqref="AV13:BA13">
    <cfRule type="expression" dxfId="311" priority="81">
      <formula>$AV$13="未入力"</formula>
    </cfRule>
  </conditionalFormatting>
  <conditionalFormatting sqref="AV14:BA14">
    <cfRule type="expression" dxfId="310" priority="79">
      <formula>$AV$14="未入力"</formula>
    </cfRule>
  </conditionalFormatting>
  <conditionalFormatting sqref="AV16:BA16">
    <cfRule type="expression" dxfId="309" priority="159">
      <formula>$AV$16="未入力"</formula>
    </cfRule>
  </conditionalFormatting>
  <conditionalFormatting sqref="AV17:BA17">
    <cfRule type="expression" dxfId="308" priority="158">
      <formula>$AV$17="未入力"</formula>
    </cfRule>
  </conditionalFormatting>
  <conditionalFormatting sqref="AV18:BA18">
    <cfRule type="expression" dxfId="307" priority="157">
      <formula>$AV$18="未入力"</formula>
    </cfRule>
    <cfRule type="expression" dxfId="306" priority="107">
      <formula>$AG$18="－"</formula>
    </cfRule>
  </conditionalFormatting>
  <conditionalFormatting sqref="AV20:BA20">
    <cfRule type="expression" dxfId="305" priority="156">
      <formula>$AV$20="未入力"</formula>
    </cfRule>
  </conditionalFormatting>
  <conditionalFormatting sqref="AV21:BA21">
    <cfRule type="expression" dxfId="304" priority="155">
      <formula>$AV$21="未入力"</formula>
    </cfRule>
  </conditionalFormatting>
  <conditionalFormatting sqref="AV22:BA22">
    <cfRule type="expression" dxfId="303" priority="154">
      <formula>$AV$22="未入力"</formula>
    </cfRule>
  </conditionalFormatting>
  <conditionalFormatting sqref="AV23:BA23">
    <cfRule type="expression" dxfId="302" priority="153">
      <formula>$AV$23="未入力"</formula>
    </cfRule>
    <cfRule type="expression" dxfId="301" priority="105">
      <formula>$AG$23="－"</formula>
    </cfRule>
  </conditionalFormatting>
  <conditionalFormatting sqref="AV24:BA24">
    <cfRule type="expression" dxfId="300" priority="152">
      <formula>$AV$24="未入力"</formula>
    </cfRule>
  </conditionalFormatting>
  <conditionalFormatting sqref="AV25:BA25">
    <cfRule type="expression" dxfId="299" priority="151">
      <formula>$AV$25="未入力"</formula>
    </cfRule>
  </conditionalFormatting>
  <conditionalFormatting sqref="AV26:BA26">
    <cfRule type="expression" dxfId="298" priority="150">
      <formula>$AV$26="未入力"</formula>
    </cfRule>
  </conditionalFormatting>
  <conditionalFormatting sqref="AV27:BA27">
    <cfRule type="expression" dxfId="297" priority="149">
      <formula>$AV$27="未入力"</formula>
    </cfRule>
  </conditionalFormatting>
  <conditionalFormatting sqref="AV28:BA28">
    <cfRule type="expression" dxfId="296" priority="148">
      <formula>$AV$28="未入力"</formula>
    </cfRule>
    <cfRule type="expression" dxfId="295" priority="103">
      <formula>$AG$28="－"</formula>
    </cfRule>
  </conditionalFormatting>
  <conditionalFormatting sqref="AV29:BA29">
    <cfRule type="expression" dxfId="294" priority="147">
      <formula>$AV$29="未入力"</formula>
    </cfRule>
  </conditionalFormatting>
  <conditionalFormatting sqref="AV30:BA30">
    <cfRule type="expression" dxfId="293" priority="146">
      <formula>$AV$30="未入力"</formula>
    </cfRule>
  </conditionalFormatting>
  <conditionalFormatting sqref="AV31:BA31">
    <cfRule type="expression" dxfId="292" priority="145">
      <formula>$AV$31="未入力"</formula>
    </cfRule>
  </conditionalFormatting>
  <conditionalFormatting sqref="AV33:BA33">
    <cfRule type="expression" dxfId="291" priority="144">
      <formula>$AV$33="未入力"</formula>
    </cfRule>
  </conditionalFormatting>
  <conditionalFormatting sqref="AV34:BA34">
    <cfRule type="expression" dxfId="290" priority="143">
      <formula>$AV$34="未入力"</formula>
    </cfRule>
  </conditionalFormatting>
  <conditionalFormatting sqref="AV35:BA35">
    <cfRule type="expression" dxfId="289" priority="142">
      <formula>$AV$35="未入力"</formula>
    </cfRule>
  </conditionalFormatting>
  <conditionalFormatting sqref="AV36:BA36">
    <cfRule type="expression" dxfId="288" priority="141">
      <formula>$AV$36="未入力"</formula>
    </cfRule>
  </conditionalFormatting>
  <conditionalFormatting sqref="AV39:BA39">
    <cfRule type="expression" dxfId="287" priority="140">
      <formula>$AV$39="未入力"</formula>
    </cfRule>
  </conditionalFormatting>
  <conditionalFormatting sqref="AV40:BA40">
    <cfRule type="expression" dxfId="286" priority="139">
      <formula>$AV$40="未入力"</formula>
    </cfRule>
  </conditionalFormatting>
  <conditionalFormatting sqref="AV41:BA41">
    <cfRule type="expression" dxfId="285" priority="138">
      <formula>$AV$41="未入力"</formula>
    </cfRule>
  </conditionalFormatting>
  <conditionalFormatting sqref="AV42:BA42">
    <cfRule type="expression" dxfId="284" priority="137">
      <formula>$AV$42="未入力"</formula>
    </cfRule>
  </conditionalFormatting>
  <conditionalFormatting sqref="AV43:BA43">
    <cfRule type="expression" dxfId="283" priority="136">
      <formula>$AV$43="未入力"</formula>
    </cfRule>
  </conditionalFormatting>
  <conditionalFormatting sqref="AV45:BA45">
    <cfRule type="expression" dxfId="282" priority="135">
      <formula>$AV$45="未入力"</formula>
    </cfRule>
  </conditionalFormatting>
  <conditionalFormatting sqref="AV46:BA46">
    <cfRule type="expression" dxfId="281" priority="134">
      <formula>$AV$46="未入力"</formula>
    </cfRule>
  </conditionalFormatting>
  <conditionalFormatting sqref="AV49:BA49">
    <cfRule type="expression" dxfId="280" priority="101">
      <formula>$AG$49="－"</formula>
    </cfRule>
    <cfRule type="expression" dxfId="279" priority="133">
      <formula>$AV$49="未入力"</formula>
    </cfRule>
  </conditionalFormatting>
  <conditionalFormatting sqref="AV50:BA50">
    <cfRule type="expression" dxfId="278" priority="99">
      <formula>$AG$50="－"</formula>
    </cfRule>
    <cfRule type="expression" dxfId="277" priority="132">
      <formula>$AV$50="未入力"</formula>
    </cfRule>
  </conditionalFormatting>
  <conditionalFormatting sqref="AV51:BA51">
    <cfRule type="expression" dxfId="276" priority="131">
      <formula>$AV$51="未入力"</formula>
    </cfRule>
  </conditionalFormatting>
  <conditionalFormatting sqref="AV52:BA52">
    <cfRule type="expression" dxfId="275" priority="130">
      <formula>$AV$52="未入力"</formula>
    </cfRule>
  </conditionalFormatting>
  <conditionalFormatting sqref="AV53:BA53">
    <cfRule type="expression" dxfId="274" priority="129">
      <formula>$AV$53="未入力"</formula>
    </cfRule>
  </conditionalFormatting>
  <conditionalFormatting sqref="AV54:BA54">
    <cfRule type="expression" dxfId="273" priority="128">
      <formula>$AV$54="未入力"</formula>
    </cfRule>
  </conditionalFormatting>
  <conditionalFormatting sqref="AV55:BA55">
    <cfRule type="expression" dxfId="272" priority="127">
      <formula>$AV$55="未入力"</formula>
    </cfRule>
  </conditionalFormatting>
  <conditionalFormatting sqref="AV56:BA56">
    <cfRule type="expression" dxfId="271" priority="126">
      <formula>$AV$56="未入力"</formula>
    </cfRule>
    <cfRule type="expression" dxfId="270" priority="97">
      <formula>$AG$56="－"</formula>
    </cfRule>
  </conditionalFormatting>
  <conditionalFormatting sqref="AV57:BA57">
    <cfRule type="expression" dxfId="269" priority="125">
      <formula>$AV$57="未入力"</formula>
    </cfRule>
    <cfRule type="expression" dxfId="268" priority="95">
      <formula>$AG$57="－"</formula>
    </cfRule>
  </conditionalFormatting>
  <conditionalFormatting sqref="AV58:BA58">
    <cfRule type="expression" dxfId="267" priority="124">
      <formula>$AV$58="未入力"</formula>
    </cfRule>
    <cfRule type="expression" dxfId="266" priority="93">
      <formula>$AG$58="－"</formula>
    </cfRule>
  </conditionalFormatting>
  <conditionalFormatting sqref="AV59:BA59">
    <cfRule type="expression" dxfId="265" priority="123">
      <formula>$AV$59="未入力"</formula>
    </cfRule>
    <cfRule type="expression" dxfId="264" priority="91">
      <formula>$AG$59="－"</formula>
    </cfRule>
  </conditionalFormatting>
  <conditionalFormatting sqref="AV60:BA60">
    <cfRule type="expression" dxfId="263" priority="122">
      <formula>$AV$60="未入力"</formula>
    </cfRule>
    <cfRule type="expression" dxfId="262" priority="89">
      <formula>$AG$60="－"</formula>
    </cfRule>
  </conditionalFormatting>
  <conditionalFormatting sqref="AV62:BA62">
    <cfRule type="expression" dxfId="261" priority="121">
      <formula>$AV$62="未入力"</formula>
    </cfRule>
    <cfRule type="expression" dxfId="260" priority="87">
      <formula>$AG$62="－"</formula>
    </cfRule>
  </conditionalFormatting>
  <conditionalFormatting sqref="AV63:BA63">
    <cfRule type="expression" dxfId="259" priority="120">
      <formula>$AV$63="未入力"</formula>
    </cfRule>
  </conditionalFormatting>
  <conditionalFormatting sqref="AV64:BA64">
    <cfRule type="expression" dxfId="258" priority="119">
      <formula>$AV$64="未入力"</formula>
    </cfRule>
    <cfRule type="expression" dxfId="257" priority="85">
      <formula>$AG$64="－"</formula>
    </cfRule>
  </conditionalFormatting>
  <conditionalFormatting sqref="AV65:BA65">
    <cfRule type="expression" dxfId="256" priority="118">
      <formula>$AV$65="未入力"</formula>
    </cfRule>
  </conditionalFormatting>
  <conditionalFormatting sqref="AV66:BA66">
    <cfRule type="expression" dxfId="255" priority="117">
      <formula>$AV$66="未入力"</formula>
    </cfRule>
  </conditionalFormatting>
  <dataValidations count="2">
    <dataValidation type="textLength" imeMode="halfAlpha" allowBlank="1" showInputMessage="1" showErrorMessage="1" sqref="V11:AF11" xr:uid="{4A003E69-7138-4F25-9370-324C2A8DD2D4}">
      <formula1>11</formula1>
      <formula2>11</formula2>
    </dataValidation>
    <dataValidation imeMode="hiragana" allowBlank="1" showInputMessage="1" showErrorMessage="1" sqref="V39:V43 V45:V59 V20:V31 V62:V66 V9:V17 W47:W48 V33:V36" xr:uid="{B32B6D65-061F-428F-B348-7B69FFD8BC32}"/>
  </dataValidations>
  <hyperlinks>
    <hyperlink ref="S10:U10" location="回答シート!A1:A18" display="2025-001" xr:uid="{1D0CF549-EA41-421C-91CE-F328135A202C}"/>
    <hyperlink ref="S12:U12" location="回答シート!A22:A39" display="2025-002" xr:uid="{E02DB84C-FD6E-432D-AD4F-2EA9E24E928F}"/>
    <hyperlink ref="S13:U13" location="回答シート!A43:A60" display="2025-003" xr:uid="{879A9903-BB8F-4D83-BFF0-FD66004EDBF2}"/>
    <hyperlink ref="S14:U14" location="回答シート!A64:A81" display="2025-004" xr:uid="{C773A541-A088-4781-AE65-B63A3C4D496F}"/>
    <hyperlink ref="S16:U16" location="回答シート!A85:A102" display="2025-005" xr:uid="{B8A7DCCA-EFDF-44F5-AEF2-4D748FE47B05}"/>
    <hyperlink ref="S17:U17" location="回答シート!A106:A123" display="2025-006" xr:uid="{97A092FB-0DBF-4758-A165-F1DE04B9E537}"/>
    <hyperlink ref="S18:U18" location="回答シート!A133:A150" display="2025-007" xr:uid="{979AD839-A579-47C1-8439-29100A9E6229}"/>
    <hyperlink ref="S20:U20" location="回答シート!A162:A179" display="2025-008" xr:uid="{883446C7-5B84-413D-A6B2-14D7762CADF9}"/>
    <hyperlink ref="S21:U21" location="回答シート!A191:A208" display="2025-009" xr:uid="{0C76C054-227B-48F1-BAA8-AF9CB8AC7FB2}"/>
    <hyperlink ref="S22:U22" location="回答シート!A218:A235" display="2025-010" xr:uid="{E6E9AAF9-D9AF-49AE-9CBC-783D6DAB0A35}"/>
    <hyperlink ref="S23:U23" location="回答シート!A243:A258" display="2025-011" xr:uid="{0EEEA30A-B656-40AD-8CB3-207AC88FBA43}"/>
    <hyperlink ref="S24:U24" location="回答シート!A264:A281" display="2025-012" xr:uid="{CA78D961-704E-4D67-B684-516459354BCF}"/>
    <hyperlink ref="S25:U25" location="回答シート!A297:A314" display="2025-013" xr:uid="{93CF6645-A8A1-48A7-BFA3-63285A9729E7}"/>
    <hyperlink ref="S26:U26" location="回答シート!A330:A345" display="2025-014" xr:uid="{89A824CF-B0BE-425A-B0B6-31D5F321977D}"/>
    <hyperlink ref="S27:U27" location="回答シート!A351:A368" display="2025-015" xr:uid="{2ED13C1A-A8E9-4EF6-A4D6-06E6A1BDC3B2}"/>
    <hyperlink ref="S28:U28" location="回答シート!A378:A391" display="2025-016" xr:uid="{E61E0A08-6CC3-4BBA-8A11-A0A2F916016A}"/>
    <hyperlink ref="S29:U29" location="回答シート!A399:A410" display="2025-017" xr:uid="{CB75CF43-BB82-4DE7-A51B-292F23FE29DB}"/>
    <hyperlink ref="S30:U30" location="回答シート!A420:A435" display="2025-018" xr:uid="{00ECBC29-6AC2-44DD-82A6-B0A312BA7D9C}"/>
    <hyperlink ref="S31:U31" location="回答シート!A441:A454" display="2025-019" xr:uid="{E88ADC65-B157-4DD3-A510-FBCC1827C334}"/>
    <hyperlink ref="S33:U33" location="回答シート!A462:A475" display="2025-020" xr:uid="{247E91AF-1ADB-4F7E-A7A9-9A1DAE5685ED}"/>
    <hyperlink ref="S34:U34" location="回答シート!A483:A494" display="2025-021" xr:uid="{356DF540-A410-4C96-90C5-566F0C730D25}"/>
    <hyperlink ref="S35:U35" location="回答シート!A504:A517" display="2025-022" xr:uid="{1B098D0C-0E4E-4FB5-A598-AE6EE1569935}"/>
    <hyperlink ref="S36:U36" location="回答シート!A525:A542" display="2025-023" xr:uid="{975E1F14-72B5-4AE5-920B-24FCC476D4EB}"/>
    <hyperlink ref="S39:U39" location="回答シート!A546:A563" display="2025-024" xr:uid="{4BB11D4E-AB79-4212-81B8-6A8F400F51E0}"/>
    <hyperlink ref="S40:U40" location="回答シート!A567:A578" display="2025-025" xr:uid="{2151FE74-9C2E-4C3C-9C32-3C0E3C838748}"/>
    <hyperlink ref="S41:U41" location="回答シート!A588:A603" display="2025-026" xr:uid="{9B561EFC-5CA9-45EF-BA31-CBB53A3567F3}"/>
    <hyperlink ref="S42:U42" location="回答シート!A609:A624" display="2025-027" xr:uid="{D1BD0402-B875-46B3-AD00-297226611F96}"/>
    <hyperlink ref="S43:U43" location="回答シート!A630:A645" display="2025-028" xr:uid="{F971BECB-2807-4C46-878A-BE938779C9C3}"/>
    <hyperlink ref="S45:U45" location="回答シート!A651:A668" display="2025-029" xr:uid="{4214201A-9E04-416D-9222-418E33B487F0}"/>
    <hyperlink ref="S46:U46" location="回答シート!A754:A771" display="2025-030" xr:uid="{9874DFB3-AF01-4097-AD78-1A1B3FFD8954}"/>
    <hyperlink ref="S49:U49" location="回答シート!A779:A796" display="2025-031" xr:uid="{05A36C59-056C-4018-84C4-189903C82200}"/>
    <hyperlink ref="S50:U50" location="回答シート!A800:A817" display="2025-032" xr:uid="{BCB0AC69-49B3-4B66-BB3D-43DC24077773}"/>
    <hyperlink ref="S51:U51" location="回答シート!A821:A838" display="2025-033" xr:uid="{0FEC3E80-D9B7-404D-B30F-022080C4B212}"/>
    <hyperlink ref="S52:U52" location="回答シート!A842:A859" display="2025-034" xr:uid="{35A81EA5-A3A8-49A9-B596-A12D9A9DD1AD}"/>
    <hyperlink ref="S53:U53" location="回答シート!A863:A880" display="2025-035" xr:uid="{B408ECB3-8A1F-49C5-84B8-C18F387A5C2E}"/>
    <hyperlink ref="S54:U54" location="回答シート!A884:A901" display="2025-036" xr:uid="{984F2588-5D1E-4BED-A65C-6580E58E1B83}"/>
    <hyperlink ref="S55:U55" location="回答シート!A905:A922" display="2025-037" xr:uid="{412106AA-221F-4024-9C0F-94E927DEBB3C}"/>
    <hyperlink ref="S56:U56" location="回答シート!A926:A943" display="2025-038" xr:uid="{CE5F39CC-8964-4837-AF92-F545420143AA}"/>
    <hyperlink ref="S57:U57" location="回答シート!A947:A964" display="2025-039" xr:uid="{6DD0137B-11A9-4542-BFCD-EBA37FDD6436}"/>
    <hyperlink ref="S58:U58" location="回答シート!A968:A985" display="2025-040" xr:uid="{3AD32390-7A27-4D75-ACB4-748571CD157A}"/>
    <hyperlink ref="S59:U59" location="回答シート!A989:A1006" display="2025-041" xr:uid="{6C681B86-93FB-4B52-8E77-BC0AE3062202}"/>
    <hyperlink ref="S60:U60" location="回答シート!A1010:A1027" display="2025-042" xr:uid="{386C6A2D-A0BA-4CB3-AC3E-5EFA4F0AFFB5}"/>
    <hyperlink ref="S62:U62" location="回答シート!A1031:A1048" display="2025-043" xr:uid="{E8AA1C9F-E46E-4237-87A0-B5AD7F689BB6}"/>
    <hyperlink ref="S63:U63" location="回答シート!A1052:A1069" display="2025-044" xr:uid="{A14E1044-1F03-4DC4-9043-42DD12BF8C3C}"/>
    <hyperlink ref="S64:U64" location="回答シート!A1073:A1090" display="2025-045" xr:uid="{F423D6D4-B8BC-4C78-9578-C81217573333}"/>
    <hyperlink ref="S65:U65" location="回答シート!A1106:A1123" display="2025-046" xr:uid="{B0A84FBF-CB3F-4FBD-B22A-D893255710C8}"/>
    <hyperlink ref="S66:U66" location="回答シート!A1127:A1144" display="2025-047" xr:uid="{695B0496-C4CD-43C0-9142-009E213D67B4}"/>
  </hyperlinks>
  <printOptions horizontalCentered="1"/>
  <pageMargins left="0.39370078740157483" right="0.39370078740157483" top="0.70866141732283472" bottom="0.39370078740157483" header="0.47244094488188981" footer="0.19685039370078741"/>
  <pageSetup paperSize="9" scale="61" fitToHeight="0" pageOrder="overThenDown" orientation="landscape" r:id="rId1"/>
  <headerFooter>
    <oddHeader>&amp;R自己点検項目一覧シート【2025年度版】</oddHeader>
    <oddFooter>&amp;C&amp;"ＭＳ Ｐゴシック,標準"&amp;P/&amp;N</oddFooter>
  </headerFooter>
  <rowBreaks count="3" manualBreakCount="3">
    <brk id="23" max="50" man="1"/>
    <brk id="42" max="50" man="1"/>
    <brk id="60" max="50" man="1"/>
  </rowBreaks>
  <ignoredErrors>
    <ignoredError sqref="AV14 AV16:AV17 AV20:AV22 AV24:AV25"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62C2C-5621-4878-9231-622AE3F481EE}">
  <sheetPr codeName="Sheet3">
    <pageSetUpPr fitToPage="1"/>
  </sheetPr>
  <dimension ref="A1:BH1148"/>
  <sheetViews>
    <sheetView showGridLines="0" zoomScale="70" zoomScaleNormal="70" workbookViewId="0"/>
  </sheetViews>
  <sheetFormatPr defaultColWidth="8.75" defaultRowHeight="37.4" customHeight="1" x14ac:dyDescent="0.55000000000000004"/>
  <cols>
    <col min="1" max="1" width="0.83203125" style="1" customWidth="1"/>
    <col min="2" max="28" width="3.83203125" style="1" customWidth="1"/>
    <col min="29" max="29" width="1.83203125" style="1" customWidth="1"/>
    <col min="30" max="57" width="3.83203125" style="1" customWidth="1"/>
    <col min="58" max="58" width="0.83203125" style="1" customWidth="1"/>
    <col min="59" max="59" width="3.83203125" style="1" customWidth="1"/>
    <col min="60" max="60" width="3.83203125" style="1" hidden="1" customWidth="1"/>
    <col min="61" max="65" width="3.83203125" style="1" customWidth="1"/>
    <col min="66" max="16384" width="8.75" style="1"/>
  </cols>
  <sheetData>
    <row r="1" spans="1:60" ht="5.5" customHeight="1" x14ac:dyDescent="0.55000000000000004">
      <c r="A1" s="131"/>
      <c r="AD1" s="18"/>
      <c r="AE1" s="18"/>
      <c r="AF1" s="18"/>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row>
    <row r="2" spans="1:60" ht="32.5" customHeight="1" x14ac:dyDescent="0.55000000000000004">
      <c r="B2" s="14" t="s">
        <v>205</v>
      </c>
      <c r="AD2" s="246" t="s">
        <v>71</v>
      </c>
      <c r="AE2" s="497"/>
      <c r="AF2" s="497"/>
      <c r="AG2" s="463" t="str">
        <f>IF(基礎情報入力シート!$Q$5="","",基礎情報入力シート!$Q$5)</f>
        <v/>
      </c>
      <c r="AH2" s="463"/>
      <c r="AI2" s="463"/>
      <c r="AJ2" s="463"/>
      <c r="AK2" s="463"/>
      <c r="AL2" s="463"/>
      <c r="AM2" s="463"/>
      <c r="AN2" s="463"/>
      <c r="AO2" s="463"/>
      <c r="AP2" s="463"/>
      <c r="AQ2" s="463"/>
      <c r="AR2" s="246" t="s">
        <v>72</v>
      </c>
      <c r="AS2" s="497"/>
      <c r="AT2" s="497"/>
      <c r="AU2" s="463" t="str">
        <f>IF(基礎情報入力シート!$Q$6="","",基礎情報入力シート!$Q$6)</f>
        <v/>
      </c>
      <c r="AV2" s="463"/>
      <c r="AW2" s="463"/>
      <c r="AX2" s="463"/>
      <c r="AY2" s="463"/>
      <c r="AZ2" s="463"/>
      <c r="BA2" s="463"/>
      <c r="BB2" s="463"/>
      <c r="BC2" s="463"/>
      <c r="BD2" s="463"/>
      <c r="BE2" s="463"/>
    </row>
    <row r="3" spans="1:60" ht="5.5" customHeight="1" x14ac:dyDescent="0.55000000000000004">
      <c r="AD3" s="18"/>
      <c r="AE3" s="18"/>
      <c r="AF3" s="18"/>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row>
    <row r="4" spans="1:60" ht="36.65" customHeight="1" x14ac:dyDescent="0.55000000000000004">
      <c r="E4" s="18" t="s">
        <v>206</v>
      </c>
      <c r="AD4" s="18"/>
      <c r="AE4" s="18"/>
      <c r="AF4" s="18"/>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row>
    <row r="5" spans="1:60" ht="5.5" customHeight="1" x14ac:dyDescent="0.55000000000000004">
      <c r="AD5" s="18"/>
      <c r="AE5" s="18"/>
      <c r="AF5" s="18"/>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row>
    <row r="6" spans="1:60" ht="36.65" customHeight="1" thickBot="1" x14ac:dyDescent="0.6">
      <c r="A6" s="125"/>
      <c r="E6" s="18" t="s">
        <v>207</v>
      </c>
      <c r="AD6" s="18"/>
      <c r="AE6" s="18"/>
      <c r="AF6" s="18"/>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25"/>
    </row>
    <row r="7" spans="1:60" ht="5.5" customHeight="1" thickTop="1" x14ac:dyDescent="0.55000000000000004">
      <c r="A7" s="105"/>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6"/>
    </row>
    <row r="8" spans="1:60" ht="37" customHeight="1" x14ac:dyDescent="0.55000000000000004">
      <c r="A8" s="107"/>
      <c r="B8" s="56" t="s">
        <v>3</v>
      </c>
      <c r="C8" s="496" t="s">
        <v>208</v>
      </c>
      <c r="D8" s="496"/>
      <c r="E8" s="496"/>
      <c r="F8" s="56" t="s">
        <v>209</v>
      </c>
      <c r="G8" s="339" t="s">
        <v>210</v>
      </c>
      <c r="H8" s="339"/>
      <c r="I8" s="339"/>
      <c r="J8" s="339"/>
      <c r="K8" s="246" t="s">
        <v>211</v>
      </c>
      <c r="L8" s="247"/>
      <c r="M8" s="341" t="s">
        <v>212</v>
      </c>
      <c r="N8" s="342"/>
      <c r="O8" s="342"/>
      <c r="P8" s="342"/>
      <c r="Q8" s="342"/>
      <c r="R8" s="342"/>
      <c r="S8" s="342"/>
      <c r="T8" s="342"/>
      <c r="U8" s="342"/>
      <c r="V8" s="343"/>
      <c r="W8" s="246" t="s">
        <v>213</v>
      </c>
      <c r="X8" s="246"/>
      <c r="Y8" s="344" t="s">
        <v>214</v>
      </c>
      <c r="Z8" s="344"/>
      <c r="AA8" s="344"/>
      <c r="AB8" s="344"/>
      <c r="AC8" s="100"/>
      <c r="AD8" s="247" t="s">
        <v>215</v>
      </c>
      <c r="AE8" s="345"/>
      <c r="AF8" s="345"/>
      <c r="AG8" s="359" t="s">
        <v>216</v>
      </c>
      <c r="AH8" s="360"/>
      <c r="AI8" s="360"/>
      <c r="AJ8" s="360"/>
      <c r="AK8" s="360"/>
      <c r="AL8" s="360"/>
      <c r="AM8" s="360"/>
      <c r="AN8" s="360"/>
      <c r="AO8" s="360"/>
      <c r="AP8" s="360"/>
      <c r="AQ8" s="360"/>
      <c r="AR8" s="360"/>
      <c r="AS8" s="360"/>
      <c r="AT8" s="360"/>
      <c r="AU8" s="360"/>
      <c r="AV8" s="360"/>
      <c r="AW8" s="360"/>
      <c r="AX8" s="360"/>
      <c r="AY8" s="360"/>
      <c r="AZ8" s="360"/>
      <c r="BA8" s="360"/>
      <c r="BB8" s="360"/>
      <c r="BC8" s="360"/>
      <c r="BD8" s="360"/>
      <c r="BE8" s="360"/>
      <c r="BF8" s="106"/>
      <c r="BH8" s="1">
        <f>COUNTA(B13:B25)</f>
        <v>3</v>
      </c>
    </row>
    <row r="9" spans="1:60" ht="5.5" customHeight="1" x14ac:dyDescent="0.55000000000000004">
      <c r="A9" s="107"/>
      <c r="B9" s="100"/>
      <c r="C9" s="100"/>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6"/>
    </row>
    <row r="10" spans="1:60" ht="37.4" customHeight="1" x14ac:dyDescent="0.55000000000000004">
      <c r="A10" s="107"/>
      <c r="B10" s="229" t="s">
        <v>217</v>
      </c>
      <c r="C10" s="231"/>
      <c r="D10" s="366" t="s">
        <v>218</v>
      </c>
      <c r="E10" s="367"/>
      <c r="F10" s="367"/>
      <c r="G10" s="367"/>
      <c r="H10" s="367"/>
      <c r="I10" s="367"/>
      <c r="J10" s="367"/>
      <c r="K10" s="367"/>
      <c r="L10" s="367"/>
      <c r="M10" s="367"/>
      <c r="N10" s="367"/>
      <c r="O10" s="367"/>
      <c r="P10" s="367"/>
      <c r="Q10" s="367"/>
      <c r="R10" s="367"/>
      <c r="S10" s="367"/>
      <c r="T10" s="368"/>
      <c r="U10" s="229" t="s">
        <v>219</v>
      </c>
      <c r="V10" s="230"/>
      <c r="W10" s="231"/>
      <c r="X10" s="502" t="s">
        <v>220</v>
      </c>
      <c r="Y10" s="503"/>
      <c r="Z10" s="503"/>
      <c r="AA10" s="503"/>
      <c r="AB10" s="504"/>
      <c r="AC10" s="100"/>
      <c r="AD10" s="246" t="s">
        <v>221</v>
      </c>
      <c r="AE10" s="246"/>
      <c r="AF10" s="246"/>
      <c r="AG10" s="337"/>
      <c r="AH10" s="337"/>
      <c r="AI10" s="337"/>
      <c r="AJ10" s="337"/>
      <c r="AK10" s="337"/>
      <c r="AL10" s="337"/>
      <c r="AM10" s="337"/>
      <c r="AN10" s="337"/>
      <c r="AO10" s="337"/>
      <c r="AP10" s="337"/>
      <c r="AQ10" s="337"/>
      <c r="AR10" s="337"/>
      <c r="AS10" s="337"/>
      <c r="AT10" s="337"/>
      <c r="AU10" s="337"/>
      <c r="AV10" s="229" t="s">
        <v>88</v>
      </c>
      <c r="AW10" s="230"/>
      <c r="AX10" s="231"/>
      <c r="AY10" s="319"/>
      <c r="AZ10" s="320"/>
      <c r="BA10" s="320"/>
      <c r="BB10" s="320"/>
      <c r="BC10" s="320"/>
      <c r="BD10" s="320"/>
      <c r="BE10" s="321"/>
      <c r="BF10" s="106"/>
    </row>
    <row r="11" spans="1:60" ht="5.5" customHeight="1" x14ac:dyDescent="0.55000000000000004">
      <c r="A11" s="107"/>
      <c r="B11" s="100"/>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106"/>
    </row>
    <row r="12" spans="1:60" ht="37.4" customHeight="1" x14ac:dyDescent="0.55000000000000004">
      <c r="A12" s="107"/>
      <c r="B12" s="247" t="s">
        <v>222</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t="s">
        <v>223</v>
      </c>
      <c r="Z12" s="247"/>
      <c r="AA12" s="247"/>
      <c r="AB12" s="247"/>
      <c r="AC12" s="100"/>
      <c r="AD12" s="322" t="s">
        <v>224</v>
      </c>
      <c r="AE12" s="323"/>
      <c r="AF12" s="324"/>
      <c r="AG12" s="350"/>
      <c r="AH12" s="351"/>
      <c r="AI12" s="351"/>
      <c r="AJ12" s="351"/>
      <c r="AK12" s="351"/>
      <c r="AL12" s="351"/>
      <c r="AM12" s="351"/>
      <c r="AN12" s="351"/>
      <c r="AO12" s="351"/>
      <c r="AP12" s="351"/>
      <c r="AQ12" s="352"/>
      <c r="AR12" s="322" t="s">
        <v>225</v>
      </c>
      <c r="AS12" s="323"/>
      <c r="AT12" s="324"/>
      <c r="AU12" s="318"/>
      <c r="AV12" s="364"/>
      <c r="AW12" s="364"/>
      <c r="AX12" s="364"/>
      <c r="AY12" s="364"/>
      <c r="AZ12" s="364"/>
      <c r="BA12" s="364"/>
      <c r="BB12" s="364"/>
      <c r="BC12" s="364"/>
      <c r="BD12" s="364"/>
      <c r="BE12" s="364"/>
      <c r="BF12" s="106"/>
    </row>
    <row r="13" spans="1:60" ht="5.5" customHeight="1" x14ac:dyDescent="0.55000000000000004">
      <c r="A13" s="107"/>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325"/>
      <c r="AE13" s="326"/>
      <c r="AF13" s="327"/>
      <c r="AG13" s="353"/>
      <c r="AH13" s="354"/>
      <c r="AI13" s="354"/>
      <c r="AJ13" s="354"/>
      <c r="AK13" s="354"/>
      <c r="AL13" s="354"/>
      <c r="AM13" s="354"/>
      <c r="AN13" s="354"/>
      <c r="AO13" s="354"/>
      <c r="AP13" s="354"/>
      <c r="AQ13" s="355"/>
      <c r="AR13" s="325"/>
      <c r="AS13" s="326"/>
      <c r="AT13" s="327"/>
      <c r="AU13" s="364"/>
      <c r="AV13" s="364"/>
      <c r="AW13" s="364"/>
      <c r="AX13" s="364"/>
      <c r="AY13" s="364"/>
      <c r="AZ13" s="364"/>
      <c r="BA13" s="364"/>
      <c r="BB13" s="364"/>
      <c r="BC13" s="364"/>
      <c r="BD13" s="364"/>
      <c r="BE13" s="364"/>
      <c r="BF13" s="106"/>
    </row>
    <row r="14" spans="1:60" ht="37.4" customHeight="1" x14ac:dyDescent="0.55000000000000004">
      <c r="A14" s="107"/>
      <c r="B14" s="465" t="s">
        <v>226</v>
      </c>
      <c r="C14" s="468" t="s">
        <v>227</v>
      </c>
      <c r="D14" s="469"/>
      <c r="E14" s="469"/>
      <c r="F14" s="469"/>
      <c r="G14" s="469"/>
      <c r="H14" s="469"/>
      <c r="I14" s="469"/>
      <c r="J14" s="469"/>
      <c r="K14" s="469"/>
      <c r="L14" s="469"/>
      <c r="M14" s="469"/>
      <c r="N14" s="469"/>
      <c r="O14" s="469"/>
      <c r="P14" s="469"/>
      <c r="Q14" s="469"/>
      <c r="R14" s="469"/>
      <c r="S14" s="469"/>
      <c r="T14" s="469"/>
      <c r="U14" s="469"/>
      <c r="V14" s="469"/>
      <c r="W14" s="469"/>
      <c r="X14" s="470"/>
      <c r="Y14" s="390"/>
      <c r="Z14" s="390"/>
      <c r="AA14" s="390"/>
      <c r="AB14" s="390"/>
      <c r="AC14" s="100"/>
      <c r="AD14" s="325"/>
      <c r="AE14" s="326"/>
      <c r="AF14" s="327"/>
      <c r="AG14" s="353"/>
      <c r="AH14" s="354"/>
      <c r="AI14" s="354"/>
      <c r="AJ14" s="354"/>
      <c r="AK14" s="354"/>
      <c r="AL14" s="354"/>
      <c r="AM14" s="354"/>
      <c r="AN14" s="354"/>
      <c r="AO14" s="354"/>
      <c r="AP14" s="354"/>
      <c r="AQ14" s="355"/>
      <c r="AR14" s="325"/>
      <c r="AS14" s="326"/>
      <c r="AT14" s="327"/>
      <c r="AU14" s="364"/>
      <c r="AV14" s="364"/>
      <c r="AW14" s="364"/>
      <c r="AX14" s="364"/>
      <c r="AY14" s="364"/>
      <c r="AZ14" s="364"/>
      <c r="BA14" s="364"/>
      <c r="BB14" s="364"/>
      <c r="BC14" s="364"/>
      <c r="BD14" s="364"/>
      <c r="BE14" s="364"/>
      <c r="BF14" s="106"/>
    </row>
    <row r="15" spans="1:60" ht="5.5" customHeight="1" x14ac:dyDescent="0.55000000000000004">
      <c r="A15" s="107"/>
      <c r="B15" s="466"/>
      <c r="C15" s="471"/>
      <c r="D15" s="472"/>
      <c r="E15" s="472"/>
      <c r="F15" s="472"/>
      <c r="G15" s="472"/>
      <c r="H15" s="472"/>
      <c r="I15" s="472"/>
      <c r="J15" s="472"/>
      <c r="K15" s="472"/>
      <c r="L15" s="472"/>
      <c r="M15" s="472"/>
      <c r="N15" s="472"/>
      <c r="O15" s="472"/>
      <c r="P15" s="472"/>
      <c r="Q15" s="472"/>
      <c r="R15" s="472"/>
      <c r="S15" s="472"/>
      <c r="T15" s="472"/>
      <c r="U15" s="472"/>
      <c r="V15" s="472"/>
      <c r="W15" s="472"/>
      <c r="X15" s="473"/>
      <c r="Y15" s="390"/>
      <c r="Z15" s="390"/>
      <c r="AA15" s="390"/>
      <c r="AB15" s="390"/>
      <c r="AC15" s="100"/>
      <c r="AD15" s="325"/>
      <c r="AE15" s="326"/>
      <c r="AF15" s="327"/>
      <c r="AG15" s="353"/>
      <c r="AH15" s="354"/>
      <c r="AI15" s="354"/>
      <c r="AJ15" s="354"/>
      <c r="AK15" s="354"/>
      <c r="AL15" s="354"/>
      <c r="AM15" s="354"/>
      <c r="AN15" s="354"/>
      <c r="AO15" s="354"/>
      <c r="AP15" s="354"/>
      <c r="AQ15" s="355"/>
      <c r="AR15" s="328"/>
      <c r="AS15" s="329"/>
      <c r="AT15" s="330"/>
      <c r="AU15" s="364"/>
      <c r="AV15" s="364"/>
      <c r="AW15" s="364"/>
      <c r="AX15" s="364"/>
      <c r="AY15" s="364"/>
      <c r="AZ15" s="364"/>
      <c r="BA15" s="364"/>
      <c r="BB15" s="364"/>
      <c r="BC15" s="364"/>
      <c r="BD15" s="364"/>
      <c r="BE15" s="364"/>
      <c r="BF15" s="106"/>
    </row>
    <row r="16" spans="1:60" ht="37.4" customHeight="1" x14ac:dyDescent="0.55000000000000004">
      <c r="A16" s="107"/>
      <c r="B16" s="467"/>
      <c r="C16" s="474"/>
      <c r="D16" s="475"/>
      <c r="E16" s="475"/>
      <c r="F16" s="475"/>
      <c r="G16" s="475"/>
      <c r="H16" s="475"/>
      <c r="I16" s="475"/>
      <c r="J16" s="475"/>
      <c r="K16" s="475"/>
      <c r="L16" s="475"/>
      <c r="M16" s="475"/>
      <c r="N16" s="475"/>
      <c r="O16" s="475"/>
      <c r="P16" s="475"/>
      <c r="Q16" s="475"/>
      <c r="R16" s="475"/>
      <c r="S16" s="475"/>
      <c r="T16" s="475"/>
      <c r="U16" s="475"/>
      <c r="V16" s="475"/>
      <c r="W16" s="475"/>
      <c r="X16" s="476"/>
      <c r="Y16" s="390"/>
      <c r="Z16" s="390"/>
      <c r="AA16" s="390"/>
      <c r="AB16" s="390"/>
      <c r="AC16" s="100"/>
      <c r="AD16" s="328"/>
      <c r="AE16" s="329"/>
      <c r="AF16" s="330"/>
      <c r="AG16" s="356"/>
      <c r="AH16" s="357"/>
      <c r="AI16" s="357"/>
      <c r="AJ16" s="357"/>
      <c r="AK16" s="357"/>
      <c r="AL16" s="357"/>
      <c r="AM16" s="357"/>
      <c r="AN16" s="357"/>
      <c r="AO16" s="357"/>
      <c r="AP16" s="357"/>
      <c r="AQ16" s="358"/>
      <c r="AR16" s="286" t="s">
        <v>228</v>
      </c>
      <c r="AS16" s="287"/>
      <c r="AT16" s="288"/>
      <c r="AU16" s="318"/>
      <c r="AV16" s="364"/>
      <c r="AW16" s="364"/>
      <c r="AX16" s="364"/>
      <c r="AY16" s="364"/>
      <c r="AZ16" s="364"/>
      <c r="BA16" s="364"/>
      <c r="BB16" s="364"/>
      <c r="BC16" s="364"/>
      <c r="BD16" s="364"/>
      <c r="BE16" s="364"/>
      <c r="BF16" s="106"/>
    </row>
    <row r="17" spans="1:60" ht="5.5" customHeight="1" x14ac:dyDescent="0.55000000000000004">
      <c r="A17" s="107"/>
      <c r="B17" s="57"/>
      <c r="C17" s="57"/>
      <c r="D17" s="57"/>
      <c r="E17" s="57"/>
      <c r="F17" s="57"/>
      <c r="G17" s="57"/>
      <c r="H17" s="57"/>
      <c r="I17" s="57"/>
      <c r="J17" s="57"/>
      <c r="K17" s="57"/>
      <c r="L17" s="57"/>
      <c r="M17" s="57"/>
      <c r="N17" s="57"/>
      <c r="O17" s="57"/>
      <c r="P17" s="57"/>
      <c r="Q17" s="57"/>
      <c r="R17" s="57"/>
      <c r="S17" s="57"/>
      <c r="T17" s="57"/>
      <c r="U17" s="57"/>
      <c r="V17" s="57"/>
      <c r="W17" s="57"/>
      <c r="X17" s="57"/>
      <c r="Y17" s="108"/>
      <c r="Z17" s="57"/>
      <c r="AA17" s="57"/>
      <c r="AB17" s="57"/>
      <c r="AC17" s="100"/>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106"/>
    </row>
    <row r="18" spans="1:60" ht="37" customHeight="1" x14ac:dyDescent="0.55000000000000004">
      <c r="A18" s="107"/>
      <c r="B18" s="57"/>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100"/>
      <c r="AD18" s="252" t="s">
        <v>229</v>
      </c>
      <c r="AE18" s="253"/>
      <c r="AF18" s="253"/>
      <c r="AG18" s="253"/>
      <c r="AH18" s="254"/>
      <c r="AI18" s="318"/>
      <c r="AJ18" s="318"/>
      <c r="AK18" s="318"/>
      <c r="AL18" s="318"/>
      <c r="AM18" s="318"/>
      <c r="AN18" s="318"/>
      <c r="AO18" s="318"/>
      <c r="AP18" s="318"/>
      <c r="AQ18" s="318"/>
      <c r="AR18" s="318"/>
      <c r="AS18" s="318"/>
      <c r="AT18" s="318"/>
      <c r="AU18" s="318"/>
      <c r="AV18" s="247" t="s">
        <v>230</v>
      </c>
      <c r="AW18" s="247"/>
      <c r="AX18" s="247"/>
      <c r="AY18" s="318"/>
      <c r="AZ18" s="318"/>
      <c r="BA18" s="318"/>
      <c r="BB18" s="318"/>
      <c r="BC18" s="318"/>
      <c r="BD18" s="318"/>
      <c r="BE18" s="318"/>
      <c r="BF18" s="106"/>
    </row>
    <row r="19" spans="1:60" ht="5.5" customHeight="1" x14ac:dyDescent="0.55000000000000004">
      <c r="A19" s="107"/>
      <c r="B19" s="57"/>
      <c r="C19" s="57"/>
      <c r="D19" s="57"/>
      <c r="E19" s="57"/>
      <c r="F19" s="57"/>
      <c r="G19" s="57"/>
      <c r="H19" s="57"/>
      <c r="I19" s="57"/>
      <c r="J19" s="57"/>
      <c r="K19" s="57"/>
      <c r="L19" s="57"/>
      <c r="M19" s="57"/>
      <c r="N19" s="57"/>
      <c r="O19" s="57"/>
      <c r="P19" s="57"/>
      <c r="Q19" s="57"/>
      <c r="R19" s="57"/>
      <c r="S19" s="57"/>
      <c r="T19" s="57"/>
      <c r="U19" s="57"/>
      <c r="V19" s="57"/>
      <c r="W19" s="57"/>
      <c r="X19" s="57"/>
      <c r="Y19" s="108"/>
      <c r="Z19" s="57"/>
      <c r="AA19" s="57"/>
      <c r="AB19" s="57"/>
      <c r="AC19" s="100"/>
      <c r="AD19" s="315"/>
      <c r="AE19" s="316"/>
      <c r="AF19" s="316"/>
      <c r="AG19" s="316"/>
      <c r="AH19" s="317"/>
      <c r="AI19" s="318"/>
      <c r="AJ19" s="318"/>
      <c r="AK19" s="318"/>
      <c r="AL19" s="318"/>
      <c r="AM19" s="318"/>
      <c r="AN19" s="318"/>
      <c r="AO19" s="318"/>
      <c r="AP19" s="318"/>
      <c r="AQ19" s="318"/>
      <c r="AR19" s="318"/>
      <c r="AS19" s="318"/>
      <c r="AT19" s="318"/>
      <c r="AU19" s="318"/>
      <c r="AV19" s="247"/>
      <c r="AW19" s="247"/>
      <c r="AX19" s="247"/>
      <c r="AY19" s="318"/>
      <c r="AZ19" s="318"/>
      <c r="BA19" s="318"/>
      <c r="BB19" s="318"/>
      <c r="BC19" s="318"/>
      <c r="BD19" s="318"/>
      <c r="BE19" s="318"/>
      <c r="BF19" s="106"/>
    </row>
    <row r="20" spans="1:60" ht="37.4" customHeight="1" x14ac:dyDescent="0.55000000000000004">
      <c r="A20" s="107"/>
      <c r="B20" s="57"/>
      <c r="C20" s="57"/>
      <c r="D20" s="57"/>
      <c r="E20" s="57"/>
      <c r="F20" s="57"/>
      <c r="G20" s="57"/>
      <c r="H20" s="57"/>
      <c r="I20" s="57"/>
      <c r="J20" s="57"/>
      <c r="K20" s="57"/>
      <c r="L20" s="57"/>
      <c r="M20" s="57"/>
      <c r="N20" s="57"/>
      <c r="O20" s="57"/>
      <c r="P20" s="57"/>
      <c r="Q20" s="57"/>
      <c r="R20" s="57"/>
      <c r="S20" s="57"/>
      <c r="T20" s="57"/>
      <c r="U20" s="57"/>
      <c r="V20" s="57"/>
      <c r="W20" s="57"/>
      <c r="X20" s="57"/>
      <c r="Y20" s="505"/>
      <c r="Z20" s="506"/>
      <c r="AA20" s="506"/>
      <c r="AB20" s="506"/>
      <c r="AC20" s="100"/>
      <c r="AD20" s="255"/>
      <c r="AE20" s="256"/>
      <c r="AF20" s="256"/>
      <c r="AG20" s="256"/>
      <c r="AH20" s="257"/>
      <c r="AI20" s="318"/>
      <c r="AJ20" s="318"/>
      <c r="AK20" s="318"/>
      <c r="AL20" s="318"/>
      <c r="AM20" s="318"/>
      <c r="AN20" s="318"/>
      <c r="AO20" s="318"/>
      <c r="AP20" s="318"/>
      <c r="AQ20" s="318"/>
      <c r="AR20" s="318"/>
      <c r="AS20" s="318"/>
      <c r="AT20" s="318"/>
      <c r="AU20" s="318"/>
      <c r="AV20" s="247"/>
      <c r="AW20" s="247"/>
      <c r="AX20" s="247"/>
      <c r="AY20" s="318"/>
      <c r="AZ20" s="318"/>
      <c r="BA20" s="318"/>
      <c r="BB20" s="318"/>
      <c r="BC20" s="318"/>
      <c r="BD20" s="318"/>
      <c r="BE20" s="318"/>
      <c r="BF20" s="106"/>
    </row>
    <row r="21" spans="1:60" ht="5.5" customHeight="1" thickBot="1" x14ac:dyDescent="0.6">
      <c r="A21" s="120"/>
      <c r="B21" s="122"/>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c r="AV21" s="122"/>
      <c r="AW21" s="122"/>
      <c r="AX21" s="122"/>
      <c r="AY21" s="122"/>
      <c r="AZ21" s="122"/>
      <c r="BA21" s="122"/>
      <c r="BB21" s="122"/>
      <c r="BC21" s="122"/>
      <c r="BD21" s="122"/>
      <c r="BE21" s="122"/>
      <c r="BF21" s="123"/>
    </row>
    <row r="22" spans="1:60" ht="5.5" customHeight="1" thickTop="1" x14ac:dyDescent="0.55000000000000004">
      <c r="A22" s="104"/>
      <c r="BF22" s="103"/>
    </row>
    <row r="23" spans="1:60" ht="37.4" customHeight="1" x14ac:dyDescent="0.55000000000000004">
      <c r="A23" s="104"/>
      <c r="B23" s="56" t="s">
        <v>3</v>
      </c>
      <c r="C23" s="496" t="s">
        <v>96</v>
      </c>
      <c r="D23" s="496"/>
      <c r="E23" s="496"/>
      <c r="F23" s="56" t="s">
        <v>209</v>
      </c>
      <c r="G23" s="339" t="s">
        <v>210</v>
      </c>
      <c r="H23" s="339"/>
      <c r="I23" s="339"/>
      <c r="J23" s="339"/>
      <c r="K23" s="246" t="s">
        <v>211</v>
      </c>
      <c r="L23" s="247"/>
      <c r="M23" s="339" t="s">
        <v>231</v>
      </c>
      <c r="N23" s="339"/>
      <c r="O23" s="339"/>
      <c r="P23" s="339"/>
      <c r="Q23" s="339"/>
      <c r="R23" s="339"/>
      <c r="S23" s="339"/>
      <c r="T23" s="339"/>
      <c r="U23" s="339"/>
      <c r="V23" s="339"/>
      <c r="W23" s="246" t="s">
        <v>213</v>
      </c>
      <c r="X23" s="246"/>
      <c r="Y23" s="344" t="s">
        <v>232</v>
      </c>
      <c r="Z23" s="344"/>
      <c r="AA23" s="344"/>
      <c r="AB23" s="344"/>
      <c r="AD23" s="247" t="s">
        <v>215</v>
      </c>
      <c r="AE23" s="345"/>
      <c r="AF23" s="345"/>
      <c r="AG23" s="359" t="s">
        <v>233</v>
      </c>
      <c r="AH23" s="360"/>
      <c r="AI23" s="360"/>
      <c r="AJ23" s="360"/>
      <c r="AK23" s="360"/>
      <c r="AL23" s="360"/>
      <c r="AM23" s="360"/>
      <c r="AN23" s="360"/>
      <c r="AO23" s="360"/>
      <c r="AP23" s="360"/>
      <c r="AQ23" s="360"/>
      <c r="AR23" s="360"/>
      <c r="AS23" s="360"/>
      <c r="AT23" s="360"/>
      <c r="AU23" s="360"/>
      <c r="AV23" s="360"/>
      <c r="AW23" s="360"/>
      <c r="AX23" s="360"/>
      <c r="AY23" s="360"/>
      <c r="AZ23" s="360"/>
      <c r="BA23" s="360"/>
      <c r="BB23" s="360"/>
      <c r="BC23" s="360"/>
      <c r="BD23" s="360"/>
      <c r="BE23" s="360"/>
      <c r="BF23" s="103"/>
    </row>
    <row r="24" spans="1:60" ht="5.5" customHeight="1" x14ac:dyDescent="0.55000000000000004">
      <c r="A24" s="104"/>
      <c r="BF24" s="103"/>
    </row>
    <row r="25" spans="1:60" ht="37" customHeight="1" x14ac:dyDescent="0.55000000000000004">
      <c r="A25" s="104"/>
      <c r="B25" s="247" t="s">
        <v>217</v>
      </c>
      <c r="C25" s="365"/>
      <c r="D25" s="366" t="s">
        <v>234</v>
      </c>
      <c r="E25" s="367"/>
      <c r="F25" s="367"/>
      <c r="G25" s="367"/>
      <c r="H25" s="367"/>
      <c r="I25" s="367"/>
      <c r="J25" s="367"/>
      <c r="K25" s="367"/>
      <c r="L25" s="367"/>
      <c r="M25" s="367"/>
      <c r="N25" s="367"/>
      <c r="O25" s="367"/>
      <c r="P25" s="367"/>
      <c r="Q25" s="367"/>
      <c r="R25" s="367"/>
      <c r="S25" s="367"/>
      <c r="T25" s="368"/>
      <c r="U25" s="247" t="s">
        <v>219</v>
      </c>
      <c r="V25" s="247"/>
      <c r="W25" s="247"/>
      <c r="X25" s="349" t="s">
        <v>235</v>
      </c>
      <c r="Y25" s="349"/>
      <c r="Z25" s="349"/>
      <c r="AA25" s="349"/>
      <c r="AB25" s="349"/>
      <c r="AD25" s="487" t="s">
        <v>236</v>
      </c>
      <c r="AE25" s="488"/>
      <c r="AF25" s="489"/>
      <c r="AG25" s="425" t="s">
        <v>237</v>
      </c>
      <c r="AH25" s="426"/>
      <c r="AI25" s="426"/>
      <c r="AJ25" s="426"/>
      <c r="AK25" s="426"/>
      <c r="AL25" s="426"/>
      <c r="AM25" s="426"/>
      <c r="AN25" s="426"/>
      <c r="AO25" s="426"/>
      <c r="AP25" s="426"/>
      <c r="AQ25" s="426"/>
      <c r="AR25" s="426"/>
      <c r="AS25" s="426"/>
      <c r="AT25" s="426"/>
      <c r="AU25" s="426"/>
      <c r="AV25" s="426"/>
      <c r="AW25" s="426"/>
      <c r="AX25" s="426"/>
      <c r="AY25" s="426"/>
      <c r="AZ25" s="426"/>
      <c r="BA25" s="426"/>
      <c r="BB25" s="426"/>
      <c r="BC25" s="426"/>
      <c r="BD25" s="426"/>
      <c r="BE25" s="427"/>
      <c r="BF25" s="103"/>
      <c r="BH25" s="1">
        <f>COUNTA(B29:B41)</f>
        <v>5</v>
      </c>
    </row>
    <row r="26" spans="1:60" ht="5.5" customHeight="1" x14ac:dyDescent="0.55000000000000004">
      <c r="A26" s="104"/>
      <c r="AD26" s="490"/>
      <c r="AE26" s="491"/>
      <c r="AF26" s="492"/>
      <c r="AG26" s="428"/>
      <c r="AH26" s="429"/>
      <c r="AI26" s="429"/>
      <c r="AJ26" s="429"/>
      <c r="AK26" s="429"/>
      <c r="AL26" s="429"/>
      <c r="AM26" s="429"/>
      <c r="AN26" s="429"/>
      <c r="AO26" s="429"/>
      <c r="AP26" s="429"/>
      <c r="AQ26" s="429"/>
      <c r="AR26" s="429"/>
      <c r="AS26" s="429"/>
      <c r="AT26" s="429"/>
      <c r="AU26" s="429"/>
      <c r="AV26" s="429"/>
      <c r="AW26" s="429"/>
      <c r="AX26" s="429"/>
      <c r="AY26" s="429"/>
      <c r="AZ26" s="429"/>
      <c r="BA26" s="429"/>
      <c r="BB26" s="429"/>
      <c r="BC26" s="429"/>
      <c r="BD26" s="429"/>
      <c r="BE26" s="430"/>
      <c r="BF26" s="103"/>
    </row>
    <row r="27" spans="1:60" ht="37.4" customHeight="1" x14ac:dyDescent="0.55000000000000004">
      <c r="A27" s="104"/>
      <c r="B27" s="247" t="s">
        <v>222</v>
      </c>
      <c r="C27" s="247"/>
      <c r="D27" s="247"/>
      <c r="E27" s="247"/>
      <c r="F27" s="247"/>
      <c r="G27" s="247"/>
      <c r="H27" s="247"/>
      <c r="I27" s="247"/>
      <c r="J27" s="247"/>
      <c r="K27" s="247"/>
      <c r="L27" s="247"/>
      <c r="M27" s="247"/>
      <c r="N27" s="247"/>
      <c r="O27" s="247"/>
      <c r="P27" s="247"/>
      <c r="Q27" s="247"/>
      <c r="R27" s="247"/>
      <c r="S27" s="247"/>
      <c r="T27" s="247"/>
      <c r="U27" s="247"/>
      <c r="V27" s="247"/>
      <c r="W27" s="247"/>
      <c r="X27" s="247"/>
      <c r="Y27" s="247" t="s">
        <v>223</v>
      </c>
      <c r="Z27" s="247"/>
      <c r="AA27" s="247"/>
      <c r="AB27" s="247"/>
      <c r="AD27" s="493"/>
      <c r="AE27" s="494"/>
      <c r="AF27" s="495"/>
      <c r="AG27" s="431"/>
      <c r="AH27" s="432"/>
      <c r="AI27" s="432"/>
      <c r="AJ27" s="432"/>
      <c r="AK27" s="432"/>
      <c r="AL27" s="432"/>
      <c r="AM27" s="432"/>
      <c r="AN27" s="432"/>
      <c r="AO27" s="432"/>
      <c r="AP27" s="432"/>
      <c r="AQ27" s="432"/>
      <c r="AR27" s="432"/>
      <c r="AS27" s="432"/>
      <c r="AT27" s="432"/>
      <c r="AU27" s="432"/>
      <c r="AV27" s="432"/>
      <c r="AW27" s="432"/>
      <c r="AX27" s="432"/>
      <c r="AY27" s="432"/>
      <c r="AZ27" s="432"/>
      <c r="BA27" s="432"/>
      <c r="BB27" s="432"/>
      <c r="BC27" s="432"/>
      <c r="BD27" s="432"/>
      <c r="BE27" s="433"/>
      <c r="BF27" s="103"/>
    </row>
    <row r="28" spans="1:60" ht="5.5" customHeight="1" x14ac:dyDescent="0.55000000000000004">
      <c r="A28" s="104"/>
      <c r="BF28" s="103"/>
    </row>
    <row r="29" spans="1:60" ht="37.4" customHeight="1" x14ac:dyDescent="0.55000000000000004">
      <c r="A29" s="104"/>
      <c r="B29" s="372" t="s">
        <v>226</v>
      </c>
      <c r="C29" s="425" t="s">
        <v>238</v>
      </c>
      <c r="D29" s="426"/>
      <c r="E29" s="426"/>
      <c r="F29" s="426"/>
      <c r="G29" s="426"/>
      <c r="H29" s="426"/>
      <c r="I29" s="426"/>
      <c r="J29" s="426"/>
      <c r="K29" s="426"/>
      <c r="L29" s="426"/>
      <c r="M29" s="426"/>
      <c r="N29" s="426"/>
      <c r="O29" s="426"/>
      <c r="P29" s="426"/>
      <c r="Q29" s="426"/>
      <c r="R29" s="426"/>
      <c r="S29" s="426"/>
      <c r="T29" s="426"/>
      <c r="U29" s="426"/>
      <c r="V29" s="426"/>
      <c r="W29" s="426"/>
      <c r="X29" s="427"/>
      <c r="Y29" s="383"/>
      <c r="Z29" s="384"/>
      <c r="AA29" s="384"/>
      <c r="AB29" s="385"/>
      <c r="AD29" s="229" t="s">
        <v>239</v>
      </c>
      <c r="AE29" s="230"/>
      <c r="AF29" s="231"/>
      <c r="AG29" s="334"/>
      <c r="AH29" s="335"/>
      <c r="AI29" s="335"/>
      <c r="AJ29" s="335"/>
      <c r="AK29" s="335"/>
      <c r="AL29" s="335"/>
      <c r="AM29" s="335"/>
      <c r="AN29" s="335"/>
      <c r="AO29" s="335"/>
      <c r="AP29" s="335"/>
      <c r="AQ29" s="335"/>
      <c r="AR29" s="335"/>
      <c r="AS29" s="335"/>
      <c r="AT29" s="335"/>
      <c r="AU29" s="335"/>
      <c r="AV29" s="335"/>
      <c r="AW29" s="335"/>
      <c r="AX29" s="335"/>
      <c r="AY29" s="335"/>
      <c r="AZ29" s="335"/>
      <c r="BA29" s="335"/>
      <c r="BB29" s="335"/>
      <c r="BC29" s="335"/>
      <c r="BD29" s="335"/>
      <c r="BE29" s="336"/>
      <c r="BF29" s="103"/>
    </row>
    <row r="30" spans="1:60" ht="5.5" customHeight="1" x14ac:dyDescent="0.55000000000000004">
      <c r="A30" s="104"/>
      <c r="B30" s="373"/>
      <c r="C30" s="428"/>
      <c r="D30" s="429"/>
      <c r="E30" s="429"/>
      <c r="F30" s="429"/>
      <c r="G30" s="429"/>
      <c r="H30" s="429"/>
      <c r="I30" s="429"/>
      <c r="J30" s="429"/>
      <c r="K30" s="429"/>
      <c r="L30" s="429"/>
      <c r="M30" s="429"/>
      <c r="N30" s="429"/>
      <c r="O30" s="429"/>
      <c r="P30" s="429"/>
      <c r="Q30" s="429"/>
      <c r="R30" s="429"/>
      <c r="S30" s="429"/>
      <c r="T30" s="429"/>
      <c r="U30" s="429"/>
      <c r="V30" s="429"/>
      <c r="W30" s="429"/>
      <c r="X30" s="430"/>
      <c r="Y30" s="402"/>
      <c r="Z30" s="403"/>
      <c r="AA30" s="403"/>
      <c r="AB30" s="404"/>
      <c r="BF30" s="103"/>
    </row>
    <row r="31" spans="1:60" ht="37.4" customHeight="1" x14ac:dyDescent="0.55000000000000004">
      <c r="A31" s="104"/>
      <c r="B31" s="373"/>
      <c r="C31" s="428"/>
      <c r="D31" s="429"/>
      <c r="E31" s="429"/>
      <c r="F31" s="429"/>
      <c r="G31" s="429"/>
      <c r="H31" s="429"/>
      <c r="I31" s="429"/>
      <c r="J31" s="429"/>
      <c r="K31" s="429"/>
      <c r="L31" s="429"/>
      <c r="M31" s="429"/>
      <c r="N31" s="429"/>
      <c r="O31" s="429"/>
      <c r="P31" s="429"/>
      <c r="Q31" s="429"/>
      <c r="R31" s="429"/>
      <c r="S31" s="429"/>
      <c r="T31" s="429"/>
      <c r="U31" s="429"/>
      <c r="V31" s="429"/>
      <c r="W31" s="429"/>
      <c r="X31" s="430"/>
      <c r="Y31" s="402"/>
      <c r="Z31" s="403"/>
      <c r="AA31" s="403"/>
      <c r="AB31" s="404"/>
      <c r="AD31" s="246" t="s">
        <v>221</v>
      </c>
      <c r="AE31" s="246"/>
      <c r="AF31" s="246"/>
      <c r="AG31" s="337"/>
      <c r="AH31" s="337"/>
      <c r="AI31" s="337"/>
      <c r="AJ31" s="337"/>
      <c r="AK31" s="337"/>
      <c r="AL31" s="337"/>
      <c r="AM31" s="337"/>
      <c r="AN31" s="337"/>
      <c r="AO31" s="337"/>
      <c r="AP31" s="337"/>
      <c r="AQ31" s="337"/>
      <c r="AR31" s="337"/>
      <c r="AS31" s="337"/>
      <c r="AT31" s="337"/>
      <c r="AU31" s="337"/>
      <c r="AV31" s="229" t="s">
        <v>88</v>
      </c>
      <c r="AW31" s="230"/>
      <c r="AX31" s="231"/>
      <c r="AY31" s="319"/>
      <c r="AZ31" s="320"/>
      <c r="BA31" s="320"/>
      <c r="BB31" s="320"/>
      <c r="BC31" s="320"/>
      <c r="BD31" s="320"/>
      <c r="BE31" s="321"/>
      <c r="BF31" s="103"/>
    </row>
    <row r="32" spans="1:60" ht="5.5" customHeight="1" x14ac:dyDescent="0.55000000000000004">
      <c r="A32" s="104"/>
      <c r="B32" s="373"/>
      <c r="C32" s="428"/>
      <c r="D32" s="429"/>
      <c r="E32" s="429"/>
      <c r="F32" s="429"/>
      <c r="G32" s="429"/>
      <c r="H32" s="429"/>
      <c r="I32" s="429"/>
      <c r="J32" s="429"/>
      <c r="K32" s="429"/>
      <c r="L32" s="429"/>
      <c r="M32" s="429"/>
      <c r="N32" s="429"/>
      <c r="O32" s="429"/>
      <c r="P32" s="429"/>
      <c r="Q32" s="429"/>
      <c r="R32" s="429"/>
      <c r="S32" s="429"/>
      <c r="T32" s="429"/>
      <c r="U32" s="429"/>
      <c r="V32" s="429"/>
      <c r="W32" s="429"/>
      <c r="X32" s="430"/>
      <c r="Y32" s="402"/>
      <c r="Z32" s="403"/>
      <c r="AA32" s="403"/>
      <c r="AB32" s="404"/>
      <c r="AD32"/>
      <c r="AE32"/>
      <c r="AF32"/>
      <c r="AG32"/>
      <c r="AH32"/>
      <c r="AI32"/>
      <c r="AJ32"/>
      <c r="AK32"/>
      <c r="AL32"/>
      <c r="AM32"/>
      <c r="AN32"/>
      <c r="AO32"/>
      <c r="AP32"/>
      <c r="AQ32"/>
      <c r="AR32"/>
      <c r="AS32"/>
      <c r="AT32"/>
      <c r="AU32"/>
      <c r="AV32"/>
      <c r="AW32"/>
      <c r="AX32"/>
      <c r="AY32"/>
      <c r="AZ32"/>
      <c r="BA32"/>
      <c r="BB32"/>
      <c r="BC32"/>
      <c r="BD32"/>
      <c r="BE32"/>
      <c r="BF32" s="103"/>
    </row>
    <row r="33" spans="1:60" ht="37.4" customHeight="1" x14ac:dyDescent="0.55000000000000004">
      <c r="A33" s="104"/>
      <c r="B33" s="374"/>
      <c r="C33" s="431"/>
      <c r="D33" s="432"/>
      <c r="E33" s="432"/>
      <c r="F33" s="432"/>
      <c r="G33" s="432"/>
      <c r="H33" s="432"/>
      <c r="I33" s="432"/>
      <c r="J33" s="432"/>
      <c r="K33" s="432"/>
      <c r="L33" s="432"/>
      <c r="M33" s="432"/>
      <c r="N33" s="432"/>
      <c r="O33" s="432"/>
      <c r="P33" s="432"/>
      <c r="Q33" s="432"/>
      <c r="R33" s="432"/>
      <c r="S33" s="432"/>
      <c r="T33" s="432"/>
      <c r="U33" s="432"/>
      <c r="V33" s="432"/>
      <c r="W33" s="432"/>
      <c r="X33" s="433"/>
      <c r="Y33" s="405"/>
      <c r="Z33" s="406"/>
      <c r="AA33" s="406"/>
      <c r="AB33" s="407"/>
      <c r="AD33" s="322" t="s">
        <v>224</v>
      </c>
      <c r="AE33" s="323"/>
      <c r="AF33" s="324"/>
      <c r="AG33" s="350"/>
      <c r="AH33" s="351"/>
      <c r="AI33" s="351"/>
      <c r="AJ33" s="351"/>
      <c r="AK33" s="351"/>
      <c r="AL33" s="351"/>
      <c r="AM33" s="351"/>
      <c r="AN33" s="351"/>
      <c r="AO33" s="351"/>
      <c r="AP33" s="351"/>
      <c r="AQ33" s="352"/>
      <c r="AR33" s="322" t="s">
        <v>225</v>
      </c>
      <c r="AS33" s="323"/>
      <c r="AT33" s="324"/>
      <c r="AU33" s="318"/>
      <c r="AV33" s="364"/>
      <c r="AW33" s="364"/>
      <c r="AX33" s="364"/>
      <c r="AY33" s="364"/>
      <c r="AZ33" s="364"/>
      <c r="BA33" s="364"/>
      <c r="BB33" s="364"/>
      <c r="BC33" s="364"/>
      <c r="BD33" s="364"/>
      <c r="BE33" s="364"/>
      <c r="BF33" s="103"/>
    </row>
    <row r="34" spans="1:60" ht="5.5" customHeight="1" x14ac:dyDescent="0.55000000000000004">
      <c r="A34" s="104"/>
      <c r="B34" s="110"/>
      <c r="AD34" s="325"/>
      <c r="AE34" s="326"/>
      <c r="AF34" s="327"/>
      <c r="AG34" s="353"/>
      <c r="AH34" s="354"/>
      <c r="AI34" s="354"/>
      <c r="AJ34" s="354"/>
      <c r="AK34" s="354"/>
      <c r="AL34" s="354"/>
      <c r="AM34" s="354"/>
      <c r="AN34" s="354"/>
      <c r="AO34" s="354"/>
      <c r="AP34" s="354"/>
      <c r="AQ34" s="355"/>
      <c r="AR34" s="325"/>
      <c r="AS34" s="326"/>
      <c r="AT34" s="327"/>
      <c r="AU34" s="364"/>
      <c r="AV34" s="364"/>
      <c r="AW34" s="364"/>
      <c r="AX34" s="364"/>
      <c r="AY34" s="364"/>
      <c r="AZ34" s="364"/>
      <c r="BA34" s="364"/>
      <c r="BB34" s="364"/>
      <c r="BC34" s="364"/>
      <c r="BD34" s="364"/>
      <c r="BE34" s="364"/>
      <c r="BF34" s="103"/>
    </row>
    <row r="35" spans="1:60" ht="37.4" customHeight="1" x14ac:dyDescent="0.55000000000000004">
      <c r="A35" s="104"/>
      <c r="B35" s="13" t="s">
        <v>240</v>
      </c>
      <c r="C35" s="341" t="s">
        <v>241</v>
      </c>
      <c r="D35" s="342"/>
      <c r="E35" s="342"/>
      <c r="F35" s="342"/>
      <c r="G35" s="342"/>
      <c r="H35" s="342"/>
      <c r="I35" s="342"/>
      <c r="J35" s="342"/>
      <c r="K35" s="342"/>
      <c r="L35" s="342"/>
      <c r="M35" s="342"/>
      <c r="N35" s="342"/>
      <c r="O35" s="342"/>
      <c r="P35" s="342"/>
      <c r="Q35" s="342"/>
      <c r="R35" s="342"/>
      <c r="S35" s="342"/>
      <c r="T35" s="342"/>
      <c r="U35" s="342"/>
      <c r="V35" s="342"/>
      <c r="W35" s="342"/>
      <c r="X35" s="343"/>
      <c r="Y35" s="319"/>
      <c r="Z35" s="423"/>
      <c r="AA35" s="423"/>
      <c r="AB35" s="424"/>
      <c r="AD35" s="325"/>
      <c r="AE35" s="326"/>
      <c r="AF35" s="327"/>
      <c r="AG35" s="353"/>
      <c r="AH35" s="354"/>
      <c r="AI35" s="354"/>
      <c r="AJ35" s="354"/>
      <c r="AK35" s="354"/>
      <c r="AL35" s="354"/>
      <c r="AM35" s="354"/>
      <c r="AN35" s="354"/>
      <c r="AO35" s="354"/>
      <c r="AP35" s="354"/>
      <c r="AQ35" s="355"/>
      <c r="AR35" s="325"/>
      <c r="AS35" s="326"/>
      <c r="AT35" s="327"/>
      <c r="AU35" s="364"/>
      <c r="AV35" s="364"/>
      <c r="AW35" s="364"/>
      <c r="AX35" s="364"/>
      <c r="AY35" s="364"/>
      <c r="AZ35" s="364"/>
      <c r="BA35" s="364"/>
      <c r="BB35" s="364"/>
      <c r="BC35" s="364"/>
      <c r="BD35" s="364"/>
      <c r="BE35" s="364"/>
      <c r="BF35" s="103"/>
    </row>
    <row r="36" spans="1:60" ht="5.5" customHeight="1" x14ac:dyDescent="0.55000000000000004">
      <c r="A36" s="104"/>
      <c r="B36" s="110"/>
      <c r="AD36" s="325"/>
      <c r="AE36" s="326"/>
      <c r="AF36" s="327"/>
      <c r="AG36" s="353"/>
      <c r="AH36" s="354"/>
      <c r="AI36" s="354"/>
      <c r="AJ36" s="354"/>
      <c r="AK36" s="354"/>
      <c r="AL36" s="354"/>
      <c r="AM36" s="354"/>
      <c r="AN36" s="354"/>
      <c r="AO36" s="354"/>
      <c r="AP36" s="354"/>
      <c r="AQ36" s="355"/>
      <c r="AR36" s="328"/>
      <c r="AS36" s="329"/>
      <c r="AT36" s="330"/>
      <c r="AU36" s="364"/>
      <c r="AV36" s="364"/>
      <c r="AW36" s="364"/>
      <c r="AX36" s="364"/>
      <c r="AY36" s="364"/>
      <c r="AZ36" s="364"/>
      <c r="BA36" s="364"/>
      <c r="BB36" s="364"/>
      <c r="BC36" s="364"/>
      <c r="BD36" s="364"/>
      <c r="BE36" s="364"/>
      <c r="BF36" s="103"/>
    </row>
    <row r="37" spans="1:60" ht="37.4" customHeight="1" x14ac:dyDescent="0.55000000000000004">
      <c r="A37" s="104"/>
      <c r="B37" s="13" t="s">
        <v>242</v>
      </c>
      <c r="C37" s="341" t="s">
        <v>243</v>
      </c>
      <c r="D37" s="342"/>
      <c r="E37" s="342"/>
      <c r="F37" s="342"/>
      <c r="G37" s="342"/>
      <c r="H37" s="342"/>
      <c r="I37" s="342"/>
      <c r="J37" s="342"/>
      <c r="K37" s="342"/>
      <c r="L37" s="342"/>
      <c r="M37" s="342"/>
      <c r="N37" s="342"/>
      <c r="O37" s="342"/>
      <c r="P37" s="342"/>
      <c r="Q37" s="342"/>
      <c r="R37" s="342"/>
      <c r="S37" s="342"/>
      <c r="T37" s="342"/>
      <c r="U37" s="342"/>
      <c r="V37" s="342"/>
      <c r="W37" s="342"/>
      <c r="X37" s="343"/>
      <c r="Y37" s="319"/>
      <c r="Z37" s="423"/>
      <c r="AA37" s="423"/>
      <c r="AB37" s="424"/>
      <c r="AD37" s="328"/>
      <c r="AE37" s="329"/>
      <c r="AF37" s="330"/>
      <c r="AG37" s="356"/>
      <c r="AH37" s="357"/>
      <c r="AI37" s="357"/>
      <c r="AJ37" s="357"/>
      <c r="AK37" s="357"/>
      <c r="AL37" s="357"/>
      <c r="AM37" s="357"/>
      <c r="AN37" s="357"/>
      <c r="AO37" s="357"/>
      <c r="AP37" s="357"/>
      <c r="AQ37" s="358"/>
      <c r="AR37" s="286" t="s">
        <v>228</v>
      </c>
      <c r="AS37" s="287"/>
      <c r="AT37" s="288"/>
      <c r="AU37" s="318"/>
      <c r="AV37" s="364"/>
      <c r="AW37" s="364"/>
      <c r="AX37" s="364"/>
      <c r="AY37" s="364"/>
      <c r="AZ37" s="364"/>
      <c r="BA37" s="364"/>
      <c r="BB37" s="364"/>
      <c r="BC37" s="364"/>
      <c r="BD37" s="364"/>
      <c r="BE37" s="364"/>
      <c r="BF37" s="103"/>
    </row>
    <row r="38" spans="1:60" ht="5.5" customHeight="1" x14ac:dyDescent="0.55000000000000004">
      <c r="A38" s="104"/>
      <c r="B38" s="110"/>
      <c r="C38" s="111"/>
      <c r="D38" s="111"/>
      <c r="E38" s="111"/>
      <c r="F38" s="111"/>
      <c r="G38" s="111"/>
      <c r="H38" s="111"/>
      <c r="I38" s="111"/>
      <c r="J38" s="111"/>
      <c r="K38" s="111"/>
      <c r="L38" s="111"/>
      <c r="M38" s="111"/>
      <c r="N38" s="111"/>
      <c r="O38" s="111"/>
      <c r="P38" s="111"/>
      <c r="Q38" s="111"/>
      <c r="R38" s="111"/>
      <c r="S38" s="111"/>
      <c r="T38" s="111"/>
      <c r="U38" s="111"/>
      <c r="V38" s="111"/>
      <c r="W38" s="111"/>
      <c r="X38" s="111"/>
      <c r="AD38" s="112"/>
      <c r="AE38" s="112"/>
      <c r="AF38" s="112"/>
      <c r="AG38" s="112"/>
      <c r="AH38" s="112"/>
      <c r="AI38" s="112"/>
      <c r="AJ38" s="112"/>
      <c r="AK38" s="112"/>
      <c r="AL38" s="112"/>
      <c r="AM38" s="112"/>
      <c r="AN38" s="112"/>
      <c r="AO38" s="112"/>
      <c r="AP38" s="112"/>
      <c r="AQ38" s="112"/>
      <c r="AR38" s="112"/>
      <c r="AS38" s="112"/>
      <c r="AT38" s="112"/>
      <c r="AU38" s="112"/>
      <c r="AV38" s="112"/>
      <c r="AW38" s="112"/>
      <c r="AX38" s="112"/>
      <c r="AY38" s="112"/>
      <c r="AZ38" s="112"/>
      <c r="BA38" s="112"/>
      <c r="BB38" s="112"/>
      <c r="BC38" s="112"/>
      <c r="BD38" s="112"/>
      <c r="BE38" s="112"/>
      <c r="BF38" s="103"/>
    </row>
    <row r="39" spans="1:60" ht="37.4" customHeight="1" x14ac:dyDescent="0.55000000000000004">
      <c r="A39" s="104"/>
      <c r="B39" s="13" t="s">
        <v>244</v>
      </c>
      <c r="C39" s="341" t="s">
        <v>245</v>
      </c>
      <c r="D39" s="342"/>
      <c r="E39" s="342"/>
      <c r="F39" s="342"/>
      <c r="G39" s="342"/>
      <c r="H39" s="342"/>
      <c r="I39" s="342"/>
      <c r="J39" s="342"/>
      <c r="K39" s="342"/>
      <c r="L39" s="342"/>
      <c r="M39" s="342"/>
      <c r="N39" s="342"/>
      <c r="O39" s="342"/>
      <c r="P39" s="342"/>
      <c r="Q39" s="342"/>
      <c r="R39" s="342"/>
      <c r="S39" s="342"/>
      <c r="T39" s="342"/>
      <c r="U39" s="342"/>
      <c r="V39" s="342"/>
      <c r="W39" s="342"/>
      <c r="X39" s="343"/>
      <c r="Y39" s="340"/>
      <c r="Z39" s="340"/>
      <c r="AA39" s="340"/>
      <c r="AB39" s="340"/>
      <c r="AD39" s="252" t="s">
        <v>229</v>
      </c>
      <c r="AE39" s="253"/>
      <c r="AF39" s="253"/>
      <c r="AG39" s="253"/>
      <c r="AH39" s="254"/>
      <c r="AI39" s="318"/>
      <c r="AJ39" s="318"/>
      <c r="AK39" s="318"/>
      <c r="AL39" s="318"/>
      <c r="AM39" s="318"/>
      <c r="AN39" s="318"/>
      <c r="AO39" s="318"/>
      <c r="AP39" s="318"/>
      <c r="AQ39" s="318"/>
      <c r="AR39" s="318"/>
      <c r="AS39" s="318"/>
      <c r="AT39" s="318"/>
      <c r="AU39" s="318"/>
      <c r="AV39" s="247" t="s">
        <v>230</v>
      </c>
      <c r="AW39" s="247"/>
      <c r="AX39" s="247"/>
      <c r="AY39" s="318"/>
      <c r="AZ39" s="318"/>
      <c r="BA39" s="318"/>
      <c r="BB39" s="318"/>
      <c r="BC39" s="318"/>
      <c r="BD39" s="318"/>
      <c r="BE39" s="318"/>
      <c r="BF39" s="103"/>
    </row>
    <row r="40" spans="1:60" ht="5.5" customHeight="1" x14ac:dyDescent="0.55000000000000004">
      <c r="A40" s="104"/>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AD40" s="315"/>
      <c r="AE40" s="316"/>
      <c r="AF40" s="316"/>
      <c r="AG40" s="316"/>
      <c r="AH40" s="317"/>
      <c r="AI40" s="318"/>
      <c r="AJ40" s="318"/>
      <c r="AK40" s="318"/>
      <c r="AL40" s="318"/>
      <c r="AM40" s="318"/>
      <c r="AN40" s="318"/>
      <c r="AO40" s="318"/>
      <c r="AP40" s="318"/>
      <c r="AQ40" s="318"/>
      <c r="AR40" s="318"/>
      <c r="AS40" s="318"/>
      <c r="AT40" s="318"/>
      <c r="AU40" s="318"/>
      <c r="AV40" s="247"/>
      <c r="AW40" s="247"/>
      <c r="AX40" s="247"/>
      <c r="AY40" s="318"/>
      <c r="AZ40" s="318"/>
      <c r="BA40" s="318"/>
      <c r="BB40" s="318"/>
      <c r="BC40" s="318"/>
      <c r="BD40" s="318"/>
      <c r="BE40" s="318"/>
      <c r="BF40" s="103"/>
    </row>
    <row r="41" spans="1:60" ht="37.4" customHeight="1" x14ac:dyDescent="0.55000000000000004">
      <c r="A41" s="104"/>
      <c r="B41" s="13" t="s">
        <v>246</v>
      </c>
      <c r="C41" s="341" t="s">
        <v>247</v>
      </c>
      <c r="D41" s="342"/>
      <c r="E41" s="342"/>
      <c r="F41" s="342"/>
      <c r="G41" s="342"/>
      <c r="H41" s="342"/>
      <c r="I41" s="342"/>
      <c r="J41" s="342"/>
      <c r="K41" s="342"/>
      <c r="L41" s="342"/>
      <c r="M41" s="342"/>
      <c r="N41" s="342"/>
      <c r="O41" s="342"/>
      <c r="P41" s="342"/>
      <c r="Q41" s="342"/>
      <c r="R41" s="342"/>
      <c r="S41" s="342"/>
      <c r="T41" s="342"/>
      <c r="U41" s="342"/>
      <c r="V41" s="342"/>
      <c r="W41" s="342"/>
      <c r="X41" s="343"/>
      <c r="Y41" s="340"/>
      <c r="Z41" s="340"/>
      <c r="AA41" s="340"/>
      <c r="AB41" s="340"/>
      <c r="AD41" s="255"/>
      <c r="AE41" s="256"/>
      <c r="AF41" s="256"/>
      <c r="AG41" s="256"/>
      <c r="AH41" s="257"/>
      <c r="AI41" s="318"/>
      <c r="AJ41" s="318"/>
      <c r="AK41" s="318"/>
      <c r="AL41" s="318"/>
      <c r="AM41" s="318"/>
      <c r="AN41" s="318"/>
      <c r="AO41" s="318"/>
      <c r="AP41" s="318"/>
      <c r="AQ41" s="318"/>
      <c r="AR41" s="318"/>
      <c r="AS41" s="318"/>
      <c r="AT41" s="318"/>
      <c r="AU41" s="318"/>
      <c r="AV41" s="247"/>
      <c r="AW41" s="247"/>
      <c r="AX41" s="247"/>
      <c r="AY41" s="318"/>
      <c r="AZ41" s="318"/>
      <c r="BA41" s="318"/>
      <c r="BB41" s="318"/>
      <c r="BC41" s="318"/>
      <c r="BD41" s="318"/>
      <c r="BE41" s="318"/>
      <c r="BF41" s="103"/>
    </row>
    <row r="42" spans="1:60" ht="5.5" customHeight="1" thickBot="1" x14ac:dyDescent="0.6">
      <c r="A42" s="124"/>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6"/>
    </row>
    <row r="43" spans="1:60" ht="5.5" customHeight="1" thickTop="1" x14ac:dyDescent="0.55000000000000004">
      <c r="A43" s="105"/>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28"/>
    </row>
    <row r="44" spans="1:60" ht="37" customHeight="1" x14ac:dyDescent="0.55000000000000004">
      <c r="A44" s="107"/>
      <c r="B44" s="56" t="s">
        <v>3</v>
      </c>
      <c r="C44" s="496" t="s">
        <v>99</v>
      </c>
      <c r="D44" s="496"/>
      <c r="E44" s="496"/>
      <c r="F44" s="56" t="s">
        <v>209</v>
      </c>
      <c r="G44" s="339" t="s">
        <v>210</v>
      </c>
      <c r="H44" s="339"/>
      <c r="I44" s="339"/>
      <c r="J44" s="339"/>
      <c r="K44" s="246" t="s">
        <v>211</v>
      </c>
      <c r="L44" s="247"/>
      <c r="M44" s="341" t="s">
        <v>248</v>
      </c>
      <c r="N44" s="342"/>
      <c r="O44" s="342"/>
      <c r="P44" s="342"/>
      <c r="Q44" s="342"/>
      <c r="R44" s="342"/>
      <c r="S44" s="342"/>
      <c r="T44" s="342"/>
      <c r="U44" s="342"/>
      <c r="V44" s="343"/>
      <c r="W44" s="246" t="s">
        <v>213</v>
      </c>
      <c r="X44" s="246"/>
      <c r="Y44" s="344" t="s">
        <v>232</v>
      </c>
      <c r="Z44" s="344"/>
      <c r="AA44" s="344"/>
      <c r="AB44" s="344"/>
      <c r="AC44" s="100"/>
      <c r="AD44" s="247" t="s">
        <v>215</v>
      </c>
      <c r="AE44" s="345"/>
      <c r="AF44" s="345"/>
      <c r="AG44" s="359" t="s">
        <v>249</v>
      </c>
      <c r="AH44" s="360"/>
      <c r="AI44" s="360"/>
      <c r="AJ44" s="360"/>
      <c r="AK44" s="360"/>
      <c r="AL44" s="360"/>
      <c r="AM44" s="360"/>
      <c r="AN44" s="360"/>
      <c r="AO44" s="360"/>
      <c r="AP44" s="360"/>
      <c r="AQ44" s="360"/>
      <c r="AR44" s="360"/>
      <c r="AS44" s="360"/>
      <c r="AT44" s="360"/>
      <c r="AU44" s="360"/>
      <c r="AV44" s="360"/>
      <c r="AW44" s="360"/>
      <c r="AX44" s="360"/>
      <c r="AY44" s="360"/>
      <c r="AZ44" s="360"/>
      <c r="BA44" s="360"/>
      <c r="BB44" s="360"/>
      <c r="BC44" s="360"/>
      <c r="BD44" s="360"/>
      <c r="BE44" s="360"/>
      <c r="BF44" s="106"/>
      <c r="BH44" s="1">
        <f>COUNTA(B50:B63)</f>
        <v>5</v>
      </c>
    </row>
    <row r="45" spans="1:60" ht="5.5" customHeight="1" x14ac:dyDescent="0.55000000000000004">
      <c r="A45" s="107"/>
      <c r="B45" s="100"/>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6"/>
    </row>
    <row r="46" spans="1:60" ht="37" customHeight="1" x14ac:dyDescent="0.55000000000000004">
      <c r="A46" s="107"/>
      <c r="B46" s="247" t="s">
        <v>217</v>
      </c>
      <c r="C46" s="365"/>
      <c r="D46" s="366" t="s">
        <v>234</v>
      </c>
      <c r="E46" s="367"/>
      <c r="F46" s="367"/>
      <c r="G46" s="367"/>
      <c r="H46" s="367"/>
      <c r="I46" s="367"/>
      <c r="J46" s="367"/>
      <c r="K46" s="367"/>
      <c r="L46" s="367"/>
      <c r="M46" s="367"/>
      <c r="N46" s="367"/>
      <c r="O46" s="367"/>
      <c r="P46" s="367"/>
      <c r="Q46" s="367"/>
      <c r="R46" s="367"/>
      <c r="S46" s="367"/>
      <c r="T46" s="368"/>
      <c r="U46" s="247" t="s">
        <v>219</v>
      </c>
      <c r="V46" s="247"/>
      <c r="W46" s="247"/>
      <c r="X46" s="349" t="s">
        <v>250</v>
      </c>
      <c r="Y46" s="349"/>
      <c r="Z46" s="349"/>
      <c r="AA46" s="349"/>
      <c r="AB46" s="349"/>
      <c r="AC46" s="100"/>
      <c r="AD46" s="487" t="s">
        <v>236</v>
      </c>
      <c r="AE46" s="488"/>
      <c r="AF46" s="489"/>
      <c r="AG46" s="425" t="s">
        <v>237</v>
      </c>
      <c r="AH46" s="426"/>
      <c r="AI46" s="426"/>
      <c r="AJ46" s="426"/>
      <c r="AK46" s="426"/>
      <c r="AL46" s="426"/>
      <c r="AM46" s="426"/>
      <c r="AN46" s="426"/>
      <c r="AO46" s="426"/>
      <c r="AP46" s="426"/>
      <c r="AQ46" s="426"/>
      <c r="AR46" s="426"/>
      <c r="AS46" s="426"/>
      <c r="AT46" s="426"/>
      <c r="AU46" s="426"/>
      <c r="AV46" s="426"/>
      <c r="AW46" s="426"/>
      <c r="AX46" s="426"/>
      <c r="AY46" s="426"/>
      <c r="AZ46" s="426"/>
      <c r="BA46" s="426"/>
      <c r="BB46" s="426"/>
      <c r="BC46" s="426"/>
      <c r="BD46" s="426"/>
      <c r="BE46" s="427"/>
      <c r="BF46" s="106"/>
    </row>
    <row r="47" spans="1:60" ht="5.5" customHeight="1" x14ac:dyDescent="0.55000000000000004">
      <c r="A47" s="107"/>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490"/>
      <c r="AE47" s="491"/>
      <c r="AF47" s="492"/>
      <c r="AG47" s="428"/>
      <c r="AH47" s="429"/>
      <c r="AI47" s="429"/>
      <c r="AJ47" s="429"/>
      <c r="AK47" s="429"/>
      <c r="AL47" s="429"/>
      <c r="AM47" s="429"/>
      <c r="AN47" s="429"/>
      <c r="AO47" s="429"/>
      <c r="AP47" s="429"/>
      <c r="AQ47" s="429"/>
      <c r="AR47" s="429"/>
      <c r="AS47" s="429"/>
      <c r="AT47" s="429"/>
      <c r="AU47" s="429"/>
      <c r="AV47" s="429"/>
      <c r="AW47" s="429"/>
      <c r="AX47" s="429"/>
      <c r="AY47" s="429"/>
      <c r="AZ47" s="429"/>
      <c r="BA47" s="429"/>
      <c r="BB47" s="429"/>
      <c r="BC47" s="429"/>
      <c r="BD47" s="429"/>
      <c r="BE47" s="430"/>
      <c r="BF47" s="106"/>
    </row>
    <row r="48" spans="1:60" ht="37" customHeight="1" x14ac:dyDescent="0.55000000000000004">
      <c r="A48" s="107"/>
      <c r="B48" s="247" t="s">
        <v>222</v>
      </c>
      <c r="C48" s="247"/>
      <c r="D48" s="247"/>
      <c r="E48" s="247"/>
      <c r="F48" s="247"/>
      <c r="G48" s="247"/>
      <c r="H48" s="247"/>
      <c r="I48" s="247"/>
      <c r="J48" s="247"/>
      <c r="K48" s="247"/>
      <c r="L48" s="247"/>
      <c r="M48" s="247"/>
      <c r="N48" s="247"/>
      <c r="O48" s="247"/>
      <c r="P48" s="247"/>
      <c r="Q48" s="247"/>
      <c r="R48" s="247"/>
      <c r="S48" s="247"/>
      <c r="T48" s="247"/>
      <c r="U48" s="247"/>
      <c r="V48" s="247"/>
      <c r="W48" s="247"/>
      <c r="X48" s="247"/>
      <c r="Y48" s="247" t="s">
        <v>223</v>
      </c>
      <c r="Z48" s="247"/>
      <c r="AA48" s="247"/>
      <c r="AB48" s="247"/>
      <c r="AC48" s="100"/>
      <c r="AD48" s="493"/>
      <c r="AE48" s="494"/>
      <c r="AF48" s="495"/>
      <c r="AG48" s="431"/>
      <c r="AH48" s="432"/>
      <c r="AI48" s="432"/>
      <c r="AJ48" s="432"/>
      <c r="AK48" s="432"/>
      <c r="AL48" s="432"/>
      <c r="AM48" s="432"/>
      <c r="AN48" s="432"/>
      <c r="AO48" s="432"/>
      <c r="AP48" s="432"/>
      <c r="AQ48" s="432"/>
      <c r="AR48" s="432"/>
      <c r="AS48" s="432"/>
      <c r="AT48" s="432"/>
      <c r="AU48" s="432"/>
      <c r="AV48" s="432"/>
      <c r="AW48" s="432"/>
      <c r="AX48" s="432"/>
      <c r="AY48" s="432"/>
      <c r="AZ48" s="432"/>
      <c r="BA48" s="432"/>
      <c r="BB48" s="432"/>
      <c r="BC48" s="432"/>
      <c r="BD48" s="432"/>
      <c r="BE48" s="433"/>
      <c r="BF48" s="106"/>
    </row>
    <row r="49" spans="1:58" ht="5.5" customHeight="1" x14ac:dyDescent="0.55000000000000004">
      <c r="A49" s="107"/>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6"/>
    </row>
    <row r="50" spans="1:58" ht="37.4" customHeight="1" x14ac:dyDescent="0.55000000000000004">
      <c r="A50" s="107"/>
      <c r="B50" s="338" t="s">
        <v>226</v>
      </c>
      <c r="C50" s="339" t="s">
        <v>251</v>
      </c>
      <c r="D50" s="339"/>
      <c r="E50" s="339"/>
      <c r="F50" s="339"/>
      <c r="G50" s="339"/>
      <c r="H50" s="339"/>
      <c r="I50" s="339"/>
      <c r="J50" s="339"/>
      <c r="K50" s="339"/>
      <c r="L50" s="339"/>
      <c r="M50" s="339"/>
      <c r="N50" s="339"/>
      <c r="O50" s="339"/>
      <c r="P50" s="339"/>
      <c r="Q50" s="339"/>
      <c r="R50" s="339"/>
      <c r="S50" s="339"/>
      <c r="T50" s="339"/>
      <c r="U50" s="339"/>
      <c r="V50" s="339"/>
      <c r="W50" s="339"/>
      <c r="X50" s="339"/>
      <c r="Y50" s="383"/>
      <c r="Z50" s="384"/>
      <c r="AA50" s="384"/>
      <c r="AB50" s="385"/>
      <c r="AC50" s="100"/>
      <c r="AD50" s="229" t="s">
        <v>239</v>
      </c>
      <c r="AE50" s="230"/>
      <c r="AF50" s="231"/>
      <c r="AG50" s="334"/>
      <c r="AH50" s="335"/>
      <c r="AI50" s="335"/>
      <c r="AJ50" s="335"/>
      <c r="AK50" s="335"/>
      <c r="AL50" s="335"/>
      <c r="AM50" s="335"/>
      <c r="AN50" s="335"/>
      <c r="AO50" s="335"/>
      <c r="AP50" s="335"/>
      <c r="AQ50" s="335"/>
      <c r="AR50" s="335"/>
      <c r="AS50" s="335"/>
      <c r="AT50" s="335"/>
      <c r="AU50" s="335"/>
      <c r="AV50" s="335"/>
      <c r="AW50" s="335"/>
      <c r="AX50" s="335"/>
      <c r="AY50" s="335"/>
      <c r="AZ50" s="335"/>
      <c r="BA50" s="335"/>
      <c r="BB50" s="335"/>
      <c r="BC50" s="335"/>
      <c r="BD50" s="335"/>
      <c r="BE50" s="336"/>
      <c r="BF50" s="106"/>
    </row>
    <row r="51" spans="1:58" ht="5.5" customHeight="1" x14ac:dyDescent="0.55000000000000004">
      <c r="A51" s="107"/>
      <c r="B51" s="338"/>
      <c r="C51" s="339"/>
      <c r="D51" s="339"/>
      <c r="E51" s="339"/>
      <c r="F51" s="339"/>
      <c r="G51" s="339"/>
      <c r="H51" s="339"/>
      <c r="I51" s="339"/>
      <c r="J51" s="339"/>
      <c r="K51" s="339"/>
      <c r="L51" s="339"/>
      <c r="M51" s="339"/>
      <c r="N51" s="339"/>
      <c r="O51" s="339"/>
      <c r="P51" s="339"/>
      <c r="Q51" s="339"/>
      <c r="R51" s="339"/>
      <c r="S51" s="339"/>
      <c r="T51" s="339"/>
      <c r="U51" s="339"/>
      <c r="V51" s="339"/>
      <c r="W51" s="339"/>
      <c r="X51" s="339"/>
      <c r="Y51" s="402"/>
      <c r="Z51" s="403"/>
      <c r="AA51" s="403"/>
      <c r="AB51" s="404"/>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6"/>
    </row>
    <row r="52" spans="1:58" ht="37.4" customHeight="1" x14ac:dyDescent="0.55000000000000004">
      <c r="A52" s="107"/>
      <c r="B52" s="338"/>
      <c r="C52" s="339"/>
      <c r="D52" s="339"/>
      <c r="E52" s="339"/>
      <c r="F52" s="339"/>
      <c r="G52" s="339"/>
      <c r="H52" s="339"/>
      <c r="I52" s="339"/>
      <c r="J52" s="339"/>
      <c r="K52" s="339"/>
      <c r="L52" s="339"/>
      <c r="M52" s="339"/>
      <c r="N52" s="339"/>
      <c r="O52" s="339"/>
      <c r="P52" s="339"/>
      <c r="Q52" s="339"/>
      <c r="R52" s="339"/>
      <c r="S52" s="339"/>
      <c r="T52" s="339"/>
      <c r="U52" s="339"/>
      <c r="V52" s="339"/>
      <c r="W52" s="339"/>
      <c r="X52" s="339"/>
      <c r="Y52" s="405"/>
      <c r="Z52" s="406"/>
      <c r="AA52" s="406"/>
      <c r="AB52" s="407"/>
      <c r="AC52" s="100"/>
      <c r="AD52" s="246" t="s">
        <v>221</v>
      </c>
      <c r="AE52" s="246"/>
      <c r="AF52" s="246"/>
      <c r="AG52" s="337"/>
      <c r="AH52" s="337"/>
      <c r="AI52" s="337"/>
      <c r="AJ52" s="337"/>
      <c r="AK52" s="337"/>
      <c r="AL52" s="337"/>
      <c r="AM52" s="337"/>
      <c r="AN52" s="337"/>
      <c r="AO52" s="337"/>
      <c r="AP52" s="337"/>
      <c r="AQ52" s="337"/>
      <c r="AR52" s="337"/>
      <c r="AS52" s="337"/>
      <c r="AT52" s="337"/>
      <c r="AU52" s="337"/>
      <c r="AV52" s="229" t="s">
        <v>88</v>
      </c>
      <c r="AW52" s="230"/>
      <c r="AX52" s="231"/>
      <c r="AY52" s="319"/>
      <c r="AZ52" s="320"/>
      <c r="BA52" s="320"/>
      <c r="BB52" s="320"/>
      <c r="BC52" s="320"/>
      <c r="BD52" s="320"/>
      <c r="BE52" s="321"/>
      <c r="BF52" s="106"/>
    </row>
    <row r="53" spans="1:58" ht="5.5" customHeight="1" x14ac:dyDescent="0.55000000000000004">
      <c r="A53" s="107"/>
      <c r="B53" s="113"/>
      <c r="C53" s="113"/>
      <c r="D53" s="113"/>
      <c r="E53" s="113"/>
      <c r="F53" s="113"/>
      <c r="G53" s="113"/>
      <c r="H53" s="113"/>
      <c r="I53" s="113"/>
      <c r="J53" s="113"/>
      <c r="K53" s="113"/>
      <c r="L53" s="113"/>
      <c r="M53" s="113"/>
      <c r="N53" s="113"/>
      <c r="O53" s="113"/>
      <c r="P53" s="113"/>
      <c r="Q53" s="113"/>
      <c r="R53" s="113"/>
      <c r="S53" s="113"/>
      <c r="T53" s="113"/>
      <c r="U53" s="113"/>
      <c r="V53" s="113"/>
      <c r="W53" s="113"/>
      <c r="X53" s="113"/>
      <c r="Y53" s="58"/>
      <c r="Z53" s="58"/>
      <c r="AA53" s="58"/>
      <c r="AB53" s="58"/>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6"/>
    </row>
    <row r="54" spans="1:58" ht="37.4" customHeight="1" x14ac:dyDescent="0.55000000000000004">
      <c r="A54" s="107"/>
      <c r="B54" s="338" t="s">
        <v>240</v>
      </c>
      <c r="C54" s="339" t="s">
        <v>252</v>
      </c>
      <c r="D54" s="339"/>
      <c r="E54" s="339"/>
      <c r="F54" s="339"/>
      <c r="G54" s="339"/>
      <c r="H54" s="339"/>
      <c r="I54" s="339"/>
      <c r="J54" s="339"/>
      <c r="K54" s="339"/>
      <c r="L54" s="339"/>
      <c r="M54" s="339"/>
      <c r="N54" s="339"/>
      <c r="O54" s="339"/>
      <c r="P54" s="339"/>
      <c r="Q54" s="339"/>
      <c r="R54" s="339"/>
      <c r="S54" s="339"/>
      <c r="T54" s="339"/>
      <c r="U54" s="339"/>
      <c r="V54" s="339"/>
      <c r="W54" s="339"/>
      <c r="X54" s="339"/>
      <c r="Y54" s="383"/>
      <c r="Z54" s="384"/>
      <c r="AA54" s="384"/>
      <c r="AB54" s="385"/>
      <c r="AC54" s="100"/>
      <c r="AD54" s="322" t="s">
        <v>224</v>
      </c>
      <c r="AE54" s="323"/>
      <c r="AF54" s="324"/>
      <c r="AG54" s="350"/>
      <c r="AH54" s="351"/>
      <c r="AI54" s="351"/>
      <c r="AJ54" s="351"/>
      <c r="AK54" s="351"/>
      <c r="AL54" s="351"/>
      <c r="AM54" s="351"/>
      <c r="AN54" s="351"/>
      <c r="AO54" s="351"/>
      <c r="AP54" s="351"/>
      <c r="AQ54" s="352"/>
      <c r="AR54" s="322" t="s">
        <v>225</v>
      </c>
      <c r="AS54" s="323"/>
      <c r="AT54" s="324"/>
      <c r="AU54" s="318"/>
      <c r="AV54" s="364"/>
      <c r="AW54" s="364"/>
      <c r="AX54" s="364"/>
      <c r="AY54" s="364"/>
      <c r="AZ54" s="364"/>
      <c r="BA54" s="364"/>
      <c r="BB54" s="364"/>
      <c r="BC54" s="364"/>
      <c r="BD54" s="364"/>
      <c r="BE54" s="364"/>
      <c r="BF54" s="106"/>
    </row>
    <row r="55" spans="1:58" ht="5.5" customHeight="1" x14ac:dyDescent="0.55000000000000004">
      <c r="A55" s="107"/>
      <c r="B55" s="338"/>
      <c r="C55" s="339"/>
      <c r="D55" s="339"/>
      <c r="E55" s="339"/>
      <c r="F55" s="339"/>
      <c r="G55" s="339"/>
      <c r="H55" s="339"/>
      <c r="I55" s="339"/>
      <c r="J55" s="339"/>
      <c r="K55" s="339"/>
      <c r="L55" s="339"/>
      <c r="M55" s="339"/>
      <c r="N55" s="339"/>
      <c r="O55" s="339"/>
      <c r="P55" s="339"/>
      <c r="Q55" s="339"/>
      <c r="R55" s="339"/>
      <c r="S55" s="339"/>
      <c r="T55" s="339"/>
      <c r="U55" s="339"/>
      <c r="V55" s="339"/>
      <c r="W55" s="339"/>
      <c r="X55" s="339"/>
      <c r="Y55" s="402"/>
      <c r="Z55" s="403"/>
      <c r="AA55" s="403"/>
      <c r="AB55" s="404"/>
      <c r="AC55" s="100"/>
      <c r="AD55" s="325"/>
      <c r="AE55" s="326"/>
      <c r="AF55" s="327"/>
      <c r="AG55" s="353"/>
      <c r="AH55" s="354"/>
      <c r="AI55" s="354"/>
      <c r="AJ55" s="354"/>
      <c r="AK55" s="354"/>
      <c r="AL55" s="354"/>
      <c r="AM55" s="354"/>
      <c r="AN55" s="354"/>
      <c r="AO55" s="354"/>
      <c r="AP55" s="354"/>
      <c r="AQ55" s="355"/>
      <c r="AR55" s="325"/>
      <c r="AS55" s="326"/>
      <c r="AT55" s="327"/>
      <c r="AU55" s="364"/>
      <c r="AV55" s="364"/>
      <c r="AW55" s="364"/>
      <c r="AX55" s="364"/>
      <c r="AY55" s="364"/>
      <c r="AZ55" s="364"/>
      <c r="BA55" s="364"/>
      <c r="BB55" s="364"/>
      <c r="BC55" s="364"/>
      <c r="BD55" s="364"/>
      <c r="BE55" s="364"/>
      <c r="BF55" s="106"/>
    </row>
    <row r="56" spans="1:58" ht="37.4" customHeight="1" x14ac:dyDescent="0.55000000000000004">
      <c r="A56" s="107"/>
      <c r="B56" s="338"/>
      <c r="C56" s="339"/>
      <c r="D56" s="339"/>
      <c r="E56" s="339"/>
      <c r="F56" s="339"/>
      <c r="G56" s="339"/>
      <c r="H56" s="339"/>
      <c r="I56" s="339"/>
      <c r="J56" s="339"/>
      <c r="K56" s="339"/>
      <c r="L56" s="339"/>
      <c r="M56" s="339"/>
      <c r="N56" s="339"/>
      <c r="O56" s="339"/>
      <c r="P56" s="339"/>
      <c r="Q56" s="339"/>
      <c r="R56" s="339"/>
      <c r="S56" s="339"/>
      <c r="T56" s="339"/>
      <c r="U56" s="339"/>
      <c r="V56" s="339"/>
      <c r="W56" s="339"/>
      <c r="X56" s="339"/>
      <c r="Y56" s="405"/>
      <c r="Z56" s="406"/>
      <c r="AA56" s="406"/>
      <c r="AB56" s="407"/>
      <c r="AC56" s="100"/>
      <c r="AD56" s="325"/>
      <c r="AE56" s="326"/>
      <c r="AF56" s="327"/>
      <c r="AG56" s="353"/>
      <c r="AH56" s="354"/>
      <c r="AI56" s="354"/>
      <c r="AJ56" s="354"/>
      <c r="AK56" s="354"/>
      <c r="AL56" s="354"/>
      <c r="AM56" s="354"/>
      <c r="AN56" s="354"/>
      <c r="AO56" s="354"/>
      <c r="AP56" s="354"/>
      <c r="AQ56" s="355"/>
      <c r="AR56" s="325"/>
      <c r="AS56" s="326"/>
      <c r="AT56" s="327"/>
      <c r="AU56" s="364"/>
      <c r="AV56" s="364"/>
      <c r="AW56" s="364"/>
      <c r="AX56" s="364"/>
      <c r="AY56" s="364"/>
      <c r="AZ56" s="364"/>
      <c r="BA56" s="364"/>
      <c r="BB56" s="364"/>
      <c r="BC56" s="364"/>
      <c r="BD56" s="364"/>
      <c r="BE56" s="364"/>
      <c r="BF56" s="106"/>
    </row>
    <row r="57" spans="1:58" ht="5.5" customHeight="1" x14ac:dyDescent="0.55000000000000004">
      <c r="A57" s="107"/>
      <c r="B57" s="3"/>
      <c r="C57" s="3"/>
      <c r="D57" s="3"/>
      <c r="E57" s="3"/>
      <c r="F57" s="3"/>
      <c r="G57" s="3"/>
      <c r="H57" s="3"/>
      <c r="I57" s="3"/>
      <c r="J57" s="3"/>
      <c r="K57" s="3"/>
      <c r="L57" s="3"/>
      <c r="M57" s="3"/>
      <c r="N57" s="3"/>
      <c r="O57" s="3"/>
      <c r="P57" s="3"/>
      <c r="Q57" s="3"/>
      <c r="R57" s="3"/>
      <c r="S57" s="3"/>
      <c r="T57" s="3"/>
      <c r="U57" s="3"/>
      <c r="V57" s="3"/>
      <c r="W57" s="3"/>
      <c r="X57" s="3"/>
      <c r="Y57" s="4"/>
      <c r="Z57" s="4"/>
      <c r="AA57" s="4"/>
      <c r="AB57" s="4"/>
      <c r="AC57" s="100"/>
      <c r="AD57" s="325"/>
      <c r="AE57" s="326"/>
      <c r="AF57" s="327"/>
      <c r="AG57" s="353"/>
      <c r="AH57" s="354"/>
      <c r="AI57" s="354"/>
      <c r="AJ57" s="354"/>
      <c r="AK57" s="354"/>
      <c r="AL57" s="354"/>
      <c r="AM57" s="354"/>
      <c r="AN57" s="354"/>
      <c r="AO57" s="354"/>
      <c r="AP57" s="354"/>
      <c r="AQ57" s="355"/>
      <c r="AR57" s="328"/>
      <c r="AS57" s="329"/>
      <c r="AT57" s="330"/>
      <c r="AU57" s="364"/>
      <c r="AV57" s="364"/>
      <c r="AW57" s="364"/>
      <c r="AX57" s="364"/>
      <c r="AY57" s="364"/>
      <c r="AZ57" s="364"/>
      <c r="BA57" s="364"/>
      <c r="BB57" s="364"/>
      <c r="BC57" s="364"/>
      <c r="BD57" s="364"/>
      <c r="BE57" s="364"/>
      <c r="BF57" s="106"/>
    </row>
    <row r="58" spans="1:58" ht="37.4" customHeight="1" x14ac:dyDescent="0.55000000000000004">
      <c r="A58" s="107"/>
      <c r="B58" s="13" t="s">
        <v>242</v>
      </c>
      <c r="C58" s="341" t="s">
        <v>253</v>
      </c>
      <c r="D58" s="342"/>
      <c r="E58" s="342"/>
      <c r="F58" s="342"/>
      <c r="G58" s="342"/>
      <c r="H58" s="342"/>
      <c r="I58" s="342"/>
      <c r="J58" s="342"/>
      <c r="K58" s="342"/>
      <c r="L58" s="342"/>
      <c r="M58" s="342"/>
      <c r="N58" s="342"/>
      <c r="O58" s="342"/>
      <c r="P58" s="342"/>
      <c r="Q58" s="342"/>
      <c r="R58" s="342"/>
      <c r="S58" s="342"/>
      <c r="T58" s="342"/>
      <c r="U58" s="342"/>
      <c r="V58" s="342"/>
      <c r="W58" s="342"/>
      <c r="X58" s="343"/>
      <c r="Y58" s="319"/>
      <c r="Z58" s="320"/>
      <c r="AA58" s="320"/>
      <c r="AB58" s="321"/>
      <c r="AC58" s="100"/>
      <c r="AD58" s="328"/>
      <c r="AE58" s="329"/>
      <c r="AF58" s="330"/>
      <c r="AG58" s="356"/>
      <c r="AH58" s="357"/>
      <c r="AI58" s="357"/>
      <c r="AJ58" s="357"/>
      <c r="AK58" s="357"/>
      <c r="AL58" s="357"/>
      <c r="AM58" s="357"/>
      <c r="AN58" s="357"/>
      <c r="AO58" s="357"/>
      <c r="AP58" s="357"/>
      <c r="AQ58" s="358"/>
      <c r="AR58" s="286" t="s">
        <v>228</v>
      </c>
      <c r="AS58" s="287"/>
      <c r="AT58" s="288"/>
      <c r="AU58" s="318"/>
      <c r="AV58" s="364"/>
      <c r="AW58" s="364"/>
      <c r="AX58" s="364"/>
      <c r="AY58" s="364"/>
      <c r="AZ58" s="364"/>
      <c r="BA58" s="364"/>
      <c r="BB58" s="364"/>
      <c r="BC58" s="364"/>
      <c r="BD58" s="364"/>
      <c r="BE58" s="364"/>
      <c r="BF58" s="106"/>
    </row>
    <row r="59" spans="1:58" ht="5.5" customHeight="1" x14ac:dyDescent="0.55000000000000004">
      <c r="A59" s="107"/>
      <c r="B59" s="110"/>
      <c r="AC59" s="100"/>
      <c r="AD59" s="100"/>
      <c r="AE59" s="100"/>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s="100"/>
      <c r="BD59" s="100"/>
      <c r="BE59" s="100"/>
      <c r="BF59" s="106"/>
    </row>
    <row r="60" spans="1:58" ht="37.4" customHeight="1" x14ac:dyDescent="0.55000000000000004">
      <c r="A60" s="107"/>
      <c r="B60" s="13" t="s">
        <v>244</v>
      </c>
      <c r="C60" s="341" t="s">
        <v>245</v>
      </c>
      <c r="D60" s="342"/>
      <c r="E60" s="342"/>
      <c r="F60" s="342"/>
      <c r="G60" s="342"/>
      <c r="H60" s="342"/>
      <c r="I60" s="342"/>
      <c r="J60" s="342"/>
      <c r="K60" s="342"/>
      <c r="L60" s="342"/>
      <c r="M60" s="342"/>
      <c r="N60" s="342"/>
      <c r="O60" s="342"/>
      <c r="P60" s="342"/>
      <c r="Q60" s="342"/>
      <c r="R60" s="342"/>
      <c r="S60" s="342"/>
      <c r="T60" s="342"/>
      <c r="U60" s="342"/>
      <c r="V60" s="342"/>
      <c r="W60" s="342"/>
      <c r="X60" s="343"/>
      <c r="Y60" s="340"/>
      <c r="Z60" s="340"/>
      <c r="AA60" s="340"/>
      <c r="AB60" s="340"/>
      <c r="AC60" s="100"/>
      <c r="AD60" s="252" t="s">
        <v>229</v>
      </c>
      <c r="AE60" s="253"/>
      <c r="AF60" s="253"/>
      <c r="AG60" s="253"/>
      <c r="AH60" s="254"/>
      <c r="AI60" s="318"/>
      <c r="AJ60" s="318"/>
      <c r="AK60" s="318"/>
      <c r="AL60" s="318"/>
      <c r="AM60" s="318"/>
      <c r="AN60" s="318"/>
      <c r="AO60" s="318"/>
      <c r="AP60" s="318"/>
      <c r="AQ60" s="318"/>
      <c r="AR60" s="318"/>
      <c r="AS60" s="318"/>
      <c r="AT60" s="318"/>
      <c r="AU60" s="318"/>
      <c r="AV60" s="247" t="s">
        <v>230</v>
      </c>
      <c r="AW60" s="247"/>
      <c r="AX60" s="247"/>
      <c r="AY60" s="318"/>
      <c r="AZ60" s="318"/>
      <c r="BA60" s="318"/>
      <c r="BB60" s="318"/>
      <c r="BC60" s="318"/>
      <c r="BD60" s="318"/>
      <c r="BE60" s="318"/>
      <c r="BF60" s="106"/>
    </row>
    <row r="61" spans="1:58" ht="5.5" customHeight="1" x14ac:dyDescent="0.55000000000000004">
      <c r="A61" s="107"/>
      <c r="B61" s="114"/>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315"/>
      <c r="AE61" s="316"/>
      <c r="AF61" s="316"/>
      <c r="AG61" s="316"/>
      <c r="AH61" s="317"/>
      <c r="AI61" s="318"/>
      <c r="AJ61" s="318"/>
      <c r="AK61" s="318"/>
      <c r="AL61" s="318"/>
      <c r="AM61" s="318"/>
      <c r="AN61" s="318"/>
      <c r="AO61" s="318"/>
      <c r="AP61" s="318"/>
      <c r="AQ61" s="318"/>
      <c r="AR61" s="318"/>
      <c r="AS61" s="318"/>
      <c r="AT61" s="318"/>
      <c r="AU61" s="318"/>
      <c r="AV61" s="247"/>
      <c r="AW61" s="247"/>
      <c r="AX61" s="247"/>
      <c r="AY61" s="318"/>
      <c r="AZ61" s="318"/>
      <c r="BA61" s="318"/>
      <c r="BB61" s="318"/>
      <c r="BC61" s="318"/>
      <c r="BD61" s="318"/>
      <c r="BE61" s="318"/>
      <c r="BF61" s="106"/>
    </row>
    <row r="62" spans="1:58" ht="37" customHeight="1" x14ac:dyDescent="0.55000000000000004">
      <c r="A62" s="107"/>
      <c r="B62" s="13" t="s">
        <v>246</v>
      </c>
      <c r="C62" s="341" t="s">
        <v>254</v>
      </c>
      <c r="D62" s="342"/>
      <c r="E62" s="342"/>
      <c r="F62" s="342"/>
      <c r="G62" s="342"/>
      <c r="H62" s="342"/>
      <c r="I62" s="342"/>
      <c r="J62" s="342"/>
      <c r="K62" s="342"/>
      <c r="L62" s="342"/>
      <c r="M62" s="342"/>
      <c r="N62" s="342"/>
      <c r="O62" s="342"/>
      <c r="P62" s="342"/>
      <c r="Q62" s="342"/>
      <c r="R62" s="342"/>
      <c r="S62" s="342"/>
      <c r="T62" s="342"/>
      <c r="U62" s="342"/>
      <c r="V62" s="342"/>
      <c r="W62" s="342"/>
      <c r="X62" s="343"/>
      <c r="Y62" s="340"/>
      <c r="Z62" s="340"/>
      <c r="AA62" s="340"/>
      <c r="AB62" s="340"/>
      <c r="AC62" s="100"/>
      <c r="AD62" s="255"/>
      <c r="AE62" s="256"/>
      <c r="AF62" s="256"/>
      <c r="AG62" s="256"/>
      <c r="AH62" s="257"/>
      <c r="AI62" s="318"/>
      <c r="AJ62" s="318"/>
      <c r="AK62" s="318"/>
      <c r="AL62" s="318"/>
      <c r="AM62" s="318"/>
      <c r="AN62" s="318"/>
      <c r="AO62" s="318"/>
      <c r="AP62" s="318"/>
      <c r="AQ62" s="318"/>
      <c r="AR62" s="318"/>
      <c r="AS62" s="318"/>
      <c r="AT62" s="318"/>
      <c r="AU62" s="318"/>
      <c r="AV62" s="247"/>
      <c r="AW62" s="247"/>
      <c r="AX62" s="247"/>
      <c r="AY62" s="318"/>
      <c r="AZ62" s="318"/>
      <c r="BA62" s="318"/>
      <c r="BB62" s="318"/>
      <c r="BC62" s="318"/>
      <c r="BD62" s="318"/>
      <c r="BE62" s="318"/>
      <c r="BF62" s="106"/>
    </row>
    <row r="63" spans="1:58" ht="5.5" customHeight="1" thickBot="1" x14ac:dyDescent="0.6">
      <c r="A63" s="120"/>
      <c r="B63" s="130"/>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c r="BE63" s="121"/>
      <c r="BF63" s="123"/>
    </row>
    <row r="64" spans="1:58" ht="5.5" customHeight="1" thickTop="1" x14ac:dyDescent="0.55000000000000004">
      <c r="A64" s="104"/>
      <c r="BF64" s="103"/>
    </row>
    <row r="65" spans="1:58" ht="37.4" customHeight="1" x14ac:dyDescent="0.55000000000000004">
      <c r="A65" s="104"/>
      <c r="B65" s="56" t="s">
        <v>3</v>
      </c>
      <c r="C65" s="496" t="s">
        <v>255</v>
      </c>
      <c r="D65" s="496"/>
      <c r="E65" s="496"/>
      <c r="F65" s="56" t="s">
        <v>209</v>
      </c>
      <c r="G65" s="339" t="s">
        <v>210</v>
      </c>
      <c r="H65" s="339"/>
      <c r="I65" s="339"/>
      <c r="J65" s="339"/>
      <c r="K65" s="246" t="s">
        <v>211</v>
      </c>
      <c r="L65" s="247"/>
      <c r="M65" s="339" t="s">
        <v>256</v>
      </c>
      <c r="N65" s="339"/>
      <c r="O65" s="339"/>
      <c r="P65" s="339"/>
      <c r="Q65" s="339"/>
      <c r="R65" s="339"/>
      <c r="S65" s="339"/>
      <c r="T65" s="339"/>
      <c r="U65" s="339"/>
      <c r="V65" s="339"/>
      <c r="W65" s="246" t="s">
        <v>213</v>
      </c>
      <c r="X65" s="246"/>
      <c r="Y65" s="344" t="s">
        <v>214</v>
      </c>
      <c r="Z65" s="344"/>
      <c r="AA65" s="344"/>
      <c r="AB65" s="344"/>
      <c r="AD65" s="247" t="s">
        <v>215</v>
      </c>
      <c r="AE65" s="345"/>
      <c r="AF65" s="345"/>
      <c r="AG65" s="359" t="s">
        <v>257</v>
      </c>
      <c r="AH65" s="360"/>
      <c r="AI65" s="360"/>
      <c r="AJ65" s="360"/>
      <c r="AK65" s="360"/>
      <c r="AL65" s="360"/>
      <c r="AM65" s="360"/>
      <c r="AN65" s="360"/>
      <c r="AO65" s="360"/>
      <c r="AP65" s="360"/>
      <c r="AQ65" s="360"/>
      <c r="AR65" s="360"/>
      <c r="AS65" s="360"/>
      <c r="AT65" s="360"/>
      <c r="AU65" s="360"/>
      <c r="AV65" s="360"/>
      <c r="AW65" s="360"/>
      <c r="AX65" s="360"/>
      <c r="AY65" s="360"/>
      <c r="AZ65" s="360"/>
      <c r="BA65" s="360"/>
      <c r="BB65" s="360"/>
      <c r="BC65" s="360"/>
      <c r="BD65" s="360"/>
      <c r="BE65" s="360"/>
      <c r="BF65" s="103"/>
    </row>
    <row r="66" spans="1:58" ht="5.5" customHeight="1" x14ac:dyDescent="0.55000000000000004">
      <c r="A66" s="104"/>
      <c r="BF66" s="103"/>
    </row>
    <row r="67" spans="1:58" ht="37.4" customHeight="1" x14ac:dyDescent="0.55000000000000004">
      <c r="A67" s="104"/>
      <c r="B67" s="247" t="s">
        <v>217</v>
      </c>
      <c r="C67" s="365"/>
      <c r="D67" s="366" t="s">
        <v>234</v>
      </c>
      <c r="E67" s="367"/>
      <c r="F67" s="367"/>
      <c r="G67" s="367"/>
      <c r="H67" s="367"/>
      <c r="I67" s="367"/>
      <c r="J67" s="367"/>
      <c r="K67" s="367"/>
      <c r="L67" s="367"/>
      <c r="M67" s="367"/>
      <c r="N67" s="367"/>
      <c r="O67" s="367"/>
      <c r="P67" s="367"/>
      <c r="Q67" s="367"/>
      <c r="R67" s="367"/>
      <c r="S67" s="367"/>
      <c r="T67" s="368"/>
      <c r="U67" s="247" t="s">
        <v>219</v>
      </c>
      <c r="V67" s="247"/>
      <c r="W67" s="247"/>
      <c r="X67" s="349" t="s">
        <v>258</v>
      </c>
      <c r="Y67" s="349"/>
      <c r="Z67" s="349"/>
      <c r="AA67" s="349"/>
      <c r="AB67" s="349"/>
      <c r="AD67" s="331" t="s">
        <v>236</v>
      </c>
      <c r="AE67" s="331"/>
      <c r="AF67" s="331"/>
      <c r="AG67" s="361" t="s">
        <v>259</v>
      </c>
      <c r="AH67" s="361"/>
      <c r="AI67" s="361"/>
      <c r="AJ67" s="361"/>
      <c r="AK67" s="361"/>
      <c r="AL67" s="361"/>
      <c r="AM67" s="361"/>
      <c r="AN67" s="361"/>
      <c r="AO67" s="361"/>
      <c r="AP67" s="361"/>
      <c r="AQ67" s="361"/>
      <c r="AR67" s="361"/>
      <c r="AS67" s="361"/>
      <c r="AT67" s="361"/>
      <c r="AU67" s="361"/>
      <c r="AV67" s="361"/>
      <c r="AW67" s="361"/>
      <c r="AX67" s="361"/>
      <c r="AY67" s="361"/>
      <c r="AZ67" s="361"/>
      <c r="BA67" s="361"/>
      <c r="BB67" s="361"/>
      <c r="BC67" s="361"/>
      <c r="BD67" s="361"/>
      <c r="BE67" s="361"/>
      <c r="BF67" s="103"/>
    </row>
    <row r="68" spans="1:58" ht="5.5" customHeight="1" x14ac:dyDescent="0.55000000000000004">
      <c r="A68" s="104"/>
      <c r="AD68" s="332"/>
      <c r="AE68" s="332"/>
      <c r="AF68" s="332"/>
      <c r="AG68" s="362"/>
      <c r="AH68" s="362"/>
      <c r="AI68" s="362"/>
      <c r="AJ68" s="362"/>
      <c r="AK68" s="362"/>
      <c r="AL68" s="362"/>
      <c r="AM68" s="362"/>
      <c r="AN68" s="362"/>
      <c r="AO68" s="362"/>
      <c r="AP68" s="362"/>
      <c r="AQ68" s="362"/>
      <c r="AR68" s="362"/>
      <c r="AS68" s="362"/>
      <c r="AT68" s="362"/>
      <c r="AU68" s="362"/>
      <c r="AV68" s="362"/>
      <c r="AW68" s="362"/>
      <c r="AX68" s="362"/>
      <c r="AY68" s="362"/>
      <c r="AZ68" s="362"/>
      <c r="BA68" s="362"/>
      <c r="BB68" s="362"/>
      <c r="BC68" s="362"/>
      <c r="BD68" s="362"/>
      <c r="BE68" s="362"/>
      <c r="BF68" s="103"/>
    </row>
    <row r="69" spans="1:58" ht="37.4" customHeight="1" x14ac:dyDescent="0.55000000000000004">
      <c r="A69" s="104"/>
      <c r="B69" s="247" t="s">
        <v>222</v>
      </c>
      <c r="C69" s="247"/>
      <c r="D69" s="247"/>
      <c r="E69" s="247"/>
      <c r="F69" s="247"/>
      <c r="G69" s="247"/>
      <c r="H69" s="247"/>
      <c r="I69" s="247"/>
      <c r="J69" s="247"/>
      <c r="K69" s="247"/>
      <c r="L69" s="247"/>
      <c r="M69" s="247"/>
      <c r="N69" s="247"/>
      <c r="O69" s="247"/>
      <c r="P69" s="247"/>
      <c r="Q69" s="247"/>
      <c r="R69" s="247"/>
      <c r="S69" s="247"/>
      <c r="T69" s="247"/>
      <c r="U69" s="247"/>
      <c r="V69" s="247"/>
      <c r="W69" s="247"/>
      <c r="X69" s="247"/>
      <c r="Y69" s="247" t="s">
        <v>223</v>
      </c>
      <c r="Z69" s="247"/>
      <c r="AA69" s="247"/>
      <c r="AB69" s="247"/>
      <c r="AD69" s="333"/>
      <c r="AE69" s="333"/>
      <c r="AF69" s="33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103"/>
    </row>
    <row r="70" spans="1:58" ht="5.5" customHeight="1" x14ac:dyDescent="0.55000000000000004">
      <c r="A70" s="104"/>
      <c r="BF70" s="103"/>
    </row>
    <row r="71" spans="1:58" ht="37.4" customHeight="1" x14ac:dyDescent="0.55000000000000004">
      <c r="A71" s="104"/>
      <c r="B71" s="372" t="s">
        <v>226</v>
      </c>
      <c r="C71" s="425" t="s">
        <v>260</v>
      </c>
      <c r="D71" s="426"/>
      <c r="E71" s="426"/>
      <c r="F71" s="426"/>
      <c r="G71" s="426"/>
      <c r="H71" s="426"/>
      <c r="I71" s="426"/>
      <c r="J71" s="426"/>
      <c r="K71" s="426"/>
      <c r="L71" s="426"/>
      <c r="M71" s="426"/>
      <c r="N71" s="426"/>
      <c r="O71" s="426"/>
      <c r="P71" s="426"/>
      <c r="Q71" s="426"/>
      <c r="R71" s="426"/>
      <c r="S71" s="426"/>
      <c r="T71" s="426"/>
      <c r="U71" s="426"/>
      <c r="V71" s="426"/>
      <c r="W71" s="426"/>
      <c r="X71" s="427"/>
      <c r="Y71" s="390"/>
      <c r="Z71" s="390"/>
      <c r="AA71" s="390"/>
      <c r="AB71" s="390"/>
      <c r="AD71" s="229" t="s">
        <v>239</v>
      </c>
      <c r="AE71" s="230"/>
      <c r="AF71" s="231"/>
      <c r="AG71" s="334"/>
      <c r="AH71" s="335"/>
      <c r="AI71" s="335"/>
      <c r="AJ71" s="335"/>
      <c r="AK71" s="335"/>
      <c r="AL71" s="335"/>
      <c r="AM71" s="335"/>
      <c r="AN71" s="335"/>
      <c r="AO71" s="335"/>
      <c r="AP71" s="335"/>
      <c r="AQ71" s="335"/>
      <c r="AR71" s="335"/>
      <c r="AS71" s="335"/>
      <c r="AT71" s="335"/>
      <c r="AU71" s="335"/>
      <c r="AV71" s="335"/>
      <c r="AW71" s="335"/>
      <c r="AX71" s="335"/>
      <c r="AY71" s="335"/>
      <c r="AZ71" s="335"/>
      <c r="BA71" s="335"/>
      <c r="BB71" s="335"/>
      <c r="BC71" s="335"/>
      <c r="BD71" s="335"/>
      <c r="BE71" s="336"/>
      <c r="BF71" s="103"/>
    </row>
    <row r="72" spans="1:58" ht="5.5" customHeight="1" x14ac:dyDescent="0.55000000000000004">
      <c r="A72" s="104"/>
      <c r="B72" s="373"/>
      <c r="C72" s="428"/>
      <c r="D72" s="429"/>
      <c r="E72" s="429"/>
      <c r="F72" s="429"/>
      <c r="G72" s="429"/>
      <c r="H72" s="429"/>
      <c r="I72" s="429"/>
      <c r="J72" s="429"/>
      <c r="K72" s="429"/>
      <c r="L72" s="429"/>
      <c r="M72" s="429"/>
      <c r="N72" s="429"/>
      <c r="O72" s="429"/>
      <c r="P72" s="429"/>
      <c r="Q72" s="429"/>
      <c r="R72" s="429"/>
      <c r="S72" s="429"/>
      <c r="T72" s="429"/>
      <c r="U72" s="429"/>
      <c r="V72" s="429"/>
      <c r="W72" s="429"/>
      <c r="X72" s="430"/>
      <c r="Y72" s="390"/>
      <c r="Z72" s="390"/>
      <c r="AA72" s="390"/>
      <c r="AB72" s="390"/>
      <c r="BF72" s="103"/>
    </row>
    <row r="73" spans="1:58" ht="37.4" customHeight="1" x14ac:dyDescent="0.55000000000000004">
      <c r="A73" s="104"/>
      <c r="B73" s="373"/>
      <c r="C73" s="428"/>
      <c r="D73" s="429"/>
      <c r="E73" s="429"/>
      <c r="F73" s="429"/>
      <c r="G73" s="429"/>
      <c r="H73" s="429"/>
      <c r="I73" s="429"/>
      <c r="J73" s="429"/>
      <c r="K73" s="429"/>
      <c r="L73" s="429"/>
      <c r="M73" s="429"/>
      <c r="N73" s="429"/>
      <c r="O73" s="429"/>
      <c r="P73" s="429"/>
      <c r="Q73" s="429"/>
      <c r="R73" s="429"/>
      <c r="S73" s="429"/>
      <c r="T73" s="429"/>
      <c r="U73" s="429"/>
      <c r="V73" s="429"/>
      <c r="W73" s="429"/>
      <c r="X73" s="430"/>
      <c r="Y73" s="390"/>
      <c r="Z73" s="390"/>
      <c r="AA73" s="390"/>
      <c r="AB73" s="390"/>
      <c r="AD73" s="246" t="s">
        <v>221</v>
      </c>
      <c r="AE73" s="246"/>
      <c r="AF73" s="246"/>
      <c r="AG73" s="337"/>
      <c r="AH73" s="337"/>
      <c r="AI73" s="337"/>
      <c r="AJ73" s="337"/>
      <c r="AK73" s="337"/>
      <c r="AL73" s="337"/>
      <c r="AM73" s="337"/>
      <c r="AN73" s="337"/>
      <c r="AO73" s="337"/>
      <c r="AP73" s="337"/>
      <c r="AQ73" s="337"/>
      <c r="AR73" s="337"/>
      <c r="AS73" s="337"/>
      <c r="AT73" s="337"/>
      <c r="AU73" s="337"/>
      <c r="AV73" s="229" t="s">
        <v>88</v>
      </c>
      <c r="AW73" s="230"/>
      <c r="AX73" s="231"/>
      <c r="AY73" s="319"/>
      <c r="AZ73" s="320"/>
      <c r="BA73" s="320"/>
      <c r="BB73" s="320"/>
      <c r="BC73" s="320"/>
      <c r="BD73" s="320"/>
      <c r="BE73" s="321"/>
      <c r="BF73" s="103"/>
    </row>
    <row r="74" spans="1:58" ht="5.5" customHeight="1" x14ac:dyDescent="0.55000000000000004">
      <c r="A74" s="104"/>
      <c r="B74" s="373"/>
      <c r="C74" s="428"/>
      <c r="D74" s="429"/>
      <c r="E74" s="429"/>
      <c r="F74" s="429"/>
      <c r="G74" s="429"/>
      <c r="H74" s="429"/>
      <c r="I74" s="429"/>
      <c r="J74" s="429"/>
      <c r="K74" s="429"/>
      <c r="L74" s="429"/>
      <c r="M74" s="429"/>
      <c r="N74" s="429"/>
      <c r="O74" s="429"/>
      <c r="P74" s="429"/>
      <c r="Q74" s="429"/>
      <c r="R74" s="429"/>
      <c r="S74" s="429"/>
      <c r="T74" s="429"/>
      <c r="U74" s="429"/>
      <c r="V74" s="429"/>
      <c r="W74" s="429"/>
      <c r="X74" s="430"/>
      <c r="Y74" s="390"/>
      <c r="Z74" s="390"/>
      <c r="AA74" s="390"/>
      <c r="AB74" s="390"/>
      <c r="AD74"/>
      <c r="AE74"/>
      <c r="AF74"/>
      <c r="AG74"/>
      <c r="AH74"/>
      <c r="AI74"/>
      <c r="AJ74"/>
      <c r="AK74"/>
      <c r="AL74"/>
      <c r="AM74"/>
      <c r="AN74"/>
      <c r="AO74"/>
      <c r="AP74"/>
      <c r="AQ74"/>
      <c r="AR74"/>
      <c r="AS74"/>
      <c r="AT74"/>
      <c r="AU74"/>
      <c r="AV74"/>
      <c r="AW74"/>
      <c r="AX74"/>
      <c r="AY74"/>
      <c r="AZ74"/>
      <c r="BA74"/>
      <c r="BB74"/>
      <c r="BC74"/>
      <c r="BD74"/>
      <c r="BE74"/>
      <c r="BF74" s="103"/>
    </row>
    <row r="75" spans="1:58" ht="37.4" customHeight="1" x14ac:dyDescent="0.55000000000000004">
      <c r="A75" s="104"/>
      <c r="B75" s="373"/>
      <c r="C75" s="428"/>
      <c r="D75" s="429"/>
      <c r="E75" s="429"/>
      <c r="F75" s="429"/>
      <c r="G75" s="429"/>
      <c r="H75" s="429"/>
      <c r="I75" s="429"/>
      <c r="J75" s="429"/>
      <c r="K75" s="429"/>
      <c r="L75" s="429"/>
      <c r="M75" s="429"/>
      <c r="N75" s="429"/>
      <c r="O75" s="429"/>
      <c r="P75" s="429"/>
      <c r="Q75" s="429"/>
      <c r="R75" s="429"/>
      <c r="S75" s="429"/>
      <c r="T75" s="429"/>
      <c r="U75" s="429"/>
      <c r="V75" s="429"/>
      <c r="W75" s="429"/>
      <c r="X75" s="430"/>
      <c r="Y75" s="390"/>
      <c r="Z75" s="390"/>
      <c r="AA75" s="390"/>
      <c r="AB75" s="390"/>
      <c r="AD75" s="322" t="s">
        <v>224</v>
      </c>
      <c r="AE75" s="323"/>
      <c r="AF75" s="324"/>
      <c r="AG75" s="350"/>
      <c r="AH75" s="351"/>
      <c r="AI75" s="351"/>
      <c r="AJ75" s="351"/>
      <c r="AK75" s="351"/>
      <c r="AL75" s="351"/>
      <c r="AM75" s="351"/>
      <c r="AN75" s="351"/>
      <c r="AO75" s="351"/>
      <c r="AP75" s="351"/>
      <c r="AQ75" s="352"/>
      <c r="AR75" s="322" t="s">
        <v>225</v>
      </c>
      <c r="AS75" s="323"/>
      <c r="AT75" s="324"/>
      <c r="AU75" s="318"/>
      <c r="AV75" s="364"/>
      <c r="AW75" s="364"/>
      <c r="AX75" s="364"/>
      <c r="AY75" s="364"/>
      <c r="AZ75" s="364"/>
      <c r="BA75" s="364"/>
      <c r="BB75" s="364"/>
      <c r="BC75" s="364"/>
      <c r="BD75" s="364"/>
      <c r="BE75" s="364"/>
      <c r="BF75" s="103"/>
    </row>
    <row r="76" spans="1:58" ht="5.5" customHeight="1" x14ac:dyDescent="0.55000000000000004">
      <c r="A76" s="104"/>
      <c r="B76" s="373"/>
      <c r="C76" s="428"/>
      <c r="D76" s="429"/>
      <c r="E76" s="429"/>
      <c r="F76" s="429"/>
      <c r="G76" s="429"/>
      <c r="H76" s="429"/>
      <c r="I76" s="429"/>
      <c r="J76" s="429"/>
      <c r="K76" s="429"/>
      <c r="L76" s="429"/>
      <c r="M76" s="429"/>
      <c r="N76" s="429"/>
      <c r="O76" s="429"/>
      <c r="P76" s="429"/>
      <c r="Q76" s="429"/>
      <c r="R76" s="429"/>
      <c r="S76" s="429"/>
      <c r="T76" s="429"/>
      <c r="U76" s="429"/>
      <c r="V76" s="429"/>
      <c r="W76" s="429"/>
      <c r="X76" s="430"/>
      <c r="Y76" s="390"/>
      <c r="Z76" s="390"/>
      <c r="AA76" s="390"/>
      <c r="AB76" s="390"/>
      <c r="AD76" s="325"/>
      <c r="AE76" s="326"/>
      <c r="AF76" s="327"/>
      <c r="AG76" s="353"/>
      <c r="AH76" s="354"/>
      <c r="AI76" s="354"/>
      <c r="AJ76" s="354"/>
      <c r="AK76" s="354"/>
      <c r="AL76" s="354"/>
      <c r="AM76" s="354"/>
      <c r="AN76" s="354"/>
      <c r="AO76" s="354"/>
      <c r="AP76" s="354"/>
      <c r="AQ76" s="355"/>
      <c r="AR76" s="325"/>
      <c r="AS76" s="326"/>
      <c r="AT76" s="327"/>
      <c r="AU76" s="364"/>
      <c r="AV76" s="364"/>
      <c r="AW76" s="364"/>
      <c r="AX76" s="364"/>
      <c r="AY76" s="364"/>
      <c r="AZ76" s="364"/>
      <c r="BA76" s="364"/>
      <c r="BB76" s="364"/>
      <c r="BC76" s="364"/>
      <c r="BD76" s="364"/>
      <c r="BE76" s="364"/>
      <c r="BF76" s="103"/>
    </row>
    <row r="77" spans="1:58" ht="37.4" customHeight="1" x14ac:dyDescent="0.55000000000000004">
      <c r="A77" s="104"/>
      <c r="B77" s="374"/>
      <c r="C77" s="431"/>
      <c r="D77" s="432"/>
      <c r="E77" s="432"/>
      <c r="F77" s="432"/>
      <c r="G77" s="432"/>
      <c r="H77" s="432"/>
      <c r="I77" s="432"/>
      <c r="J77" s="432"/>
      <c r="K77" s="432"/>
      <c r="L77" s="432"/>
      <c r="M77" s="432"/>
      <c r="N77" s="432"/>
      <c r="O77" s="432"/>
      <c r="P77" s="432"/>
      <c r="Q77" s="432"/>
      <c r="R77" s="432"/>
      <c r="S77" s="432"/>
      <c r="T77" s="432"/>
      <c r="U77" s="432"/>
      <c r="V77" s="432"/>
      <c r="W77" s="432"/>
      <c r="X77" s="433"/>
      <c r="Y77" s="390"/>
      <c r="Z77" s="390"/>
      <c r="AA77" s="390"/>
      <c r="AB77" s="390"/>
      <c r="AD77" s="325"/>
      <c r="AE77" s="326"/>
      <c r="AF77" s="327"/>
      <c r="AG77" s="353"/>
      <c r="AH77" s="354"/>
      <c r="AI77" s="354"/>
      <c r="AJ77" s="354"/>
      <c r="AK77" s="354"/>
      <c r="AL77" s="354"/>
      <c r="AM77" s="354"/>
      <c r="AN77" s="354"/>
      <c r="AO77" s="354"/>
      <c r="AP77" s="354"/>
      <c r="AQ77" s="355"/>
      <c r="AR77" s="325"/>
      <c r="AS77" s="326"/>
      <c r="AT77" s="327"/>
      <c r="AU77" s="364"/>
      <c r="AV77" s="364"/>
      <c r="AW77" s="364"/>
      <c r="AX77" s="364"/>
      <c r="AY77" s="364"/>
      <c r="AZ77" s="364"/>
      <c r="BA77" s="364"/>
      <c r="BB77" s="364"/>
      <c r="BC77" s="364"/>
      <c r="BD77" s="364"/>
      <c r="BE77" s="364"/>
      <c r="BF77" s="103"/>
    </row>
    <row r="78" spans="1:58" ht="5.5" customHeight="1" x14ac:dyDescent="0.55000000000000004">
      <c r="A78" s="104"/>
      <c r="B78" s="3"/>
      <c r="C78" s="3"/>
      <c r="D78" s="3"/>
      <c r="E78" s="3"/>
      <c r="F78" s="3"/>
      <c r="G78" s="3"/>
      <c r="H78" s="3"/>
      <c r="I78" s="3"/>
      <c r="J78" s="3"/>
      <c r="K78" s="3"/>
      <c r="L78" s="3"/>
      <c r="M78" s="3"/>
      <c r="N78" s="3"/>
      <c r="O78" s="3"/>
      <c r="P78" s="3"/>
      <c r="Q78" s="3"/>
      <c r="R78" s="3"/>
      <c r="S78" s="3"/>
      <c r="T78" s="3"/>
      <c r="U78" s="3"/>
      <c r="V78" s="3"/>
      <c r="W78" s="3"/>
      <c r="X78" s="3"/>
      <c r="Y78" s="102"/>
      <c r="Z78" s="102"/>
      <c r="AA78" s="102"/>
      <c r="AB78" s="102"/>
      <c r="AD78" s="325"/>
      <c r="AE78" s="326"/>
      <c r="AF78" s="327"/>
      <c r="AG78" s="353"/>
      <c r="AH78" s="354"/>
      <c r="AI78" s="354"/>
      <c r="AJ78" s="354"/>
      <c r="AK78" s="354"/>
      <c r="AL78" s="354"/>
      <c r="AM78" s="354"/>
      <c r="AN78" s="354"/>
      <c r="AO78" s="354"/>
      <c r="AP78" s="354"/>
      <c r="AQ78" s="355"/>
      <c r="AR78" s="328"/>
      <c r="AS78" s="329"/>
      <c r="AT78" s="330"/>
      <c r="AU78" s="364"/>
      <c r="AV78" s="364"/>
      <c r="AW78" s="364"/>
      <c r="AX78" s="364"/>
      <c r="AY78" s="364"/>
      <c r="AZ78" s="364"/>
      <c r="BA78" s="364"/>
      <c r="BB78" s="364"/>
      <c r="BC78" s="364"/>
      <c r="BD78" s="364"/>
      <c r="BE78" s="364"/>
      <c r="BF78" s="103"/>
    </row>
    <row r="79" spans="1:58" ht="37.4" customHeight="1" x14ac:dyDescent="0.55000000000000004">
      <c r="A79" s="104"/>
      <c r="B79" s="13" t="s">
        <v>240</v>
      </c>
      <c r="C79" s="341" t="s">
        <v>261</v>
      </c>
      <c r="D79" s="342"/>
      <c r="E79" s="342"/>
      <c r="F79" s="342"/>
      <c r="G79" s="342"/>
      <c r="H79" s="342"/>
      <c r="I79" s="342"/>
      <c r="J79" s="342"/>
      <c r="K79" s="342"/>
      <c r="L79" s="342"/>
      <c r="M79" s="342"/>
      <c r="N79" s="342"/>
      <c r="O79" s="342"/>
      <c r="P79" s="342"/>
      <c r="Q79" s="342"/>
      <c r="R79" s="342"/>
      <c r="S79" s="342"/>
      <c r="T79" s="342"/>
      <c r="U79" s="342"/>
      <c r="V79" s="342"/>
      <c r="W79" s="342"/>
      <c r="X79" s="343"/>
      <c r="Y79" s="319"/>
      <c r="Z79" s="320"/>
      <c r="AA79" s="320"/>
      <c r="AB79" s="321"/>
      <c r="AD79" s="328"/>
      <c r="AE79" s="329"/>
      <c r="AF79" s="330"/>
      <c r="AG79" s="356"/>
      <c r="AH79" s="357"/>
      <c r="AI79" s="357"/>
      <c r="AJ79" s="357"/>
      <c r="AK79" s="357"/>
      <c r="AL79" s="357"/>
      <c r="AM79" s="357"/>
      <c r="AN79" s="357"/>
      <c r="AO79" s="357"/>
      <c r="AP79" s="357"/>
      <c r="AQ79" s="358"/>
      <c r="AR79" s="286" t="s">
        <v>228</v>
      </c>
      <c r="AS79" s="287"/>
      <c r="AT79" s="288"/>
      <c r="AU79" s="318"/>
      <c r="AV79" s="364"/>
      <c r="AW79" s="364"/>
      <c r="AX79" s="364"/>
      <c r="AY79" s="364"/>
      <c r="AZ79" s="364"/>
      <c r="BA79" s="364"/>
      <c r="BB79" s="364"/>
      <c r="BC79" s="364"/>
      <c r="BD79" s="364"/>
      <c r="BE79" s="364"/>
      <c r="BF79" s="103"/>
    </row>
    <row r="80" spans="1:58" ht="5.5" customHeight="1" x14ac:dyDescent="0.55000000000000004">
      <c r="A80" s="104"/>
      <c r="B80" s="11"/>
      <c r="C80" s="3"/>
      <c r="D80" s="3"/>
      <c r="E80" s="3"/>
      <c r="F80" s="3"/>
      <c r="G80" s="3"/>
      <c r="H80" s="3"/>
      <c r="I80" s="3"/>
      <c r="J80" s="3"/>
      <c r="K80" s="3"/>
      <c r="L80" s="3"/>
      <c r="M80" s="3"/>
      <c r="N80" s="3"/>
      <c r="O80" s="3"/>
      <c r="P80" s="3"/>
      <c r="Q80" s="3"/>
      <c r="R80" s="3"/>
      <c r="S80" s="3"/>
      <c r="T80" s="3"/>
      <c r="U80" s="3"/>
      <c r="V80" s="3"/>
      <c r="W80" s="3"/>
      <c r="X80" s="3"/>
      <c r="Y80" s="4"/>
      <c r="Z80" s="4"/>
      <c r="AA80" s="4"/>
      <c r="AB80" s="4"/>
      <c r="AD80"/>
      <c r="AE80"/>
      <c r="AF80"/>
      <c r="AG80"/>
      <c r="AH80"/>
      <c r="AI80"/>
      <c r="AJ80"/>
      <c r="AK80"/>
      <c r="AL80"/>
      <c r="AM80"/>
      <c r="AN80"/>
      <c r="AO80"/>
      <c r="AP80"/>
      <c r="AQ80"/>
      <c r="AR80"/>
      <c r="AS80"/>
      <c r="AT80"/>
      <c r="AU80"/>
      <c r="AV80"/>
      <c r="AW80"/>
      <c r="AX80"/>
      <c r="AY80"/>
      <c r="AZ80"/>
      <c r="BA80"/>
      <c r="BB80"/>
      <c r="BC80"/>
      <c r="BD80"/>
      <c r="BE80"/>
      <c r="BF80" s="103"/>
    </row>
    <row r="81" spans="1:58" ht="37.4" customHeight="1" x14ac:dyDescent="0.55000000000000004">
      <c r="A81" s="104"/>
      <c r="B81" s="10" t="s">
        <v>242</v>
      </c>
      <c r="C81" s="341" t="s">
        <v>262</v>
      </c>
      <c r="D81" s="342"/>
      <c r="E81" s="342"/>
      <c r="F81" s="342"/>
      <c r="G81" s="342"/>
      <c r="H81" s="342"/>
      <c r="I81" s="342"/>
      <c r="J81" s="342"/>
      <c r="K81" s="342"/>
      <c r="L81" s="342"/>
      <c r="M81" s="342"/>
      <c r="N81" s="342"/>
      <c r="O81" s="342"/>
      <c r="P81" s="342"/>
      <c r="Q81" s="342"/>
      <c r="R81" s="342"/>
      <c r="S81" s="342"/>
      <c r="T81" s="342"/>
      <c r="U81" s="342"/>
      <c r="V81" s="342"/>
      <c r="W81" s="342"/>
      <c r="X81" s="343"/>
      <c r="Y81" s="319"/>
      <c r="Z81" s="320"/>
      <c r="AA81" s="320"/>
      <c r="AB81" s="321"/>
      <c r="AD81" s="252" t="s">
        <v>229</v>
      </c>
      <c r="AE81" s="253"/>
      <c r="AF81" s="253"/>
      <c r="AG81" s="253"/>
      <c r="AH81" s="254"/>
      <c r="AI81" s="318"/>
      <c r="AJ81" s="318"/>
      <c r="AK81" s="318"/>
      <c r="AL81" s="318"/>
      <c r="AM81" s="318"/>
      <c r="AN81" s="318"/>
      <c r="AO81" s="318"/>
      <c r="AP81" s="318"/>
      <c r="AQ81" s="318"/>
      <c r="AR81" s="318"/>
      <c r="AS81" s="318"/>
      <c r="AT81" s="318"/>
      <c r="AU81" s="318"/>
      <c r="AV81" s="247" t="s">
        <v>230</v>
      </c>
      <c r="AW81" s="247"/>
      <c r="AX81" s="247"/>
      <c r="AY81" s="318"/>
      <c r="AZ81" s="318"/>
      <c r="BA81" s="318"/>
      <c r="BB81" s="318"/>
      <c r="BC81" s="318"/>
      <c r="BD81" s="318"/>
      <c r="BE81" s="318"/>
      <c r="BF81" s="103"/>
    </row>
    <row r="82" spans="1:58" ht="5.5" customHeight="1" x14ac:dyDescent="0.55000000000000004">
      <c r="A82" s="104"/>
      <c r="AD82" s="315"/>
      <c r="AE82" s="316"/>
      <c r="AF82" s="316"/>
      <c r="AG82" s="316"/>
      <c r="AH82" s="317"/>
      <c r="AI82" s="318"/>
      <c r="AJ82" s="318"/>
      <c r="AK82" s="318"/>
      <c r="AL82" s="318"/>
      <c r="AM82" s="318"/>
      <c r="AN82" s="318"/>
      <c r="AO82" s="318"/>
      <c r="AP82" s="318"/>
      <c r="AQ82" s="318"/>
      <c r="AR82" s="318"/>
      <c r="AS82" s="318"/>
      <c r="AT82" s="318"/>
      <c r="AU82" s="318"/>
      <c r="AV82" s="247"/>
      <c r="AW82" s="247"/>
      <c r="AX82" s="247"/>
      <c r="AY82" s="318"/>
      <c r="AZ82" s="318"/>
      <c r="BA82" s="318"/>
      <c r="BB82" s="318"/>
      <c r="BC82" s="318"/>
      <c r="BD82" s="318"/>
      <c r="BE82" s="318"/>
      <c r="BF82" s="103"/>
    </row>
    <row r="83" spans="1:58" ht="37.4" customHeight="1" x14ac:dyDescent="0.55000000000000004">
      <c r="A83" s="104"/>
      <c r="B83" s="429"/>
      <c r="C83" s="429"/>
      <c r="D83" s="429"/>
      <c r="E83" s="429"/>
      <c r="F83" s="429"/>
      <c r="G83" s="429"/>
      <c r="H83" s="429"/>
      <c r="I83" s="429"/>
      <c r="J83" s="429"/>
      <c r="K83" s="429"/>
      <c r="L83" s="429"/>
      <c r="M83" s="429"/>
      <c r="N83" s="429"/>
      <c r="O83" s="429"/>
      <c r="P83" s="429"/>
      <c r="Q83" s="429"/>
      <c r="R83" s="429"/>
      <c r="S83" s="429"/>
      <c r="T83" s="429"/>
      <c r="U83" s="429"/>
      <c r="V83" s="429"/>
      <c r="W83" s="429"/>
      <c r="X83" s="429"/>
      <c r="Y83" s="477"/>
      <c r="Z83" s="477"/>
      <c r="AA83" s="477"/>
      <c r="AB83" s="477"/>
      <c r="AD83" s="255"/>
      <c r="AE83" s="256"/>
      <c r="AF83" s="256"/>
      <c r="AG83" s="256"/>
      <c r="AH83" s="257"/>
      <c r="AI83" s="318"/>
      <c r="AJ83" s="318"/>
      <c r="AK83" s="318"/>
      <c r="AL83" s="318"/>
      <c r="AM83" s="318"/>
      <c r="AN83" s="318"/>
      <c r="AO83" s="318"/>
      <c r="AP83" s="318"/>
      <c r="AQ83" s="318"/>
      <c r="AR83" s="318"/>
      <c r="AS83" s="318"/>
      <c r="AT83" s="318"/>
      <c r="AU83" s="318"/>
      <c r="AV83" s="247"/>
      <c r="AW83" s="247"/>
      <c r="AX83" s="247"/>
      <c r="AY83" s="318"/>
      <c r="AZ83" s="318"/>
      <c r="BA83" s="318"/>
      <c r="BB83" s="318"/>
      <c r="BC83" s="318"/>
      <c r="BD83" s="318"/>
      <c r="BE83" s="318"/>
      <c r="BF83" s="103"/>
    </row>
    <row r="84" spans="1:58" ht="5.5" customHeight="1" thickBot="1" x14ac:dyDescent="0.6">
      <c r="A84" s="124"/>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6"/>
    </row>
    <row r="85" spans="1:58" ht="5.5" customHeight="1" thickTop="1" x14ac:dyDescent="0.55000000000000004">
      <c r="A85" s="107"/>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6"/>
    </row>
    <row r="86" spans="1:58" ht="37.4" customHeight="1" x14ac:dyDescent="0.55000000000000004">
      <c r="A86" s="107"/>
      <c r="B86" s="56" t="s">
        <v>3</v>
      </c>
      <c r="C86" s="417" t="s">
        <v>104</v>
      </c>
      <c r="D86" s="418"/>
      <c r="E86" s="419"/>
      <c r="F86" s="56" t="s">
        <v>209</v>
      </c>
      <c r="G86" s="339" t="s">
        <v>210</v>
      </c>
      <c r="H86" s="339"/>
      <c r="I86" s="339"/>
      <c r="J86" s="339"/>
      <c r="K86" s="246" t="s">
        <v>211</v>
      </c>
      <c r="L86" s="247"/>
      <c r="M86" s="339" t="s">
        <v>263</v>
      </c>
      <c r="N86" s="339"/>
      <c r="O86" s="339"/>
      <c r="P86" s="339"/>
      <c r="Q86" s="339"/>
      <c r="R86" s="339"/>
      <c r="S86" s="339"/>
      <c r="T86" s="339"/>
      <c r="U86" s="339"/>
      <c r="V86" s="339"/>
      <c r="W86" s="246" t="s">
        <v>213</v>
      </c>
      <c r="X86" s="246"/>
      <c r="Y86" s="344" t="s">
        <v>214</v>
      </c>
      <c r="Z86" s="344"/>
      <c r="AA86" s="344"/>
      <c r="AB86" s="344"/>
      <c r="AC86" s="100"/>
      <c r="AD86" s="247" t="s">
        <v>215</v>
      </c>
      <c r="AE86" s="345"/>
      <c r="AF86" s="345"/>
      <c r="AG86" s="387" t="s">
        <v>264</v>
      </c>
      <c r="AH86" s="388"/>
      <c r="AI86" s="388"/>
      <c r="AJ86" s="388"/>
      <c r="AK86" s="388"/>
      <c r="AL86" s="388"/>
      <c r="AM86" s="388"/>
      <c r="AN86" s="388"/>
      <c r="AO86" s="388"/>
      <c r="AP86" s="388"/>
      <c r="AQ86" s="388"/>
      <c r="AR86" s="388"/>
      <c r="AS86" s="388"/>
      <c r="AT86" s="388"/>
      <c r="AU86" s="388"/>
      <c r="AV86" s="388"/>
      <c r="AW86" s="388"/>
      <c r="AX86" s="388"/>
      <c r="AY86" s="388"/>
      <c r="AZ86" s="388"/>
      <c r="BA86" s="388"/>
      <c r="BB86" s="388"/>
      <c r="BC86" s="388"/>
      <c r="BD86" s="388"/>
      <c r="BE86" s="389"/>
      <c r="BF86" s="106"/>
    </row>
    <row r="87" spans="1:58" ht="5.5" customHeight="1" x14ac:dyDescent="0.55000000000000004">
      <c r="A87" s="107"/>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6"/>
    </row>
    <row r="88" spans="1:58" ht="37" customHeight="1" x14ac:dyDescent="0.55000000000000004">
      <c r="A88" s="107"/>
      <c r="B88" s="247" t="s">
        <v>217</v>
      </c>
      <c r="C88" s="365"/>
      <c r="D88" s="366" t="s">
        <v>265</v>
      </c>
      <c r="E88" s="367"/>
      <c r="F88" s="367"/>
      <c r="G88" s="367"/>
      <c r="H88" s="367"/>
      <c r="I88" s="367"/>
      <c r="J88" s="367"/>
      <c r="K88" s="367"/>
      <c r="L88" s="367"/>
      <c r="M88" s="367"/>
      <c r="N88" s="367"/>
      <c r="O88" s="367"/>
      <c r="P88" s="367"/>
      <c r="Q88" s="367"/>
      <c r="R88" s="367"/>
      <c r="S88" s="367"/>
      <c r="T88" s="368"/>
      <c r="U88" s="247" t="s">
        <v>219</v>
      </c>
      <c r="V88" s="247"/>
      <c r="W88" s="247"/>
      <c r="X88" s="349" t="s">
        <v>266</v>
      </c>
      <c r="Y88" s="349"/>
      <c r="Z88" s="349"/>
      <c r="AA88" s="349"/>
      <c r="AB88" s="349"/>
      <c r="AC88" s="100"/>
      <c r="AD88" s="331" t="s">
        <v>236</v>
      </c>
      <c r="AE88" s="331"/>
      <c r="AF88" s="331"/>
      <c r="AG88" s="361" t="s">
        <v>267</v>
      </c>
      <c r="AH88" s="361"/>
      <c r="AI88" s="361"/>
      <c r="AJ88" s="361"/>
      <c r="AK88" s="361"/>
      <c r="AL88" s="361"/>
      <c r="AM88" s="361"/>
      <c r="AN88" s="361"/>
      <c r="AO88" s="361"/>
      <c r="AP88" s="361"/>
      <c r="AQ88" s="361"/>
      <c r="AR88" s="361"/>
      <c r="AS88" s="361"/>
      <c r="AT88" s="361"/>
      <c r="AU88" s="361"/>
      <c r="AV88" s="361"/>
      <c r="AW88" s="361"/>
      <c r="AX88" s="361"/>
      <c r="AY88" s="361"/>
      <c r="AZ88" s="361"/>
      <c r="BA88" s="361"/>
      <c r="BB88" s="361"/>
      <c r="BC88" s="361"/>
      <c r="BD88" s="361"/>
      <c r="BE88" s="361"/>
      <c r="BF88" s="106"/>
    </row>
    <row r="89" spans="1:58" ht="5.5" customHeight="1" x14ac:dyDescent="0.55000000000000004">
      <c r="A89" s="107"/>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332"/>
      <c r="AE89" s="332"/>
      <c r="AF89" s="332"/>
      <c r="AG89" s="362"/>
      <c r="AH89" s="362"/>
      <c r="AI89" s="362"/>
      <c r="AJ89" s="362"/>
      <c r="AK89" s="362"/>
      <c r="AL89" s="362"/>
      <c r="AM89" s="362"/>
      <c r="AN89" s="362"/>
      <c r="AO89" s="362"/>
      <c r="AP89" s="362"/>
      <c r="AQ89" s="362"/>
      <c r="AR89" s="362"/>
      <c r="AS89" s="362"/>
      <c r="AT89" s="362"/>
      <c r="AU89" s="362"/>
      <c r="AV89" s="362"/>
      <c r="AW89" s="362"/>
      <c r="AX89" s="362"/>
      <c r="AY89" s="362"/>
      <c r="AZ89" s="362"/>
      <c r="BA89" s="362"/>
      <c r="BB89" s="362"/>
      <c r="BC89" s="362"/>
      <c r="BD89" s="362"/>
      <c r="BE89" s="362"/>
      <c r="BF89" s="106"/>
    </row>
    <row r="90" spans="1:58" ht="37.4" customHeight="1" x14ac:dyDescent="0.55000000000000004">
      <c r="A90" s="107"/>
      <c r="B90" s="247" t="s">
        <v>222</v>
      </c>
      <c r="C90" s="247"/>
      <c r="D90" s="247"/>
      <c r="E90" s="247"/>
      <c r="F90" s="247"/>
      <c r="G90" s="247"/>
      <c r="H90" s="247"/>
      <c r="I90" s="247"/>
      <c r="J90" s="247"/>
      <c r="K90" s="247"/>
      <c r="L90" s="247"/>
      <c r="M90" s="247"/>
      <c r="N90" s="247"/>
      <c r="O90" s="247"/>
      <c r="P90" s="247"/>
      <c r="Q90" s="247"/>
      <c r="R90" s="247"/>
      <c r="S90" s="247"/>
      <c r="T90" s="247"/>
      <c r="U90" s="247"/>
      <c r="V90" s="247"/>
      <c r="W90" s="247"/>
      <c r="X90" s="247"/>
      <c r="Y90" s="247" t="s">
        <v>223</v>
      </c>
      <c r="Z90" s="247"/>
      <c r="AA90" s="247"/>
      <c r="AB90" s="247"/>
      <c r="AC90" s="100"/>
      <c r="AD90" s="333"/>
      <c r="AE90" s="333"/>
      <c r="AF90" s="333"/>
      <c r="AG90" s="363"/>
      <c r="AH90" s="363"/>
      <c r="AI90" s="363"/>
      <c r="AJ90" s="363"/>
      <c r="AK90" s="363"/>
      <c r="AL90" s="363"/>
      <c r="AM90" s="363"/>
      <c r="AN90" s="363"/>
      <c r="AO90" s="363"/>
      <c r="AP90" s="363"/>
      <c r="AQ90" s="363"/>
      <c r="AR90" s="363"/>
      <c r="AS90" s="363"/>
      <c r="AT90" s="363"/>
      <c r="AU90" s="363"/>
      <c r="AV90" s="363"/>
      <c r="AW90" s="363"/>
      <c r="AX90" s="363"/>
      <c r="AY90" s="363"/>
      <c r="AZ90" s="363"/>
      <c r="BA90" s="363"/>
      <c r="BB90" s="363"/>
      <c r="BC90" s="363"/>
      <c r="BD90" s="363"/>
      <c r="BE90" s="363"/>
      <c r="BF90" s="106"/>
    </row>
    <row r="91" spans="1:58" ht="5.5" customHeight="1" x14ac:dyDescent="0.55000000000000004">
      <c r="A91" s="107"/>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6"/>
    </row>
    <row r="92" spans="1:58" ht="37.4" customHeight="1" x14ac:dyDescent="0.55000000000000004">
      <c r="A92" s="107"/>
      <c r="B92" s="372" t="s">
        <v>226</v>
      </c>
      <c r="C92" s="425" t="s">
        <v>268</v>
      </c>
      <c r="D92" s="426"/>
      <c r="E92" s="426"/>
      <c r="F92" s="426"/>
      <c r="G92" s="426"/>
      <c r="H92" s="426"/>
      <c r="I92" s="426"/>
      <c r="J92" s="426"/>
      <c r="K92" s="426"/>
      <c r="L92" s="426"/>
      <c r="M92" s="426"/>
      <c r="N92" s="426"/>
      <c r="O92" s="426"/>
      <c r="P92" s="426"/>
      <c r="Q92" s="426"/>
      <c r="R92" s="426"/>
      <c r="S92" s="426"/>
      <c r="T92" s="426"/>
      <c r="U92" s="426"/>
      <c r="V92" s="426"/>
      <c r="W92" s="426"/>
      <c r="X92" s="427"/>
      <c r="Y92" s="383"/>
      <c r="Z92" s="384"/>
      <c r="AA92" s="384"/>
      <c r="AB92" s="385"/>
      <c r="AC92" s="100"/>
      <c r="AD92" s="229" t="s">
        <v>239</v>
      </c>
      <c r="AE92" s="230"/>
      <c r="AF92" s="231"/>
      <c r="AG92" s="334"/>
      <c r="AH92" s="335"/>
      <c r="AI92" s="335"/>
      <c r="AJ92" s="335"/>
      <c r="AK92" s="335"/>
      <c r="AL92" s="335"/>
      <c r="AM92" s="335"/>
      <c r="AN92" s="335"/>
      <c r="AO92" s="335"/>
      <c r="AP92" s="335"/>
      <c r="AQ92" s="335"/>
      <c r="AR92" s="335"/>
      <c r="AS92" s="335"/>
      <c r="AT92" s="335"/>
      <c r="AU92" s="335"/>
      <c r="AV92" s="335"/>
      <c r="AW92" s="335"/>
      <c r="AX92" s="335"/>
      <c r="AY92" s="335"/>
      <c r="AZ92" s="335"/>
      <c r="BA92" s="335"/>
      <c r="BB92" s="335"/>
      <c r="BC92" s="335"/>
      <c r="BD92" s="335"/>
      <c r="BE92" s="336"/>
      <c r="BF92" s="106"/>
    </row>
    <row r="93" spans="1:58" ht="5.5" customHeight="1" x14ac:dyDescent="0.55000000000000004">
      <c r="A93" s="107"/>
      <c r="B93" s="373"/>
      <c r="C93" s="428"/>
      <c r="D93" s="429"/>
      <c r="E93" s="429"/>
      <c r="F93" s="429"/>
      <c r="G93" s="429"/>
      <c r="H93" s="429"/>
      <c r="I93" s="429"/>
      <c r="J93" s="429"/>
      <c r="K93" s="429"/>
      <c r="L93" s="429"/>
      <c r="M93" s="429"/>
      <c r="N93" s="429"/>
      <c r="O93" s="429"/>
      <c r="P93" s="429"/>
      <c r="Q93" s="429"/>
      <c r="R93" s="429"/>
      <c r="S93" s="429"/>
      <c r="T93" s="429"/>
      <c r="U93" s="429"/>
      <c r="V93" s="429"/>
      <c r="W93" s="429"/>
      <c r="X93" s="430"/>
      <c r="Y93" s="402"/>
      <c r="Z93" s="403"/>
      <c r="AA93" s="403"/>
      <c r="AB93" s="404"/>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6"/>
    </row>
    <row r="94" spans="1:58" ht="37.4" customHeight="1" x14ac:dyDescent="0.55000000000000004">
      <c r="A94" s="107"/>
      <c r="B94" s="373"/>
      <c r="C94" s="428"/>
      <c r="D94" s="429"/>
      <c r="E94" s="429"/>
      <c r="F94" s="429"/>
      <c r="G94" s="429"/>
      <c r="H94" s="429"/>
      <c r="I94" s="429"/>
      <c r="J94" s="429"/>
      <c r="K94" s="429"/>
      <c r="L94" s="429"/>
      <c r="M94" s="429"/>
      <c r="N94" s="429"/>
      <c r="O94" s="429"/>
      <c r="P94" s="429"/>
      <c r="Q94" s="429"/>
      <c r="R94" s="429"/>
      <c r="S94" s="429"/>
      <c r="T94" s="429"/>
      <c r="U94" s="429"/>
      <c r="V94" s="429"/>
      <c r="W94" s="429"/>
      <c r="X94" s="430"/>
      <c r="Y94" s="402"/>
      <c r="Z94" s="403"/>
      <c r="AA94" s="403"/>
      <c r="AB94" s="404"/>
      <c r="AC94" s="100"/>
      <c r="AD94" s="246" t="s">
        <v>221</v>
      </c>
      <c r="AE94" s="246"/>
      <c r="AF94" s="246"/>
      <c r="AG94" s="337"/>
      <c r="AH94" s="337"/>
      <c r="AI94" s="337"/>
      <c r="AJ94" s="337"/>
      <c r="AK94" s="337"/>
      <c r="AL94" s="337"/>
      <c r="AM94" s="337"/>
      <c r="AN94" s="337"/>
      <c r="AO94" s="337"/>
      <c r="AP94" s="337"/>
      <c r="AQ94" s="337"/>
      <c r="AR94" s="337"/>
      <c r="AS94" s="337"/>
      <c r="AT94" s="337"/>
      <c r="AU94" s="337"/>
      <c r="AV94" s="229" t="s">
        <v>88</v>
      </c>
      <c r="AW94" s="230"/>
      <c r="AX94" s="231"/>
      <c r="AY94" s="319"/>
      <c r="AZ94" s="320"/>
      <c r="BA94" s="320"/>
      <c r="BB94" s="320"/>
      <c r="BC94" s="320"/>
      <c r="BD94" s="320"/>
      <c r="BE94" s="321"/>
      <c r="BF94" s="106"/>
    </row>
    <row r="95" spans="1:58" ht="5.5" customHeight="1" x14ac:dyDescent="0.55000000000000004">
      <c r="A95" s="107"/>
      <c r="B95" s="373"/>
      <c r="C95" s="428"/>
      <c r="D95" s="429"/>
      <c r="E95" s="429"/>
      <c r="F95" s="429"/>
      <c r="G95" s="429"/>
      <c r="H95" s="429"/>
      <c r="I95" s="429"/>
      <c r="J95" s="429"/>
      <c r="K95" s="429"/>
      <c r="L95" s="429"/>
      <c r="M95" s="429"/>
      <c r="N95" s="429"/>
      <c r="O95" s="429"/>
      <c r="P95" s="429"/>
      <c r="Q95" s="429"/>
      <c r="R95" s="429"/>
      <c r="S95" s="429"/>
      <c r="T95" s="429"/>
      <c r="U95" s="429"/>
      <c r="V95" s="429"/>
      <c r="W95" s="429"/>
      <c r="X95" s="430"/>
      <c r="Y95" s="402"/>
      <c r="Z95" s="403"/>
      <c r="AA95" s="403"/>
      <c r="AB95" s="404"/>
      <c r="AC95" s="100"/>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106"/>
    </row>
    <row r="96" spans="1:58" ht="37.4" customHeight="1" x14ac:dyDescent="0.55000000000000004">
      <c r="A96" s="107"/>
      <c r="B96" s="374"/>
      <c r="C96" s="431"/>
      <c r="D96" s="432"/>
      <c r="E96" s="432"/>
      <c r="F96" s="432"/>
      <c r="G96" s="432"/>
      <c r="H96" s="432"/>
      <c r="I96" s="432"/>
      <c r="J96" s="432"/>
      <c r="K96" s="432"/>
      <c r="L96" s="432"/>
      <c r="M96" s="432"/>
      <c r="N96" s="432"/>
      <c r="O96" s="432"/>
      <c r="P96" s="432"/>
      <c r="Q96" s="432"/>
      <c r="R96" s="432"/>
      <c r="S96" s="432"/>
      <c r="T96" s="432"/>
      <c r="U96" s="432"/>
      <c r="V96" s="432"/>
      <c r="W96" s="432"/>
      <c r="X96" s="433"/>
      <c r="Y96" s="405"/>
      <c r="Z96" s="406"/>
      <c r="AA96" s="406"/>
      <c r="AB96" s="407"/>
      <c r="AC96" s="100"/>
      <c r="AD96" s="322" t="s">
        <v>224</v>
      </c>
      <c r="AE96" s="323"/>
      <c r="AF96" s="324"/>
      <c r="AG96" s="350"/>
      <c r="AH96" s="351"/>
      <c r="AI96" s="351"/>
      <c r="AJ96" s="351"/>
      <c r="AK96" s="351"/>
      <c r="AL96" s="351"/>
      <c r="AM96" s="351"/>
      <c r="AN96" s="351"/>
      <c r="AO96" s="351"/>
      <c r="AP96" s="351"/>
      <c r="AQ96" s="352"/>
      <c r="AR96" s="322" t="s">
        <v>225</v>
      </c>
      <c r="AS96" s="323"/>
      <c r="AT96" s="324"/>
      <c r="AU96" s="318"/>
      <c r="AV96" s="364"/>
      <c r="AW96" s="364"/>
      <c r="AX96" s="364"/>
      <c r="AY96" s="364"/>
      <c r="AZ96" s="364"/>
      <c r="BA96" s="364"/>
      <c r="BB96" s="364"/>
      <c r="BC96" s="364"/>
      <c r="BD96" s="364"/>
      <c r="BE96" s="364"/>
      <c r="BF96" s="106"/>
    </row>
    <row r="97" spans="1:58" ht="5.5" customHeight="1" x14ac:dyDescent="0.55000000000000004">
      <c r="A97" s="107"/>
      <c r="B97" s="59"/>
      <c r="C97" s="59"/>
      <c r="D97" s="59"/>
      <c r="E97" s="59"/>
      <c r="F97" s="59"/>
      <c r="G97" s="59"/>
      <c r="H97" s="59"/>
      <c r="I97" s="59"/>
      <c r="J97" s="59"/>
      <c r="K97" s="59"/>
      <c r="L97" s="59"/>
      <c r="M97" s="59"/>
      <c r="N97" s="59"/>
      <c r="O97" s="59"/>
      <c r="P97" s="59"/>
      <c r="Q97" s="59"/>
      <c r="R97" s="59"/>
      <c r="S97" s="59"/>
      <c r="T97" s="59"/>
      <c r="U97" s="59"/>
      <c r="V97" s="59"/>
      <c r="W97" s="59"/>
      <c r="X97" s="59"/>
      <c r="Y97" s="113"/>
      <c r="Z97" s="113"/>
      <c r="AA97" s="113"/>
      <c r="AB97" s="113"/>
      <c r="AC97" s="100"/>
      <c r="AD97" s="325"/>
      <c r="AE97" s="326"/>
      <c r="AF97" s="327"/>
      <c r="AG97" s="353"/>
      <c r="AH97" s="354"/>
      <c r="AI97" s="354"/>
      <c r="AJ97" s="354"/>
      <c r="AK97" s="354"/>
      <c r="AL97" s="354"/>
      <c r="AM97" s="354"/>
      <c r="AN97" s="354"/>
      <c r="AO97" s="354"/>
      <c r="AP97" s="354"/>
      <c r="AQ97" s="355"/>
      <c r="AR97" s="325"/>
      <c r="AS97" s="326"/>
      <c r="AT97" s="327"/>
      <c r="AU97" s="364"/>
      <c r="AV97" s="364"/>
      <c r="AW97" s="364"/>
      <c r="AX97" s="364"/>
      <c r="AY97" s="364"/>
      <c r="AZ97" s="364"/>
      <c r="BA97" s="364"/>
      <c r="BB97" s="364"/>
      <c r="BC97" s="364"/>
      <c r="BD97" s="364"/>
      <c r="BE97" s="364"/>
      <c r="BF97" s="106"/>
    </row>
    <row r="98" spans="1:58" ht="37.4" customHeight="1" x14ac:dyDescent="0.55000000000000004">
      <c r="A98" s="107"/>
      <c r="B98" s="13" t="s">
        <v>240</v>
      </c>
      <c r="C98" s="341" t="s">
        <v>269</v>
      </c>
      <c r="D98" s="370"/>
      <c r="E98" s="370"/>
      <c r="F98" s="370"/>
      <c r="G98" s="370"/>
      <c r="H98" s="370"/>
      <c r="I98" s="370"/>
      <c r="J98" s="370"/>
      <c r="K98" s="370"/>
      <c r="L98" s="370"/>
      <c r="M98" s="370"/>
      <c r="N98" s="370"/>
      <c r="O98" s="370"/>
      <c r="P98" s="370"/>
      <c r="Q98" s="370"/>
      <c r="R98" s="370"/>
      <c r="S98" s="370"/>
      <c r="T98" s="370"/>
      <c r="U98" s="370"/>
      <c r="V98" s="370"/>
      <c r="W98" s="370"/>
      <c r="X98" s="371"/>
      <c r="Y98" s="319"/>
      <c r="Z98" s="320"/>
      <c r="AA98" s="320"/>
      <c r="AB98" s="321"/>
      <c r="AC98" s="100"/>
      <c r="AD98" s="325"/>
      <c r="AE98" s="326"/>
      <c r="AF98" s="327"/>
      <c r="AG98" s="353"/>
      <c r="AH98" s="354"/>
      <c r="AI98" s="354"/>
      <c r="AJ98" s="354"/>
      <c r="AK98" s="354"/>
      <c r="AL98" s="354"/>
      <c r="AM98" s="354"/>
      <c r="AN98" s="354"/>
      <c r="AO98" s="354"/>
      <c r="AP98" s="354"/>
      <c r="AQ98" s="355"/>
      <c r="AR98" s="325"/>
      <c r="AS98" s="326"/>
      <c r="AT98" s="327"/>
      <c r="AU98" s="364"/>
      <c r="AV98" s="364"/>
      <c r="AW98" s="364"/>
      <c r="AX98" s="364"/>
      <c r="AY98" s="364"/>
      <c r="AZ98" s="364"/>
      <c r="BA98" s="364"/>
      <c r="BB98" s="364"/>
      <c r="BC98" s="364"/>
      <c r="BD98" s="364"/>
      <c r="BE98" s="364"/>
      <c r="BF98" s="106"/>
    </row>
    <row r="99" spans="1:58" ht="5.5" customHeight="1" x14ac:dyDescent="0.55000000000000004">
      <c r="A99" s="107"/>
      <c r="B99" s="60"/>
      <c r="C99" s="59"/>
      <c r="D99" s="59"/>
      <c r="E99" s="59"/>
      <c r="F99" s="59"/>
      <c r="G99" s="59"/>
      <c r="H99" s="59"/>
      <c r="I99" s="59"/>
      <c r="J99" s="59"/>
      <c r="K99" s="59"/>
      <c r="L99" s="59"/>
      <c r="M99" s="59"/>
      <c r="N99" s="59"/>
      <c r="O99" s="59"/>
      <c r="P99" s="59"/>
      <c r="Q99" s="59"/>
      <c r="R99" s="59"/>
      <c r="S99" s="59"/>
      <c r="T99" s="59"/>
      <c r="U99" s="59"/>
      <c r="V99" s="59"/>
      <c r="W99" s="59"/>
      <c r="X99" s="59"/>
      <c r="Y99" s="58"/>
      <c r="Z99" s="58"/>
      <c r="AA99" s="58"/>
      <c r="AB99" s="58"/>
      <c r="AC99" s="100"/>
      <c r="AD99" s="325"/>
      <c r="AE99" s="326"/>
      <c r="AF99" s="327"/>
      <c r="AG99" s="353"/>
      <c r="AH99" s="354"/>
      <c r="AI99" s="354"/>
      <c r="AJ99" s="354"/>
      <c r="AK99" s="354"/>
      <c r="AL99" s="354"/>
      <c r="AM99" s="354"/>
      <c r="AN99" s="354"/>
      <c r="AO99" s="354"/>
      <c r="AP99" s="354"/>
      <c r="AQ99" s="355"/>
      <c r="AR99" s="328"/>
      <c r="AS99" s="329"/>
      <c r="AT99" s="330"/>
      <c r="AU99" s="364"/>
      <c r="AV99" s="364"/>
      <c r="AW99" s="364"/>
      <c r="AX99" s="364"/>
      <c r="AY99" s="364"/>
      <c r="AZ99" s="364"/>
      <c r="BA99" s="364"/>
      <c r="BB99" s="364"/>
      <c r="BC99" s="364"/>
      <c r="BD99" s="364"/>
      <c r="BE99" s="364"/>
      <c r="BF99" s="106"/>
    </row>
    <row r="100" spans="1:58" ht="37.4" customHeight="1" x14ac:dyDescent="0.55000000000000004">
      <c r="A100" s="107"/>
      <c r="B100" s="10" t="s">
        <v>242</v>
      </c>
      <c r="C100" s="341" t="s">
        <v>270</v>
      </c>
      <c r="D100" s="370"/>
      <c r="E100" s="370"/>
      <c r="F100" s="370"/>
      <c r="G100" s="370"/>
      <c r="H100" s="370"/>
      <c r="I100" s="370"/>
      <c r="J100" s="370"/>
      <c r="K100" s="370"/>
      <c r="L100" s="370"/>
      <c r="M100" s="370"/>
      <c r="N100" s="370"/>
      <c r="O100" s="370"/>
      <c r="P100" s="370"/>
      <c r="Q100" s="370"/>
      <c r="R100" s="370"/>
      <c r="S100" s="370"/>
      <c r="T100" s="370"/>
      <c r="U100" s="370"/>
      <c r="V100" s="370"/>
      <c r="W100" s="370"/>
      <c r="X100" s="371"/>
      <c r="Y100" s="319"/>
      <c r="Z100" s="320"/>
      <c r="AA100" s="320"/>
      <c r="AB100" s="321"/>
      <c r="AC100" s="100"/>
      <c r="AD100" s="328"/>
      <c r="AE100" s="329"/>
      <c r="AF100" s="330"/>
      <c r="AG100" s="356"/>
      <c r="AH100" s="357"/>
      <c r="AI100" s="357"/>
      <c r="AJ100" s="357"/>
      <c r="AK100" s="357"/>
      <c r="AL100" s="357"/>
      <c r="AM100" s="357"/>
      <c r="AN100" s="357"/>
      <c r="AO100" s="357"/>
      <c r="AP100" s="357"/>
      <c r="AQ100" s="358"/>
      <c r="AR100" s="286" t="s">
        <v>228</v>
      </c>
      <c r="AS100" s="287"/>
      <c r="AT100" s="288"/>
      <c r="AU100" s="318"/>
      <c r="AV100" s="364"/>
      <c r="AW100" s="364"/>
      <c r="AX100" s="364"/>
      <c r="AY100" s="364"/>
      <c r="AZ100" s="364"/>
      <c r="BA100" s="364"/>
      <c r="BB100" s="364"/>
      <c r="BC100" s="364"/>
      <c r="BD100" s="364"/>
      <c r="BE100" s="364"/>
      <c r="BF100" s="106"/>
    </row>
    <row r="101" spans="1:58" ht="5.5" customHeight="1" x14ac:dyDescent="0.55000000000000004">
      <c r="A101" s="107"/>
      <c r="B101" s="114"/>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106"/>
    </row>
    <row r="102" spans="1:58" ht="37.4" customHeight="1" x14ac:dyDescent="0.55000000000000004">
      <c r="A102" s="107"/>
      <c r="B102" s="10" t="s">
        <v>244</v>
      </c>
      <c r="C102" s="341" t="s">
        <v>271</v>
      </c>
      <c r="D102" s="370"/>
      <c r="E102" s="370"/>
      <c r="F102" s="370"/>
      <c r="G102" s="370"/>
      <c r="H102" s="370"/>
      <c r="I102" s="370"/>
      <c r="J102" s="370"/>
      <c r="K102" s="370"/>
      <c r="L102" s="370"/>
      <c r="M102" s="370"/>
      <c r="N102" s="370"/>
      <c r="O102" s="370"/>
      <c r="P102" s="370"/>
      <c r="Q102" s="370"/>
      <c r="R102" s="370"/>
      <c r="S102" s="370"/>
      <c r="T102" s="370"/>
      <c r="U102" s="370"/>
      <c r="V102" s="370"/>
      <c r="W102" s="370"/>
      <c r="X102" s="371"/>
      <c r="Y102" s="319"/>
      <c r="Z102" s="320"/>
      <c r="AA102" s="320"/>
      <c r="AB102" s="321"/>
      <c r="AC102" s="100"/>
      <c r="AD102" s="252" t="s">
        <v>229</v>
      </c>
      <c r="AE102" s="253"/>
      <c r="AF102" s="253"/>
      <c r="AG102" s="253"/>
      <c r="AH102" s="254"/>
      <c r="AI102" s="318"/>
      <c r="AJ102" s="318"/>
      <c r="AK102" s="318"/>
      <c r="AL102" s="318"/>
      <c r="AM102" s="318"/>
      <c r="AN102" s="318"/>
      <c r="AO102" s="318"/>
      <c r="AP102" s="318"/>
      <c r="AQ102" s="318"/>
      <c r="AR102" s="318"/>
      <c r="AS102" s="318"/>
      <c r="AT102" s="318"/>
      <c r="AU102" s="318"/>
      <c r="AV102" s="247" t="s">
        <v>230</v>
      </c>
      <c r="AW102" s="247"/>
      <c r="AX102" s="247"/>
      <c r="AY102" s="318"/>
      <c r="AZ102" s="318"/>
      <c r="BA102" s="318"/>
      <c r="BB102" s="318"/>
      <c r="BC102" s="318"/>
      <c r="BD102" s="318"/>
      <c r="BE102" s="318"/>
      <c r="BF102" s="106"/>
    </row>
    <row r="103" spans="1:58" ht="5.5" customHeight="1" x14ac:dyDescent="0.55000000000000004">
      <c r="A103" s="107"/>
      <c r="B103" s="114"/>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315"/>
      <c r="AE103" s="316"/>
      <c r="AF103" s="316"/>
      <c r="AG103" s="316"/>
      <c r="AH103" s="317"/>
      <c r="AI103" s="318"/>
      <c r="AJ103" s="318"/>
      <c r="AK103" s="318"/>
      <c r="AL103" s="318"/>
      <c r="AM103" s="318"/>
      <c r="AN103" s="318"/>
      <c r="AO103" s="318"/>
      <c r="AP103" s="318"/>
      <c r="AQ103" s="318"/>
      <c r="AR103" s="318"/>
      <c r="AS103" s="318"/>
      <c r="AT103" s="318"/>
      <c r="AU103" s="318"/>
      <c r="AV103" s="247"/>
      <c r="AW103" s="247"/>
      <c r="AX103" s="247"/>
      <c r="AY103" s="318"/>
      <c r="AZ103" s="318"/>
      <c r="BA103" s="318"/>
      <c r="BB103" s="318"/>
      <c r="BC103" s="318"/>
      <c r="BD103" s="318"/>
      <c r="BE103" s="318"/>
      <c r="BF103" s="106"/>
    </row>
    <row r="104" spans="1:58" ht="37.4" customHeight="1" x14ac:dyDescent="0.55000000000000004">
      <c r="A104" s="107"/>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100"/>
      <c r="AD104" s="255"/>
      <c r="AE104" s="256"/>
      <c r="AF104" s="256"/>
      <c r="AG104" s="256"/>
      <c r="AH104" s="257"/>
      <c r="AI104" s="318"/>
      <c r="AJ104" s="318"/>
      <c r="AK104" s="318"/>
      <c r="AL104" s="318"/>
      <c r="AM104" s="318"/>
      <c r="AN104" s="318"/>
      <c r="AO104" s="318"/>
      <c r="AP104" s="318"/>
      <c r="AQ104" s="318"/>
      <c r="AR104" s="318"/>
      <c r="AS104" s="318"/>
      <c r="AT104" s="318"/>
      <c r="AU104" s="318"/>
      <c r="AV104" s="247"/>
      <c r="AW104" s="247"/>
      <c r="AX104" s="247"/>
      <c r="AY104" s="318"/>
      <c r="AZ104" s="318"/>
      <c r="BA104" s="318"/>
      <c r="BB104" s="318"/>
      <c r="BC104" s="318"/>
      <c r="BD104" s="318"/>
      <c r="BE104" s="318"/>
      <c r="BF104" s="106"/>
    </row>
    <row r="105" spans="1:58" ht="5.5" customHeight="1" thickBot="1" x14ac:dyDescent="0.6">
      <c r="A105" s="120"/>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3"/>
    </row>
    <row r="106" spans="1:58" ht="5.5" customHeight="1" thickTop="1" x14ac:dyDescent="0.55000000000000004">
      <c r="A106" s="104"/>
      <c r="BF106" s="103"/>
    </row>
    <row r="107" spans="1:58" ht="37.4" customHeight="1" x14ac:dyDescent="0.55000000000000004">
      <c r="A107" s="104"/>
      <c r="B107" s="56" t="s">
        <v>3</v>
      </c>
      <c r="C107" s="417" t="s">
        <v>106</v>
      </c>
      <c r="D107" s="418"/>
      <c r="E107" s="419"/>
      <c r="F107" s="56" t="s">
        <v>209</v>
      </c>
      <c r="G107" s="339" t="s">
        <v>210</v>
      </c>
      <c r="H107" s="339"/>
      <c r="I107" s="339"/>
      <c r="J107" s="339"/>
      <c r="K107" s="246" t="s">
        <v>211</v>
      </c>
      <c r="L107" s="247"/>
      <c r="M107" s="339" t="s">
        <v>272</v>
      </c>
      <c r="N107" s="339"/>
      <c r="O107" s="339"/>
      <c r="P107" s="339"/>
      <c r="Q107" s="339"/>
      <c r="R107" s="339"/>
      <c r="S107" s="339"/>
      <c r="T107" s="339"/>
      <c r="U107" s="339"/>
      <c r="V107" s="339"/>
      <c r="W107" s="246" t="s">
        <v>213</v>
      </c>
      <c r="X107" s="246"/>
      <c r="Y107" s="344" t="s">
        <v>214</v>
      </c>
      <c r="Z107" s="344"/>
      <c r="AA107" s="344"/>
      <c r="AB107" s="344"/>
      <c r="AD107" s="247" t="s">
        <v>215</v>
      </c>
      <c r="AE107" s="345"/>
      <c r="AF107" s="345"/>
      <c r="AG107" s="359" t="s">
        <v>273</v>
      </c>
      <c r="AH107" s="360"/>
      <c r="AI107" s="360"/>
      <c r="AJ107" s="360"/>
      <c r="AK107" s="360"/>
      <c r="AL107" s="360"/>
      <c r="AM107" s="360"/>
      <c r="AN107" s="360"/>
      <c r="AO107" s="360"/>
      <c r="AP107" s="360"/>
      <c r="AQ107" s="360"/>
      <c r="AR107" s="360"/>
      <c r="AS107" s="360"/>
      <c r="AT107" s="360"/>
      <c r="AU107" s="360"/>
      <c r="AV107" s="360"/>
      <c r="AW107" s="360"/>
      <c r="AX107" s="360"/>
      <c r="AY107" s="360"/>
      <c r="AZ107" s="360"/>
      <c r="BA107" s="360"/>
      <c r="BB107" s="360"/>
      <c r="BC107" s="360"/>
      <c r="BD107" s="360"/>
      <c r="BE107" s="360"/>
      <c r="BF107" s="103"/>
    </row>
    <row r="108" spans="1:58" ht="5.5" customHeight="1" x14ac:dyDescent="0.55000000000000004">
      <c r="A108" s="104"/>
      <c r="BF108" s="103"/>
    </row>
    <row r="109" spans="1:58" ht="37.4" customHeight="1" x14ac:dyDescent="0.55000000000000004">
      <c r="A109" s="104"/>
      <c r="B109" s="247" t="s">
        <v>217</v>
      </c>
      <c r="C109" s="365"/>
      <c r="D109" s="366" t="s">
        <v>265</v>
      </c>
      <c r="E109" s="367"/>
      <c r="F109" s="367"/>
      <c r="G109" s="367"/>
      <c r="H109" s="367"/>
      <c r="I109" s="367"/>
      <c r="J109" s="367"/>
      <c r="K109" s="367"/>
      <c r="L109" s="367"/>
      <c r="M109" s="367"/>
      <c r="N109" s="367"/>
      <c r="O109" s="367"/>
      <c r="P109" s="367"/>
      <c r="Q109" s="367"/>
      <c r="R109" s="367"/>
      <c r="S109" s="367"/>
      <c r="T109" s="368"/>
      <c r="U109" s="247" t="s">
        <v>219</v>
      </c>
      <c r="V109" s="247"/>
      <c r="W109" s="247"/>
      <c r="X109" s="349" t="s">
        <v>274</v>
      </c>
      <c r="Y109" s="349"/>
      <c r="Z109" s="349"/>
      <c r="AA109" s="349"/>
      <c r="AB109" s="349"/>
      <c r="AD109" s="331" t="s">
        <v>236</v>
      </c>
      <c r="AE109" s="331"/>
      <c r="AF109" s="331"/>
      <c r="AG109" s="361" t="s">
        <v>275</v>
      </c>
      <c r="AH109" s="361"/>
      <c r="AI109" s="361"/>
      <c r="AJ109" s="361"/>
      <c r="AK109" s="361"/>
      <c r="AL109" s="361"/>
      <c r="AM109" s="361"/>
      <c r="AN109" s="361"/>
      <c r="AO109" s="361"/>
      <c r="AP109" s="361"/>
      <c r="AQ109" s="361"/>
      <c r="AR109" s="361"/>
      <c r="AS109" s="361"/>
      <c r="AT109" s="361"/>
      <c r="AU109" s="361"/>
      <c r="AV109" s="361"/>
      <c r="AW109" s="361"/>
      <c r="AX109" s="361"/>
      <c r="AY109" s="361"/>
      <c r="AZ109" s="361"/>
      <c r="BA109" s="361"/>
      <c r="BB109" s="361"/>
      <c r="BC109" s="361"/>
      <c r="BD109" s="361"/>
      <c r="BE109" s="361"/>
      <c r="BF109" s="103"/>
    </row>
    <row r="110" spans="1:58" ht="5.5" customHeight="1" x14ac:dyDescent="0.55000000000000004">
      <c r="A110" s="104"/>
      <c r="AD110" s="332"/>
      <c r="AE110" s="332"/>
      <c r="AF110" s="332"/>
      <c r="AG110" s="362"/>
      <c r="AH110" s="362"/>
      <c r="AI110" s="362"/>
      <c r="AJ110" s="362"/>
      <c r="AK110" s="362"/>
      <c r="AL110" s="362"/>
      <c r="AM110" s="362"/>
      <c r="AN110" s="362"/>
      <c r="AO110" s="362"/>
      <c r="AP110" s="362"/>
      <c r="AQ110" s="362"/>
      <c r="AR110" s="362"/>
      <c r="AS110" s="362"/>
      <c r="AT110" s="362"/>
      <c r="AU110" s="362"/>
      <c r="AV110" s="362"/>
      <c r="AW110" s="362"/>
      <c r="AX110" s="362"/>
      <c r="AY110" s="362"/>
      <c r="AZ110" s="362"/>
      <c r="BA110" s="362"/>
      <c r="BB110" s="362"/>
      <c r="BC110" s="362"/>
      <c r="BD110" s="362"/>
      <c r="BE110" s="362"/>
      <c r="BF110" s="103"/>
    </row>
    <row r="111" spans="1:58" ht="37.4" customHeight="1" x14ac:dyDescent="0.55000000000000004">
      <c r="A111" s="104"/>
      <c r="B111" s="247" t="s">
        <v>222</v>
      </c>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t="s">
        <v>223</v>
      </c>
      <c r="Z111" s="247"/>
      <c r="AA111" s="247"/>
      <c r="AB111" s="247"/>
      <c r="AD111" s="333"/>
      <c r="AE111" s="333"/>
      <c r="AF111" s="333"/>
      <c r="AG111" s="363"/>
      <c r="AH111" s="363"/>
      <c r="AI111" s="363"/>
      <c r="AJ111" s="363"/>
      <c r="AK111" s="363"/>
      <c r="AL111" s="363"/>
      <c r="AM111" s="363"/>
      <c r="AN111" s="363"/>
      <c r="AO111" s="363"/>
      <c r="AP111" s="363"/>
      <c r="AQ111" s="363"/>
      <c r="AR111" s="363"/>
      <c r="AS111" s="363"/>
      <c r="AT111" s="363"/>
      <c r="AU111" s="363"/>
      <c r="AV111" s="363"/>
      <c r="AW111" s="363"/>
      <c r="AX111" s="363"/>
      <c r="AY111" s="363"/>
      <c r="AZ111" s="363"/>
      <c r="BA111" s="363"/>
      <c r="BB111" s="363"/>
      <c r="BC111" s="363"/>
      <c r="BD111" s="363"/>
      <c r="BE111" s="363"/>
      <c r="BF111" s="103"/>
    </row>
    <row r="112" spans="1:58" ht="5.5" customHeight="1" x14ac:dyDescent="0.55000000000000004">
      <c r="A112" s="104"/>
      <c r="BF112" s="103"/>
    </row>
    <row r="113" spans="1:58" ht="37.4" customHeight="1" x14ac:dyDescent="0.55000000000000004">
      <c r="A113" s="104"/>
      <c r="B113" s="338" t="s">
        <v>226</v>
      </c>
      <c r="C113" s="339" t="s">
        <v>276</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408"/>
      <c r="Z113" s="409"/>
      <c r="AA113" s="409"/>
      <c r="AB113" s="410"/>
      <c r="AD113" s="229" t="s">
        <v>239</v>
      </c>
      <c r="AE113" s="230"/>
      <c r="AF113" s="231"/>
      <c r="AG113" s="334"/>
      <c r="AH113" s="335"/>
      <c r="AI113" s="335"/>
      <c r="AJ113" s="335"/>
      <c r="AK113" s="335"/>
      <c r="AL113" s="335"/>
      <c r="AM113" s="335"/>
      <c r="AN113" s="335"/>
      <c r="AO113" s="335"/>
      <c r="AP113" s="335"/>
      <c r="AQ113" s="335"/>
      <c r="AR113" s="335"/>
      <c r="AS113" s="335"/>
      <c r="AT113" s="335"/>
      <c r="AU113" s="335"/>
      <c r="AV113" s="335"/>
      <c r="AW113" s="335"/>
      <c r="AX113" s="335"/>
      <c r="AY113" s="335"/>
      <c r="AZ113" s="335"/>
      <c r="BA113" s="335"/>
      <c r="BB113" s="335"/>
      <c r="BC113" s="335"/>
      <c r="BD113" s="335"/>
      <c r="BE113" s="336"/>
      <c r="BF113" s="103"/>
    </row>
    <row r="114" spans="1:58" ht="5.5" customHeight="1" x14ac:dyDescent="0.55000000000000004">
      <c r="A114" s="104"/>
      <c r="B114" s="338"/>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411"/>
      <c r="Z114" s="412"/>
      <c r="AA114" s="412"/>
      <c r="AB114" s="413"/>
      <c r="BF114" s="103"/>
    </row>
    <row r="115" spans="1:58" ht="37.4" customHeight="1" x14ac:dyDescent="0.55000000000000004">
      <c r="A115" s="104"/>
      <c r="B115" s="338"/>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414"/>
      <c r="Z115" s="415"/>
      <c r="AA115" s="415"/>
      <c r="AB115" s="416"/>
      <c r="AD115" s="246" t="s">
        <v>221</v>
      </c>
      <c r="AE115" s="246"/>
      <c r="AF115" s="246"/>
      <c r="AG115" s="337"/>
      <c r="AH115" s="337"/>
      <c r="AI115" s="337"/>
      <c r="AJ115" s="337"/>
      <c r="AK115" s="337"/>
      <c r="AL115" s="337"/>
      <c r="AM115" s="337"/>
      <c r="AN115" s="337"/>
      <c r="AO115" s="337"/>
      <c r="AP115" s="337"/>
      <c r="AQ115" s="337"/>
      <c r="AR115" s="337"/>
      <c r="AS115" s="337"/>
      <c r="AT115" s="337"/>
      <c r="AU115" s="337"/>
      <c r="AV115" s="229" t="s">
        <v>88</v>
      </c>
      <c r="AW115" s="230"/>
      <c r="AX115" s="231"/>
      <c r="AY115" s="319"/>
      <c r="AZ115" s="320"/>
      <c r="BA115" s="320"/>
      <c r="BB115" s="320"/>
      <c r="BC115" s="320"/>
      <c r="BD115" s="320"/>
      <c r="BE115" s="321"/>
      <c r="BF115" s="103"/>
    </row>
    <row r="116" spans="1:58" ht="5.5" customHeight="1" x14ac:dyDescent="0.55000000000000004">
      <c r="A116" s="104"/>
      <c r="B116" s="102"/>
      <c r="C116" s="102"/>
      <c r="D116" s="102"/>
      <c r="E116" s="102"/>
      <c r="F116" s="102"/>
      <c r="G116" s="102"/>
      <c r="H116" s="102"/>
      <c r="I116" s="102"/>
      <c r="J116" s="102"/>
      <c r="K116" s="102"/>
      <c r="L116" s="102"/>
      <c r="M116" s="102"/>
      <c r="N116" s="102"/>
      <c r="O116" s="102"/>
      <c r="P116" s="102"/>
      <c r="Q116" s="102"/>
      <c r="R116" s="102"/>
      <c r="S116" s="102"/>
      <c r="T116" s="102"/>
      <c r="U116" s="102"/>
      <c r="V116" s="102"/>
      <c r="W116" s="102"/>
      <c r="X116" s="102"/>
      <c r="Y116" s="4"/>
      <c r="Z116" s="4"/>
      <c r="AA116" s="4"/>
      <c r="AB116" s="4"/>
      <c r="AD116"/>
      <c r="AE116"/>
      <c r="AF116"/>
      <c r="AG116"/>
      <c r="AH116"/>
      <c r="AI116"/>
      <c r="AJ116"/>
      <c r="AK116"/>
      <c r="AL116"/>
      <c r="AM116"/>
      <c r="AN116"/>
      <c r="AO116"/>
      <c r="AP116"/>
      <c r="AQ116"/>
      <c r="AR116"/>
      <c r="AS116"/>
      <c r="AT116"/>
      <c r="AU116"/>
      <c r="AV116"/>
      <c r="AW116"/>
      <c r="AX116"/>
      <c r="AY116"/>
      <c r="AZ116"/>
      <c r="BA116"/>
      <c r="BB116"/>
      <c r="BC116"/>
      <c r="BD116"/>
      <c r="BE116"/>
      <c r="BF116" s="103"/>
    </row>
    <row r="117" spans="1:58" ht="37.4" customHeight="1" x14ac:dyDescent="0.55000000000000004">
      <c r="A117" s="104"/>
      <c r="B117" s="463" t="s">
        <v>240</v>
      </c>
      <c r="C117" s="339" t="s">
        <v>277</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83"/>
      <c r="Z117" s="384"/>
      <c r="AA117" s="384"/>
      <c r="AB117" s="385"/>
      <c r="AD117" s="322" t="s">
        <v>224</v>
      </c>
      <c r="AE117" s="323"/>
      <c r="AF117" s="324"/>
      <c r="AG117" s="350"/>
      <c r="AH117" s="351"/>
      <c r="AI117" s="351"/>
      <c r="AJ117" s="351"/>
      <c r="AK117" s="351"/>
      <c r="AL117" s="351"/>
      <c r="AM117" s="351"/>
      <c r="AN117" s="351"/>
      <c r="AO117" s="351"/>
      <c r="AP117" s="351"/>
      <c r="AQ117" s="352"/>
      <c r="AR117" s="322" t="s">
        <v>225</v>
      </c>
      <c r="AS117" s="323"/>
      <c r="AT117" s="324"/>
      <c r="AU117" s="318"/>
      <c r="AV117" s="364"/>
      <c r="AW117" s="364"/>
      <c r="AX117" s="364"/>
      <c r="AY117" s="364"/>
      <c r="AZ117" s="364"/>
      <c r="BA117" s="364"/>
      <c r="BB117" s="364"/>
      <c r="BC117" s="364"/>
      <c r="BD117" s="364"/>
      <c r="BE117" s="364"/>
      <c r="BF117" s="103"/>
    </row>
    <row r="118" spans="1:58" ht="5.5" customHeight="1" x14ac:dyDescent="0.55000000000000004">
      <c r="A118" s="104"/>
      <c r="B118" s="463"/>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402"/>
      <c r="Z118" s="403"/>
      <c r="AA118" s="403"/>
      <c r="AB118" s="404"/>
      <c r="AD118" s="325"/>
      <c r="AE118" s="326"/>
      <c r="AF118" s="327"/>
      <c r="AG118" s="353"/>
      <c r="AH118" s="354"/>
      <c r="AI118" s="354"/>
      <c r="AJ118" s="354"/>
      <c r="AK118" s="354"/>
      <c r="AL118" s="354"/>
      <c r="AM118" s="354"/>
      <c r="AN118" s="354"/>
      <c r="AO118" s="354"/>
      <c r="AP118" s="354"/>
      <c r="AQ118" s="355"/>
      <c r="AR118" s="325"/>
      <c r="AS118" s="326"/>
      <c r="AT118" s="327"/>
      <c r="AU118" s="364"/>
      <c r="AV118" s="364"/>
      <c r="AW118" s="364"/>
      <c r="AX118" s="364"/>
      <c r="AY118" s="364"/>
      <c r="AZ118" s="364"/>
      <c r="BA118" s="364"/>
      <c r="BB118" s="364"/>
      <c r="BC118" s="364"/>
      <c r="BD118" s="364"/>
      <c r="BE118" s="364"/>
      <c r="BF118" s="103"/>
    </row>
    <row r="119" spans="1:58" ht="37.4" customHeight="1" x14ac:dyDescent="0.55000000000000004">
      <c r="A119" s="104"/>
      <c r="B119" s="463"/>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402"/>
      <c r="Z119" s="403"/>
      <c r="AA119" s="403"/>
      <c r="AB119" s="404"/>
      <c r="AD119" s="325"/>
      <c r="AE119" s="326"/>
      <c r="AF119" s="327"/>
      <c r="AG119" s="353"/>
      <c r="AH119" s="354"/>
      <c r="AI119" s="354"/>
      <c r="AJ119" s="354"/>
      <c r="AK119" s="354"/>
      <c r="AL119" s="354"/>
      <c r="AM119" s="354"/>
      <c r="AN119" s="354"/>
      <c r="AO119" s="354"/>
      <c r="AP119" s="354"/>
      <c r="AQ119" s="355"/>
      <c r="AR119" s="325"/>
      <c r="AS119" s="326"/>
      <c r="AT119" s="327"/>
      <c r="AU119" s="364"/>
      <c r="AV119" s="364"/>
      <c r="AW119" s="364"/>
      <c r="AX119" s="364"/>
      <c r="AY119" s="364"/>
      <c r="AZ119" s="364"/>
      <c r="BA119" s="364"/>
      <c r="BB119" s="364"/>
      <c r="BC119" s="364"/>
      <c r="BD119" s="364"/>
      <c r="BE119" s="364"/>
      <c r="BF119" s="103"/>
    </row>
    <row r="120" spans="1:58" ht="5.5" customHeight="1" x14ac:dyDescent="0.55000000000000004">
      <c r="A120" s="104"/>
      <c r="B120" s="463"/>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402"/>
      <c r="Z120" s="403"/>
      <c r="AA120" s="403"/>
      <c r="AB120" s="404"/>
      <c r="AD120" s="325"/>
      <c r="AE120" s="326"/>
      <c r="AF120" s="327"/>
      <c r="AG120" s="353"/>
      <c r="AH120" s="354"/>
      <c r="AI120" s="354"/>
      <c r="AJ120" s="354"/>
      <c r="AK120" s="354"/>
      <c r="AL120" s="354"/>
      <c r="AM120" s="354"/>
      <c r="AN120" s="354"/>
      <c r="AO120" s="354"/>
      <c r="AP120" s="354"/>
      <c r="AQ120" s="355"/>
      <c r="AR120" s="328"/>
      <c r="AS120" s="329"/>
      <c r="AT120" s="330"/>
      <c r="AU120" s="364"/>
      <c r="AV120" s="364"/>
      <c r="AW120" s="364"/>
      <c r="AX120" s="364"/>
      <c r="AY120" s="364"/>
      <c r="AZ120" s="364"/>
      <c r="BA120" s="364"/>
      <c r="BB120" s="364"/>
      <c r="BC120" s="364"/>
      <c r="BD120" s="364"/>
      <c r="BE120" s="364"/>
      <c r="BF120" s="103"/>
    </row>
    <row r="121" spans="1:58" ht="37.4" customHeight="1" x14ac:dyDescent="0.55000000000000004">
      <c r="A121" s="104"/>
      <c r="B121" s="463"/>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405"/>
      <c r="Z121" s="406"/>
      <c r="AA121" s="406"/>
      <c r="AB121" s="407"/>
      <c r="AD121" s="328"/>
      <c r="AE121" s="329"/>
      <c r="AF121" s="330"/>
      <c r="AG121" s="356"/>
      <c r="AH121" s="357"/>
      <c r="AI121" s="357"/>
      <c r="AJ121" s="357"/>
      <c r="AK121" s="357"/>
      <c r="AL121" s="357"/>
      <c r="AM121" s="357"/>
      <c r="AN121" s="357"/>
      <c r="AO121" s="357"/>
      <c r="AP121" s="357"/>
      <c r="AQ121" s="358"/>
      <c r="AR121" s="286" t="s">
        <v>228</v>
      </c>
      <c r="AS121" s="287"/>
      <c r="AT121" s="288"/>
      <c r="AU121" s="318"/>
      <c r="AV121" s="364"/>
      <c r="AW121" s="364"/>
      <c r="AX121" s="364"/>
      <c r="AY121" s="364"/>
      <c r="AZ121" s="364"/>
      <c r="BA121" s="364"/>
      <c r="BB121" s="364"/>
      <c r="BC121" s="364"/>
      <c r="BD121" s="364"/>
      <c r="BE121" s="364"/>
      <c r="BF121" s="103"/>
    </row>
    <row r="122" spans="1:58" ht="5.5" customHeight="1" x14ac:dyDescent="0.55000000000000004">
      <c r="A122" s="104"/>
      <c r="AD122"/>
      <c r="AE122"/>
      <c r="AF122"/>
      <c r="AG122"/>
      <c r="AH122"/>
      <c r="AI122"/>
      <c r="AJ122"/>
      <c r="AK122"/>
      <c r="AL122"/>
      <c r="AM122"/>
      <c r="AN122"/>
      <c r="AO122"/>
      <c r="AP122"/>
      <c r="AQ122"/>
      <c r="AR122"/>
      <c r="AS122"/>
      <c r="AT122"/>
      <c r="AU122"/>
      <c r="AV122"/>
      <c r="AW122"/>
      <c r="AX122"/>
      <c r="AY122"/>
      <c r="AZ122"/>
      <c r="BA122"/>
      <c r="BB122"/>
      <c r="BC122"/>
      <c r="BD122"/>
      <c r="BE122"/>
      <c r="BF122" s="103"/>
    </row>
    <row r="123" spans="1:58" ht="37.4" customHeight="1" x14ac:dyDescent="0.55000000000000004">
      <c r="A123" s="104"/>
      <c r="B123" s="13" t="s">
        <v>242</v>
      </c>
      <c r="C123" s="341" t="s">
        <v>278</v>
      </c>
      <c r="D123" s="342"/>
      <c r="E123" s="342"/>
      <c r="F123" s="342"/>
      <c r="G123" s="342"/>
      <c r="H123" s="342"/>
      <c r="I123" s="342"/>
      <c r="J123" s="342"/>
      <c r="K123" s="342"/>
      <c r="L123" s="342"/>
      <c r="M123" s="342"/>
      <c r="N123" s="342"/>
      <c r="O123" s="342"/>
      <c r="P123" s="342"/>
      <c r="Q123" s="342"/>
      <c r="R123" s="342"/>
      <c r="S123" s="342"/>
      <c r="T123" s="342"/>
      <c r="U123" s="342"/>
      <c r="V123" s="342"/>
      <c r="W123" s="342"/>
      <c r="X123" s="343"/>
      <c r="Y123" s="340"/>
      <c r="Z123" s="340"/>
      <c r="AA123" s="340"/>
      <c r="AB123" s="340"/>
      <c r="AD123" s="252" t="s">
        <v>229</v>
      </c>
      <c r="AE123" s="253"/>
      <c r="AF123" s="253"/>
      <c r="AG123" s="253"/>
      <c r="AH123" s="254"/>
      <c r="AI123" s="318"/>
      <c r="AJ123" s="318"/>
      <c r="AK123" s="318"/>
      <c r="AL123" s="318"/>
      <c r="AM123" s="318"/>
      <c r="AN123" s="318"/>
      <c r="AO123" s="318"/>
      <c r="AP123" s="318"/>
      <c r="AQ123" s="318"/>
      <c r="AR123" s="318"/>
      <c r="AS123" s="318"/>
      <c r="AT123" s="318"/>
      <c r="AU123" s="318"/>
      <c r="AV123" s="247" t="s">
        <v>230</v>
      </c>
      <c r="AW123" s="247"/>
      <c r="AX123" s="247"/>
      <c r="AY123" s="318"/>
      <c r="AZ123" s="318"/>
      <c r="BA123" s="318"/>
      <c r="BB123" s="318"/>
      <c r="BC123" s="318"/>
      <c r="BD123" s="318"/>
      <c r="BE123" s="318"/>
      <c r="BF123" s="103"/>
    </row>
    <row r="124" spans="1:58" ht="5.5" customHeight="1" x14ac:dyDescent="0.55000000000000004">
      <c r="A124" s="104"/>
      <c r="AD124" s="315"/>
      <c r="AE124" s="316"/>
      <c r="AF124" s="316"/>
      <c r="AG124" s="316"/>
      <c r="AH124" s="317"/>
      <c r="AI124" s="318"/>
      <c r="AJ124" s="318"/>
      <c r="AK124" s="318"/>
      <c r="AL124" s="318"/>
      <c r="AM124" s="318"/>
      <c r="AN124" s="318"/>
      <c r="AO124" s="318"/>
      <c r="AP124" s="318"/>
      <c r="AQ124" s="318"/>
      <c r="AR124" s="318"/>
      <c r="AS124" s="318"/>
      <c r="AT124" s="318"/>
      <c r="AU124" s="318"/>
      <c r="AV124" s="247"/>
      <c r="AW124" s="247"/>
      <c r="AX124" s="247"/>
      <c r="AY124" s="318"/>
      <c r="AZ124" s="318"/>
      <c r="BA124" s="318"/>
      <c r="BB124" s="318"/>
      <c r="BC124" s="318"/>
      <c r="BD124" s="318"/>
      <c r="BE124" s="318"/>
      <c r="BF124" s="103"/>
    </row>
    <row r="125" spans="1:58" ht="37" customHeight="1" x14ac:dyDescent="0.55000000000000004">
      <c r="A125" s="104"/>
      <c r="B125" s="338" t="s">
        <v>244</v>
      </c>
      <c r="C125" s="339" t="s">
        <v>279</v>
      </c>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478"/>
      <c r="Z125" s="479"/>
      <c r="AA125" s="479"/>
      <c r="AB125" s="480"/>
      <c r="AD125" s="255"/>
      <c r="AE125" s="256"/>
      <c r="AF125" s="256"/>
      <c r="AG125" s="256"/>
      <c r="AH125" s="257"/>
      <c r="AI125" s="318"/>
      <c r="AJ125" s="318"/>
      <c r="AK125" s="318"/>
      <c r="AL125" s="318"/>
      <c r="AM125" s="318"/>
      <c r="AN125" s="318"/>
      <c r="AO125" s="318"/>
      <c r="AP125" s="318"/>
      <c r="AQ125" s="318"/>
      <c r="AR125" s="318"/>
      <c r="AS125" s="318"/>
      <c r="AT125" s="318"/>
      <c r="AU125" s="318"/>
      <c r="AV125" s="247"/>
      <c r="AW125" s="247"/>
      <c r="AX125" s="247"/>
      <c r="AY125" s="318"/>
      <c r="AZ125" s="318"/>
      <c r="BA125" s="318"/>
      <c r="BB125" s="318"/>
      <c r="BC125" s="318"/>
      <c r="BD125" s="318"/>
      <c r="BE125" s="318"/>
      <c r="BF125" s="103"/>
    </row>
    <row r="126" spans="1:58" ht="5.5" customHeight="1" x14ac:dyDescent="0.55000000000000004">
      <c r="A126" s="104"/>
      <c r="B126" s="338"/>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481"/>
      <c r="Z126" s="482"/>
      <c r="AA126" s="482"/>
      <c r="AB126" s="483"/>
      <c r="BF126" s="103"/>
    </row>
    <row r="127" spans="1:58" ht="37" customHeight="1" x14ac:dyDescent="0.55000000000000004">
      <c r="A127" s="104"/>
      <c r="B127" s="338"/>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484"/>
      <c r="Z127" s="485"/>
      <c r="AA127" s="485"/>
      <c r="AB127" s="486"/>
      <c r="BF127" s="103"/>
    </row>
    <row r="128" spans="1:58" ht="5.5" customHeight="1" x14ac:dyDescent="0.55000000000000004">
      <c r="A128" s="104"/>
      <c r="BF128" s="103"/>
    </row>
    <row r="129" spans="1:58" ht="37.4" customHeight="1" x14ac:dyDescent="0.55000000000000004">
      <c r="A129" s="104"/>
      <c r="B129" s="13" t="s">
        <v>246</v>
      </c>
      <c r="C129" s="341" t="s">
        <v>280</v>
      </c>
      <c r="D129" s="342"/>
      <c r="E129" s="342"/>
      <c r="F129" s="342"/>
      <c r="G129" s="342"/>
      <c r="H129" s="342"/>
      <c r="I129" s="342"/>
      <c r="J129" s="342"/>
      <c r="K129" s="342"/>
      <c r="L129" s="342"/>
      <c r="M129" s="342"/>
      <c r="N129" s="342"/>
      <c r="O129" s="342"/>
      <c r="P129" s="342"/>
      <c r="Q129" s="342"/>
      <c r="R129" s="342"/>
      <c r="S129" s="342"/>
      <c r="T129" s="342"/>
      <c r="U129" s="342"/>
      <c r="V129" s="342"/>
      <c r="W129" s="342"/>
      <c r="X129" s="343"/>
      <c r="Y129" s="340"/>
      <c r="Z129" s="340"/>
      <c r="AA129" s="340"/>
      <c r="AB129" s="340"/>
      <c r="BF129" s="103"/>
    </row>
    <row r="130" spans="1:58" ht="5.5" customHeight="1" x14ac:dyDescent="0.55000000000000004">
      <c r="A130" s="104"/>
      <c r="B130" s="110"/>
      <c r="BF130" s="103"/>
    </row>
    <row r="131" spans="1:58" ht="37.4" customHeight="1" x14ac:dyDescent="0.55000000000000004">
      <c r="A131" s="104"/>
      <c r="B131" s="13" t="s">
        <v>281</v>
      </c>
      <c r="C131" s="341" t="s">
        <v>282</v>
      </c>
      <c r="D131" s="370"/>
      <c r="E131" s="370"/>
      <c r="F131" s="370"/>
      <c r="G131" s="370"/>
      <c r="H131" s="370"/>
      <c r="I131" s="370"/>
      <c r="J131" s="370"/>
      <c r="K131" s="370"/>
      <c r="L131" s="370"/>
      <c r="M131" s="370"/>
      <c r="N131" s="370"/>
      <c r="O131" s="370"/>
      <c r="P131" s="370"/>
      <c r="Q131" s="370"/>
      <c r="R131" s="370"/>
      <c r="S131" s="370"/>
      <c r="T131" s="370"/>
      <c r="U131" s="370"/>
      <c r="V131" s="370"/>
      <c r="W131" s="370"/>
      <c r="X131" s="371"/>
      <c r="Y131" s="340"/>
      <c r="Z131" s="340"/>
      <c r="AA131" s="340"/>
      <c r="AB131" s="340"/>
      <c r="BF131" s="103"/>
    </row>
    <row r="132" spans="1:58" ht="5.5" customHeight="1" thickBot="1" x14ac:dyDescent="0.6">
      <c r="A132" s="124"/>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5"/>
      <c r="AL132" s="125"/>
      <c r="AM132" s="125"/>
      <c r="AN132" s="125"/>
      <c r="AO132" s="125"/>
      <c r="AP132" s="125"/>
      <c r="AQ132" s="125"/>
      <c r="AR132" s="125"/>
      <c r="AS132" s="125"/>
      <c r="AT132" s="125"/>
      <c r="AU132" s="125"/>
      <c r="AV132" s="125"/>
      <c r="AW132" s="125"/>
      <c r="AX132" s="125"/>
      <c r="AY132" s="125"/>
      <c r="AZ132" s="125"/>
      <c r="BA132" s="125"/>
      <c r="BB132" s="125"/>
      <c r="BC132" s="125"/>
      <c r="BD132" s="125"/>
      <c r="BE132" s="125"/>
      <c r="BF132" s="126"/>
    </row>
    <row r="133" spans="1:58" ht="5.5" customHeight="1" thickTop="1" x14ac:dyDescent="0.55000000000000004">
      <c r="A133" s="107"/>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s="100"/>
      <c r="BD133" s="100"/>
      <c r="BE133" s="100"/>
      <c r="BF133" s="106"/>
    </row>
    <row r="134" spans="1:58" ht="37.4" customHeight="1" x14ac:dyDescent="0.55000000000000004">
      <c r="A134" s="107"/>
      <c r="B134" s="56" t="s">
        <v>3</v>
      </c>
      <c r="C134" s="417" t="s">
        <v>108</v>
      </c>
      <c r="D134" s="418"/>
      <c r="E134" s="419"/>
      <c r="F134" s="56" t="s">
        <v>209</v>
      </c>
      <c r="G134" s="339" t="s">
        <v>210</v>
      </c>
      <c r="H134" s="339"/>
      <c r="I134" s="339"/>
      <c r="J134" s="339"/>
      <c r="K134" s="246" t="s">
        <v>211</v>
      </c>
      <c r="L134" s="247"/>
      <c r="M134" s="339" t="s">
        <v>283</v>
      </c>
      <c r="N134" s="339"/>
      <c r="O134" s="339"/>
      <c r="P134" s="339"/>
      <c r="Q134" s="339"/>
      <c r="R134" s="339"/>
      <c r="S134" s="339"/>
      <c r="T134" s="339"/>
      <c r="U134" s="339"/>
      <c r="V134" s="339"/>
      <c r="W134" s="246" t="s">
        <v>213</v>
      </c>
      <c r="X134" s="246"/>
      <c r="Y134" s="344" t="s">
        <v>284</v>
      </c>
      <c r="Z134" s="344"/>
      <c r="AA134" s="344"/>
      <c r="AB134" s="344"/>
      <c r="AC134" s="100"/>
      <c r="AD134" s="247" t="s">
        <v>215</v>
      </c>
      <c r="AE134" s="345"/>
      <c r="AF134" s="345"/>
      <c r="AG134" s="464" t="s">
        <v>285</v>
      </c>
      <c r="AH134" s="360"/>
      <c r="AI134" s="360"/>
      <c r="AJ134" s="360"/>
      <c r="AK134" s="360"/>
      <c r="AL134" s="360"/>
      <c r="AM134" s="360"/>
      <c r="AN134" s="360"/>
      <c r="AO134" s="360"/>
      <c r="AP134" s="360"/>
      <c r="AQ134" s="360"/>
      <c r="AR134" s="360"/>
      <c r="AS134" s="360"/>
      <c r="AT134" s="360"/>
      <c r="AU134" s="360"/>
      <c r="AV134" s="360"/>
      <c r="AW134" s="360"/>
      <c r="AX134" s="360"/>
      <c r="AY134" s="360"/>
      <c r="AZ134" s="360"/>
      <c r="BA134" s="360"/>
      <c r="BB134" s="360"/>
      <c r="BC134" s="360"/>
      <c r="BD134" s="360"/>
      <c r="BE134" s="360"/>
      <c r="BF134" s="106"/>
    </row>
    <row r="135" spans="1:58" ht="5.5" customHeight="1" x14ac:dyDescent="0.55000000000000004">
      <c r="A135" s="107"/>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c r="BC135" s="100"/>
      <c r="BD135" s="100"/>
      <c r="BE135" s="100"/>
      <c r="BF135" s="106"/>
    </row>
    <row r="136" spans="1:58" ht="37.4" customHeight="1" x14ac:dyDescent="0.55000000000000004">
      <c r="A136" s="107"/>
      <c r="B136" s="247" t="s">
        <v>217</v>
      </c>
      <c r="C136" s="365"/>
      <c r="D136" s="366" t="s">
        <v>265</v>
      </c>
      <c r="E136" s="367"/>
      <c r="F136" s="367"/>
      <c r="G136" s="367"/>
      <c r="H136" s="367"/>
      <c r="I136" s="367"/>
      <c r="J136" s="367"/>
      <c r="K136" s="367"/>
      <c r="L136" s="367"/>
      <c r="M136" s="367"/>
      <c r="N136" s="367"/>
      <c r="O136" s="367"/>
      <c r="P136" s="367"/>
      <c r="Q136" s="367"/>
      <c r="R136" s="367"/>
      <c r="S136" s="367"/>
      <c r="T136" s="368"/>
      <c r="U136" s="247" t="s">
        <v>219</v>
      </c>
      <c r="V136" s="247"/>
      <c r="W136" s="247"/>
      <c r="X136" s="349" t="s">
        <v>286</v>
      </c>
      <c r="Y136" s="349"/>
      <c r="Z136" s="349"/>
      <c r="AA136" s="349"/>
      <c r="AB136" s="349"/>
      <c r="AC136" s="100"/>
      <c r="AD136" s="331" t="s">
        <v>236</v>
      </c>
      <c r="AE136" s="331"/>
      <c r="AF136" s="331"/>
      <c r="AG136" s="361" t="s">
        <v>287</v>
      </c>
      <c r="AH136" s="361"/>
      <c r="AI136" s="361"/>
      <c r="AJ136" s="361"/>
      <c r="AK136" s="361"/>
      <c r="AL136" s="361"/>
      <c r="AM136" s="361"/>
      <c r="AN136" s="361"/>
      <c r="AO136" s="361"/>
      <c r="AP136" s="361"/>
      <c r="AQ136" s="361"/>
      <c r="AR136" s="361"/>
      <c r="AS136" s="361"/>
      <c r="AT136" s="361"/>
      <c r="AU136" s="361"/>
      <c r="AV136" s="361"/>
      <c r="AW136" s="361"/>
      <c r="AX136" s="361"/>
      <c r="AY136" s="361"/>
      <c r="AZ136" s="361"/>
      <c r="BA136" s="361"/>
      <c r="BB136" s="361"/>
      <c r="BC136" s="361"/>
      <c r="BD136" s="361"/>
      <c r="BE136" s="361"/>
      <c r="BF136" s="106"/>
    </row>
    <row r="137" spans="1:58" ht="5.5" customHeight="1" x14ac:dyDescent="0.55000000000000004">
      <c r="A137" s="107"/>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332"/>
      <c r="AE137" s="332"/>
      <c r="AF137" s="332"/>
      <c r="AG137" s="362"/>
      <c r="AH137" s="362"/>
      <c r="AI137" s="362"/>
      <c r="AJ137" s="362"/>
      <c r="AK137" s="362"/>
      <c r="AL137" s="362"/>
      <c r="AM137" s="362"/>
      <c r="AN137" s="362"/>
      <c r="AO137" s="362"/>
      <c r="AP137" s="362"/>
      <c r="AQ137" s="362"/>
      <c r="AR137" s="362"/>
      <c r="AS137" s="362"/>
      <c r="AT137" s="362"/>
      <c r="AU137" s="362"/>
      <c r="AV137" s="362"/>
      <c r="AW137" s="362"/>
      <c r="AX137" s="362"/>
      <c r="AY137" s="362"/>
      <c r="AZ137" s="362"/>
      <c r="BA137" s="362"/>
      <c r="BB137" s="362"/>
      <c r="BC137" s="362"/>
      <c r="BD137" s="362"/>
      <c r="BE137" s="362"/>
      <c r="BF137" s="106"/>
    </row>
    <row r="138" spans="1:58" ht="37.4" customHeight="1" x14ac:dyDescent="0.55000000000000004">
      <c r="A138" s="107"/>
      <c r="B138" s="247" t="s">
        <v>222</v>
      </c>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t="s">
        <v>223</v>
      </c>
      <c r="Z138" s="247"/>
      <c r="AA138" s="247"/>
      <c r="AB138" s="247"/>
      <c r="AC138" s="100"/>
      <c r="AD138" s="333"/>
      <c r="AE138" s="333"/>
      <c r="AF138" s="333"/>
      <c r="AG138" s="363"/>
      <c r="AH138" s="363"/>
      <c r="AI138" s="363"/>
      <c r="AJ138" s="363"/>
      <c r="AK138" s="363"/>
      <c r="AL138" s="363"/>
      <c r="AM138" s="363"/>
      <c r="AN138" s="363"/>
      <c r="AO138" s="363"/>
      <c r="AP138" s="363"/>
      <c r="AQ138" s="363"/>
      <c r="AR138" s="363"/>
      <c r="AS138" s="363"/>
      <c r="AT138" s="363"/>
      <c r="AU138" s="363"/>
      <c r="AV138" s="363"/>
      <c r="AW138" s="363"/>
      <c r="AX138" s="363"/>
      <c r="AY138" s="363"/>
      <c r="AZ138" s="363"/>
      <c r="BA138" s="363"/>
      <c r="BB138" s="363"/>
      <c r="BC138" s="363"/>
      <c r="BD138" s="363"/>
      <c r="BE138" s="363"/>
      <c r="BF138" s="106"/>
    </row>
    <row r="139" spans="1:58" ht="5.5" customHeight="1" x14ac:dyDescent="0.55000000000000004">
      <c r="A139" s="107"/>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s="100"/>
      <c r="BD139" s="100"/>
      <c r="BE139" s="100"/>
      <c r="BF139" s="106"/>
    </row>
    <row r="140" spans="1:58" ht="37.4" customHeight="1" x14ac:dyDescent="0.55000000000000004">
      <c r="A140" s="107"/>
      <c r="B140" s="12" t="s">
        <v>226</v>
      </c>
      <c r="C140" s="341" t="s">
        <v>288</v>
      </c>
      <c r="D140" s="342"/>
      <c r="E140" s="342"/>
      <c r="F140" s="342"/>
      <c r="G140" s="342"/>
      <c r="H140" s="342"/>
      <c r="I140" s="342"/>
      <c r="J140" s="342"/>
      <c r="K140" s="342"/>
      <c r="L140" s="342"/>
      <c r="M140" s="342"/>
      <c r="N140" s="342"/>
      <c r="O140" s="342"/>
      <c r="P140" s="342"/>
      <c r="Q140" s="342"/>
      <c r="R140" s="342"/>
      <c r="S140" s="342"/>
      <c r="T140" s="342"/>
      <c r="U140" s="342"/>
      <c r="V140" s="342"/>
      <c r="W140" s="342"/>
      <c r="X140" s="343"/>
      <c r="Y140" s="383"/>
      <c r="Z140" s="384"/>
      <c r="AA140" s="384"/>
      <c r="AB140" s="385"/>
      <c r="AC140" s="100"/>
      <c r="AD140" s="229" t="s">
        <v>239</v>
      </c>
      <c r="AE140" s="230"/>
      <c r="AF140" s="231"/>
      <c r="AG140" s="334"/>
      <c r="AH140" s="335"/>
      <c r="AI140" s="335"/>
      <c r="AJ140" s="335"/>
      <c r="AK140" s="335"/>
      <c r="AL140" s="335"/>
      <c r="AM140" s="335"/>
      <c r="AN140" s="335"/>
      <c r="AO140" s="335"/>
      <c r="AP140" s="335"/>
      <c r="AQ140" s="335"/>
      <c r="AR140" s="335"/>
      <c r="AS140" s="335"/>
      <c r="AT140" s="335"/>
      <c r="AU140" s="335"/>
      <c r="AV140" s="335"/>
      <c r="AW140" s="335"/>
      <c r="AX140" s="335"/>
      <c r="AY140" s="335"/>
      <c r="AZ140" s="335"/>
      <c r="BA140" s="335"/>
      <c r="BB140" s="335"/>
      <c r="BC140" s="335"/>
      <c r="BD140" s="335"/>
      <c r="BE140" s="336"/>
      <c r="BF140" s="106"/>
    </row>
    <row r="141" spans="1:58" ht="5.5" customHeight="1" x14ac:dyDescent="0.55000000000000004">
      <c r="A141" s="107"/>
      <c r="B141" s="60"/>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100"/>
      <c r="BD141" s="100"/>
      <c r="BE141" s="100"/>
      <c r="BF141" s="106"/>
    </row>
    <row r="142" spans="1:58" ht="37.4" customHeight="1" x14ac:dyDescent="0.55000000000000004">
      <c r="A142" s="107"/>
      <c r="B142" s="13" t="s">
        <v>240</v>
      </c>
      <c r="C142" s="341" t="s">
        <v>289</v>
      </c>
      <c r="D142" s="342"/>
      <c r="E142" s="342"/>
      <c r="F142" s="342"/>
      <c r="G142" s="342"/>
      <c r="H142" s="342"/>
      <c r="I142" s="342"/>
      <c r="J142" s="342"/>
      <c r="K142" s="342"/>
      <c r="L142" s="342"/>
      <c r="M142" s="342"/>
      <c r="N142" s="342"/>
      <c r="O142" s="342"/>
      <c r="P142" s="342"/>
      <c r="Q142" s="342"/>
      <c r="R142" s="342"/>
      <c r="S142" s="342"/>
      <c r="T142" s="342"/>
      <c r="U142" s="342"/>
      <c r="V142" s="342"/>
      <c r="W142" s="342"/>
      <c r="X142" s="343"/>
      <c r="Y142" s="340"/>
      <c r="Z142" s="340"/>
      <c r="AA142" s="340"/>
      <c r="AB142" s="340"/>
      <c r="AC142" s="100"/>
      <c r="AD142" s="246" t="s">
        <v>221</v>
      </c>
      <c r="AE142" s="246"/>
      <c r="AF142" s="246"/>
      <c r="AG142" s="337"/>
      <c r="AH142" s="337"/>
      <c r="AI142" s="337"/>
      <c r="AJ142" s="337"/>
      <c r="AK142" s="337"/>
      <c r="AL142" s="337"/>
      <c r="AM142" s="337"/>
      <c r="AN142" s="337"/>
      <c r="AO142" s="337"/>
      <c r="AP142" s="337"/>
      <c r="AQ142" s="337"/>
      <c r="AR142" s="337"/>
      <c r="AS142" s="337"/>
      <c r="AT142" s="337"/>
      <c r="AU142" s="337"/>
      <c r="AV142" s="229" t="s">
        <v>88</v>
      </c>
      <c r="AW142" s="230"/>
      <c r="AX142" s="231"/>
      <c r="AY142" s="319"/>
      <c r="AZ142" s="320"/>
      <c r="BA142" s="320"/>
      <c r="BB142" s="320"/>
      <c r="BC142" s="320"/>
      <c r="BD142" s="320"/>
      <c r="BE142" s="321"/>
      <c r="BF142" s="106"/>
    </row>
    <row r="143" spans="1:58" ht="5.5" customHeight="1" x14ac:dyDescent="0.55000000000000004">
      <c r="A143" s="107"/>
      <c r="B143" s="115"/>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58"/>
      <c r="Z143" s="58"/>
      <c r="AA143" s="58"/>
      <c r="AB143" s="58"/>
      <c r="AC143" s="100"/>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c r="BD143" s="57"/>
      <c r="BE143" s="57"/>
      <c r="BF143" s="106"/>
    </row>
    <row r="144" spans="1:58" ht="37.4" customHeight="1" x14ac:dyDescent="0.55000000000000004">
      <c r="A144" s="107"/>
      <c r="B144" s="372" t="s">
        <v>242</v>
      </c>
      <c r="C144" s="425" t="s">
        <v>290</v>
      </c>
      <c r="D144" s="426"/>
      <c r="E144" s="426"/>
      <c r="F144" s="426"/>
      <c r="G144" s="426"/>
      <c r="H144" s="426"/>
      <c r="I144" s="426"/>
      <c r="J144" s="426"/>
      <c r="K144" s="426"/>
      <c r="L144" s="426"/>
      <c r="M144" s="426"/>
      <c r="N144" s="426"/>
      <c r="O144" s="426"/>
      <c r="P144" s="426"/>
      <c r="Q144" s="426"/>
      <c r="R144" s="426"/>
      <c r="S144" s="426"/>
      <c r="T144" s="426"/>
      <c r="U144" s="426"/>
      <c r="V144" s="426"/>
      <c r="W144" s="426"/>
      <c r="X144" s="427"/>
      <c r="Y144" s="383"/>
      <c r="Z144" s="384"/>
      <c r="AA144" s="384"/>
      <c r="AB144" s="385"/>
      <c r="AC144" s="100"/>
      <c r="AD144" s="322" t="s">
        <v>224</v>
      </c>
      <c r="AE144" s="323"/>
      <c r="AF144" s="324"/>
      <c r="AG144" s="350"/>
      <c r="AH144" s="351"/>
      <c r="AI144" s="351"/>
      <c r="AJ144" s="351"/>
      <c r="AK144" s="351"/>
      <c r="AL144" s="351"/>
      <c r="AM144" s="351"/>
      <c r="AN144" s="351"/>
      <c r="AO144" s="351"/>
      <c r="AP144" s="351"/>
      <c r="AQ144" s="352"/>
      <c r="AR144" s="322" t="s">
        <v>225</v>
      </c>
      <c r="AS144" s="323"/>
      <c r="AT144" s="324"/>
      <c r="AU144" s="318"/>
      <c r="AV144" s="364"/>
      <c r="AW144" s="364"/>
      <c r="AX144" s="364"/>
      <c r="AY144" s="364"/>
      <c r="AZ144" s="364"/>
      <c r="BA144" s="364"/>
      <c r="BB144" s="364"/>
      <c r="BC144" s="364"/>
      <c r="BD144" s="364"/>
      <c r="BE144" s="364"/>
      <c r="BF144" s="106"/>
    </row>
    <row r="145" spans="1:58" ht="5.5" customHeight="1" x14ac:dyDescent="0.55000000000000004">
      <c r="A145" s="107"/>
      <c r="B145" s="373"/>
      <c r="C145" s="428"/>
      <c r="D145" s="429"/>
      <c r="E145" s="429"/>
      <c r="F145" s="429"/>
      <c r="G145" s="429"/>
      <c r="H145" s="429"/>
      <c r="I145" s="429"/>
      <c r="J145" s="429"/>
      <c r="K145" s="429"/>
      <c r="L145" s="429"/>
      <c r="M145" s="429"/>
      <c r="N145" s="429"/>
      <c r="O145" s="429"/>
      <c r="P145" s="429"/>
      <c r="Q145" s="429"/>
      <c r="R145" s="429"/>
      <c r="S145" s="429"/>
      <c r="T145" s="429"/>
      <c r="U145" s="429"/>
      <c r="V145" s="429"/>
      <c r="W145" s="429"/>
      <c r="X145" s="430"/>
      <c r="Y145" s="402"/>
      <c r="Z145" s="403"/>
      <c r="AA145" s="403"/>
      <c r="AB145" s="404"/>
      <c r="AC145" s="100"/>
      <c r="AD145" s="325"/>
      <c r="AE145" s="326"/>
      <c r="AF145" s="327"/>
      <c r="AG145" s="353"/>
      <c r="AH145" s="354"/>
      <c r="AI145" s="354"/>
      <c r="AJ145" s="354"/>
      <c r="AK145" s="354"/>
      <c r="AL145" s="354"/>
      <c r="AM145" s="354"/>
      <c r="AN145" s="354"/>
      <c r="AO145" s="354"/>
      <c r="AP145" s="354"/>
      <c r="AQ145" s="355"/>
      <c r="AR145" s="325"/>
      <c r="AS145" s="326"/>
      <c r="AT145" s="327"/>
      <c r="AU145" s="364"/>
      <c r="AV145" s="364"/>
      <c r="AW145" s="364"/>
      <c r="AX145" s="364"/>
      <c r="AY145" s="364"/>
      <c r="AZ145" s="364"/>
      <c r="BA145" s="364"/>
      <c r="BB145" s="364"/>
      <c r="BC145" s="364"/>
      <c r="BD145" s="364"/>
      <c r="BE145" s="364"/>
      <c r="BF145" s="106"/>
    </row>
    <row r="146" spans="1:58" ht="37.4" customHeight="1" x14ac:dyDescent="0.55000000000000004">
      <c r="A146" s="107"/>
      <c r="B146" s="374"/>
      <c r="C146" s="431"/>
      <c r="D146" s="432"/>
      <c r="E146" s="432"/>
      <c r="F146" s="432"/>
      <c r="G146" s="432"/>
      <c r="H146" s="432"/>
      <c r="I146" s="432"/>
      <c r="J146" s="432"/>
      <c r="K146" s="432"/>
      <c r="L146" s="432"/>
      <c r="M146" s="432"/>
      <c r="N146" s="432"/>
      <c r="O146" s="432"/>
      <c r="P146" s="432"/>
      <c r="Q146" s="432"/>
      <c r="R146" s="432"/>
      <c r="S146" s="432"/>
      <c r="T146" s="432"/>
      <c r="U146" s="432"/>
      <c r="V146" s="432"/>
      <c r="W146" s="432"/>
      <c r="X146" s="433"/>
      <c r="Y146" s="405"/>
      <c r="Z146" s="406"/>
      <c r="AA146" s="406"/>
      <c r="AB146" s="407"/>
      <c r="AC146" s="100"/>
      <c r="AD146" s="325"/>
      <c r="AE146" s="326"/>
      <c r="AF146" s="327"/>
      <c r="AG146" s="353"/>
      <c r="AH146" s="354"/>
      <c r="AI146" s="354"/>
      <c r="AJ146" s="354"/>
      <c r="AK146" s="354"/>
      <c r="AL146" s="354"/>
      <c r="AM146" s="354"/>
      <c r="AN146" s="354"/>
      <c r="AO146" s="354"/>
      <c r="AP146" s="354"/>
      <c r="AQ146" s="355"/>
      <c r="AR146" s="325"/>
      <c r="AS146" s="326"/>
      <c r="AT146" s="327"/>
      <c r="AU146" s="364"/>
      <c r="AV146" s="364"/>
      <c r="AW146" s="364"/>
      <c r="AX146" s="364"/>
      <c r="AY146" s="364"/>
      <c r="AZ146" s="364"/>
      <c r="BA146" s="364"/>
      <c r="BB146" s="364"/>
      <c r="BC146" s="364"/>
      <c r="BD146" s="364"/>
      <c r="BE146" s="364"/>
      <c r="BF146" s="106"/>
    </row>
    <row r="147" spans="1:58" ht="5.5" customHeight="1" x14ac:dyDescent="0.55000000000000004">
      <c r="A147" s="107"/>
      <c r="B147" s="60"/>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100"/>
      <c r="AD147" s="325"/>
      <c r="AE147" s="326"/>
      <c r="AF147" s="327"/>
      <c r="AG147" s="353"/>
      <c r="AH147" s="354"/>
      <c r="AI147" s="354"/>
      <c r="AJ147" s="354"/>
      <c r="AK147" s="354"/>
      <c r="AL147" s="354"/>
      <c r="AM147" s="354"/>
      <c r="AN147" s="354"/>
      <c r="AO147" s="354"/>
      <c r="AP147" s="354"/>
      <c r="AQ147" s="355"/>
      <c r="AR147" s="328"/>
      <c r="AS147" s="329"/>
      <c r="AT147" s="330"/>
      <c r="AU147" s="364"/>
      <c r="AV147" s="364"/>
      <c r="AW147" s="364"/>
      <c r="AX147" s="364"/>
      <c r="AY147" s="364"/>
      <c r="AZ147" s="364"/>
      <c r="BA147" s="364"/>
      <c r="BB147" s="364"/>
      <c r="BC147" s="364"/>
      <c r="BD147" s="364"/>
      <c r="BE147" s="364"/>
      <c r="BF147" s="106"/>
    </row>
    <row r="148" spans="1:58" ht="37.4" customHeight="1" x14ac:dyDescent="0.55000000000000004">
      <c r="A148" s="107"/>
      <c r="B148" s="372" t="s">
        <v>244</v>
      </c>
      <c r="C148" s="425" t="s">
        <v>291</v>
      </c>
      <c r="D148" s="426"/>
      <c r="E148" s="426"/>
      <c r="F148" s="426"/>
      <c r="G148" s="426"/>
      <c r="H148" s="426"/>
      <c r="I148" s="426"/>
      <c r="J148" s="426"/>
      <c r="K148" s="426"/>
      <c r="L148" s="426"/>
      <c r="M148" s="426"/>
      <c r="N148" s="426"/>
      <c r="O148" s="426"/>
      <c r="P148" s="426"/>
      <c r="Q148" s="426"/>
      <c r="R148" s="426"/>
      <c r="S148" s="426"/>
      <c r="T148" s="426"/>
      <c r="U148" s="426"/>
      <c r="V148" s="426"/>
      <c r="W148" s="426"/>
      <c r="X148" s="427"/>
      <c r="Y148" s="383"/>
      <c r="Z148" s="384"/>
      <c r="AA148" s="384"/>
      <c r="AB148" s="385"/>
      <c r="AC148" s="100"/>
      <c r="AD148" s="328"/>
      <c r="AE148" s="329"/>
      <c r="AF148" s="330"/>
      <c r="AG148" s="356"/>
      <c r="AH148" s="357"/>
      <c r="AI148" s="357"/>
      <c r="AJ148" s="357"/>
      <c r="AK148" s="357"/>
      <c r="AL148" s="357"/>
      <c r="AM148" s="357"/>
      <c r="AN148" s="357"/>
      <c r="AO148" s="357"/>
      <c r="AP148" s="357"/>
      <c r="AQ148" s="358"/>
      <c r="AR148" s="286" t="s">
        <v>228</v>
      </c>
      <c r="AS148" s="287"/>
      <c r="AT148" s="288"/>
      <c r="AU148" s="318"/>
      <c r="AV148" s="364"/>
      <c r="AW148" s="364"/>
      <c r="AX148" s="364"/>
      <c r="AY148" s="364"/>
      <c r="AZ148" s="364"/>
      <c r="BA148" s="364"/>
      <c r="BB148" s="364"/>
      <c r="BC148" s="364"/>
      <c r="BD148" s="364"/>
      <c r="BE148" s="364"/>
      <c r="BF148" s="106"/>
    </row>
    <row r="149" spans="1:58" ht="5.5" customHeight="1" x14ac:dyDescent="0.55000000000000004">
      <c r="A149" s="107"/>
      <c r="B149" s="373"/>
      <c r="C149" s="428"/>
      <c r="D149" s="429"/>
      <c r="E149" s="429"/>
      <c r="F149" s="429"/>
      <c r="G149" s="429"/>
      <c r="H149" s="429"/>
      <c r="I149" s="429"/>
      <c r="J149" s="429"/>
      <c r="K149" s="429"/>
      <c r="L149" s="429"/>
      <c r="M149" s="429"/>
      <c r="N149" s="429"/>
      <c r="O149" s="429"/>
      <c r="P149" s="429"/>
      <c r="Q149" s="429"/>
      <c r="R149" s="429"/>
      <c r="S149" s="429"/>
      <c r="T149" s="429"/>
      <c r="U149" s="429"/>
      <c r="V149" s="429"/>
      <c r="W149" s="429"/>
      <c r="X149" s="430"/>
      <c r="Y149" s="402"/>
      <c r="Z149" s="403"/>
      <c r="AA149" s="403"/>
      <c r="AB149" s="404"/>
      <c r="AC149" s="100"/>
      <c r="AD149" s="57"/>
      <c r="AE149" s="57"/>
      <c r="AF149" s="57"/>
      <c r="AG149" s="57"/>
      <c r="AH149" s="57"/>
      <c r="AI149" s="57"/>
      <c r="AJ149" s="57"/>
      <c r="AK149" s="57"/>
      <c r="AL149" s="57"/>
      <c r="AM149" s="57"/>
      <c r="AN149" s="57"/>
      <c r="AO149" s="57"/>
      <c r="AP149" s="57"/>
      <c r="AQ149" s="57"/>
      <c r="AR149" s="57"/>
      <c r="AS149" s="57"/>
      <c r="AT149" s="57"/>
      <c r="AU149" s="57"/>
      <c r="AV149" s="57"/>
      <c r="AW149" s="57"/>
      <c r="AX149" s="57"/>
      <c r="AY149" s="57"/>
      <c r="AZ149" s="57"/>
      <c r="BA149" s="57"/>
      <c r="BB149" s="57"/>
      <c r="BC149" s="57"/>
      <c r="BD149" s="57"/>
      <c r="BE149" s="57"/>
      <c r="BF149" s="106"/>
    </row>
    <row r="150" spans="1:58" ht="37.4" customHeight="1" x14ac:dyDescent="0.55000000000000004">
      <c r="A150" s="107"/>
      <c r="B150" s="374"/>
      <c r="C150" s="431"/>
      <c r="D150" s="432"/>
      <c r="E150" s="432"/>
      <c r="F150" s="432"/>
      <c r="G150" s="432"/>
      <c r="H150" s="432"/>
      <c r="I150" s="432"/>
      <c r="J150" s="432"/>
      <c r="K150" s="432"/>
      <c r="L150" s="432"/>
      <c r="M150" s="432"/>
      <c r="N150" s="432"/>
      <c r="O150" s="432"/>
      <c r="P150" s="432"/>
      <c r="Q150" s="432"/>
      <c r="R150" s="432"/>
      <c r="S150" s="432"/>
      <c r="T150" s="432"/>
      <c r="U150" s="432"/>
      <c r="V150" s="432"/>
      <c r="W150" s="432"/>
      <c r="X150" s="433"/>
      <c r="Y150" s="405"/>
      <c r="Z150" s="406"/>
      <c r="AA150" s="406"/>
      <c r="AB150" s="407"/>
      <c r="AC150" s="100"/>
      <c r="AD150" s="252" t="s">
        <v>229</v>
      </c>
      <c r="AE150" s="253"/>
      <c r="AF150" s="253"/>
      <c r="AG150" s="253"/>
      <c r="AH150" s="254"/>
      <c r="AI150" s="318"/>
      <c r="AJ150" s="318"/>
      <c r="AK150" s="318"/>
      <c r="AL150" s="318"/>
      <c r="AM150" s="318"/>
      <c r="AN150" s="318"/>
      <c r="AO150" s="318"/>
      <c r="AP150" s="318"/>
      <c r="AQ150" s="318"/>
      <c r="AR150" s="318"/>
      <c r="AS150" s="318"/>
      <c r="AT150" s="318"/>
      <c r="AU150" s="318"/>
      <c r="AV150" s="247" t="s">
        <v>230</v>
      </c>
      <c r="AW150" s="247"/>
      <c r="AX150" s="247"/>
      <c r="AY150" s="318"/>
      <c r="AZ150" s="318"/>
      <c r="BA150" s="318"/>
      <c r="BB150" s="318"/>
      <c r="BC150" s="318"/>
      <c r="BD150" s="318"/>
      <c r="BE150" s="318"/>
      <c r="BF150" s="106"/>
    </row>
    <row r="151" spans="1:58" ht="5.5" customHeight="1" x14ac:dyDescent="0.55000000000000004">
      <c r="A151" s="107"/>
      <c r="B151" s="114"/>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c r="AC151" s="100"/>
      <c r="AD151" s="315"/>
      <c r="AE151" s="316"/>
      <c r="AF151" s="316"/>
      <c r="AG151" s="316"/>
      <c r="AH151" s="317"/>
      <c r="AI151" s="318"/>
      <c r="AJ151" s="318"/>
      <c r="AK151" s="318"/>
      <c r="AL151" s="318"/>
      <c r="AM151" s="318"/>
      <c r="AN151" s="318"/>
      <c r="AO151" s="318"/>
      <c r="AP151" s="318"/>
      <c r="AQ151" s="318"/>
      <c r="AR151" s="318"/>
      <c r="AS151" s="318"/>
      <c r="AT151" s="318"/>
      <c r="AU151" s="318"/>
      <c r="AV151" s="247"/>
      <c r="AW151" s="247"/>
      <c r="AX151" s="247"/>
      <c r="AY151" s="318"/>
      <c r="AZ151" s="318"/>
      <c r="BA151" s="318"/>
      <c r="BB151" s="318"/>
      <c r="BC151" s="318"/>
      <c r="BD151" s="318"/>
      <c r="BE151" s="318"/>
      <c r="BF151" s="106"/>
    </row>
    <row r="152" spans="1:58" ht="37" customHeight="1" x14ac:dyDescent="0.55000000000000004">
      <c r="A152" s="107"/>
      <c r="B152" s="13" t="s">
        <v>246</v>
      </c>
      <c r="C152" s="341" t="s">
        <v>292</v>
      </c>
      <c r="D152" s="342"/>
      <c r="E152" s="342"/>
      <c r="F152" s="342"/>
      <c r="G152" s="342"/>
      <c r="H152" s="342"/>
      <c r="I152" s="342"/>
      <c r="J152" s="342"/>
      <c r="K152" s="342"/>
      <c r="L152" s="342"/>
      <c r="M152" s="342"/>
      <c r="N152" s="342"/>
      <c r="O152" s="342"/>
      <c r="P152" s="342"/>
      <c r="Q152" s="342"/>
      <c r="R152" s="342"/>
      <c r="S152" s="342"/>
      <c r="T152" s="342"/>
      <c r="U152" s="342"/>
      <c r="V152" s="342"/>
      <c r="W152" s="342"/>
      <c r="X152" s="343"/>
      <c r="Y152" s="340"/>
      <c r="Z152" s="340"/>
      <c r="AA152" s="340"/>
      <c r="AB152" s="340"/>
      <c r="AC152" s="100"/>
      <c r="AD152" s="255"/>
      <c r="AE152" s="256"/>
      <c r="AF152" s="256"/>
      <c r="AG152" s="256"/>
      <c r="AH152" s="257"/>
      <c r="AI152" s="318"/>
      <c r="AJ152" s="318"/>
      <c r="AK152" s="318"/>
      <c r="AL152" s="318"/>
      <c r="AM152" s="318"/>
      <c r="AN152" s="318"/>
      <c r="AO152" s="318"/>
      <c r="AP152" s="318"/>
      <c r="AQ152" s="318"/>
      <c r="AR152" s="318"/>
      <c r="AS152" s="318"/>
      <c r="AT152" s="318"/>
      <c r="AU152" s="318"/>
      <c r="AV152" s="247"/>
      <c r="AW152" s="247"/>
      <c r="AX152" s="247"/>
      <c r="AY152" s="318"/>
      <c r="AZ152" s="318"/>
      <c r="BA152" s="318"/>
      <c r="BB152" s="318"/>
      <c r="BC152" s="318"/>
      <c r="BD152" s="318"/>
      <c r="BE152" s="318"/>
      <c r="BF152" s="106"/>
    </row>
    <row r="153" spans="1:58" ht="5.5" customHeight="1" x14ac:dyDescent="0.55000000000000004">
      <c r="A153" s="107"/>
      <c r="B153" s="60"/>
      <c r="C153" s="59"/>
      <c r="D153" s="59"/>
      <c r="E153" s="59"/>
      <c r="F153" s="59"/>
      <c r="G153" s="59"/>
      <c r="H153" s="59"/>
      <c r="I153" s="59"/>
      <c r="J153" s="59"/>
      <c r="K153" s="59"/>
      <c r="L153" s="59"/>
      <c r="M153" s="59"/>
      <c r="N153" s="59"/>
      <c r="O153" s="59"/>
      <c r="P153" s="59"/>
      <c r="Q153" s="59"/>
      <c r="R153" s="59"/>
      <c r="S153" s="59"/>
      <c r="T153" s="59"/>
      <c r="U153" s="59"/>
      <c r="V153" s="59"/>
      <c r="W153" s="59"/>
      <c r="X153" s="59"/>
      <c r="Y153" s="61"/>
      <c r="Z153" s="61"/>
      <c r="AA153" s="61"/>
      <c r="AB153" s="61"/>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c r="BC153" s="100"/>
      <c r="BD153" s="100"/>
      <c r="BE153" s="100"/>
      <c r="BF153" s="106"/>
    </row>
    <row r="154" spans="1:58" ht="37" customHeight="1" x14ac:dyDescent="0.55000000000000004">
      <c r="A154" s="107"/>
      <c r="B154" s="338" t="s">
        <v>281</v>
      </c>
      <c r="C154" s="339" t="s">
        <v>293</v>
      </c>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40"/>
      <c r="Z154" s="340"/>
      <c r="AA154" s="340"/>
      <c r="AB154" s="34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c r="AX154" s="100"/>
      <c r="AY154" s="100"/>
      <c r="AZ154" s="100"/>
      <c r="BA154" s="100"/>
      <c r="BB154" s="100"/>
      <c r="BC154" s="100"/>
      <c r="BD154" s="100"/>
      <c r="BE154" s="100"/>
      <c r="BF154" s="106"/>
    </row>
    <row r="155" spans="1:58" ht="5.5" customHeight="1" x14ac:dyDescent="0.55000000000000004">
      <c r="A155" s="107"/>
      <c r="B155" s="338"/>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40"/>
      <c r="Z155" s="340"/>
      <c r="AA155" s="340"/>
      <c r="AB155" s="34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c r="AX155" s="100"/>
      <c r="AY155" s="100"/>
      <c r="AZ155" s="100"/>
      <c r="BA155" s="100"/>
      <c r="BB155" s="100"/>
      <c r="BC155" s="100"/>
      <c r="BD155" s="100"/>
      <c r="BE155" s="100"/>
      <c r="BF155" s="106"/>
    </row>
    <row r="156" spans="1:58" ht="37.4" customHeight="1" x14ac:dyDescent="0.55000000000000004">
      <c r="A156" s="107"/>
      <c r="B156" s="338"/>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40"/>
      <c r="Z156" s="340"/>
      <c r="AA156" s="340"/>
      <c r="AB156" s="34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c r="AX156" s="100"/>
      <c r="AY156" s="100"/>
      <c r="AZ156" s="100"/>
      <c r="BA156" s="100"/>
      <c r="BB156" s="100"/>
      <c r="BC156" s="100"/>
      <c r="BD156" s="100"/>
      <c r="BE156" s="100"/>
      <c r="BF156" s="106"/>
    </row>
    <row r="157" spans="1:58" ht="5.5" customHeight="1" x14ac:dyDescent="0.55000000000000004">
      <c r="A157" s="107"/>
      <c r="B157" s="114"/>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c r="AX157" s="100"/>
      <c r="AY157" s="100"/>
      <c r="AZ157" s="100"/>
      <c r="BA157" s="100"/>
      <c r="BB157" s="100"/>
      <c r="BC157" s="100"/>
      <c r="BD157" s="100"/>
      <c r="BE157" s="100"/>
      <c r="BF157" s="106"/>
    </row>
    <row r="158" spans="1:58" ht="37.4" customHeight="1" x14ac:dyDescent="0.55000000000000004">
      <c r="A158" s="107"/>
      <c r="B158" s="13" t="s">
        <v>294</v>
      </c>
      <c r="C158" s="341" t="s">
        <v>295</v>
      </c>
      <c r="D158" s="342"/>
      <c r="E158" s="342"/>
      <c r="F158" s="342"/>
      <c r="G158" s="342"/>
      <c r="H158" s="342"/>
      <c r="I158" s="342"/>
      <c r="J158" s="342"/>
      <c r="K158" s="342"/>
      <c r="L158" s="342"/>
      <c r="M158" s="342"/>
      <c r="N158" s="342"/>
      <c r="O158" s="342"/>
      <c r="P158" s="342"/>
      <c r="Q158" s="342"/>
      <c r="R158" s="342"/>
      <c r="S158" s="342"/>
      <c r="T158" s="342"/>
      <c r="U158" s="342"/>
      <c r="V158" s="342"/>
      <c r="W158" s="342"/>
      <c r="X158" s="343"/>
      <c r="Y158" s="340"/>
      <c r="Z158" s="340"/>
      <c r="AA158" s="340"/>
      <c r="AB158" s="34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c r="AX158" s="100"/>
      <c r="AY158" s="100"/>
      <c r="AZ158" s="100"/>
      <c r="BA158" s="100"/>
      <c r="BB158" s="100"/>
      <c r="BC158" s="100"/>
      <c r="BD158" s="100"/>
      <c r="BE158" s="100"/>
      <c r="BF158" s="106"/>
    </row>
    <row r="159" spans="1:58" ht="5.5" customHeight="1" x14ac:dyDescent="0.55000000000000004">
      <c r="A159" s="107"/>
      <c r="B159" s="11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c r="AX159" s="100"/>
      <c r="AY159" s="100"/>
      <c r="AZ159" s="100"/>
      <c r="BA159" s="100"/>
      <c r="BB159" s="100"/>
      <c r="BC159" s="100"/>
      <c r="BD159" s="100"/>
      <c r="BE159" s="100"/>
      <c r="BF159" s="106"/>
    </row>
    <row r="160" spans="1:58" ht="37" customHeight="1" x14ac:dyDescent="0.55000000000000004">
      <c r="A160" s="107"/>
      <c r="B160" s="13" t="s">
        <v>296</v>
      </c>
      <c r="C160" s="341" t="s">
        <v>297</v>
      </c>
      <c r="D160" s="342"/>
      <c r="E160" s="342"/>
      <c r="F160" s="342"/>
      <c r="G160" s="342"/>
      <c r="H160" s="342"/>
      <c r="I160" s="342"/>
      <c r="J160" s="342"/>
      <c r="K160" s="342"/>
      <c r="L160" s="342"/>
      <c r="M160" s="342"/>
      <c r="N160" s="342"/>
      <c r="O160" s="342"/>
      <c r="P160" s="342"/>
      <c r="Q160" s="342"/>
      <c r="R160" s="342"/>
      <c r="S160" s="342"/>
      <c r="T160" s="342"/>
      <c r="U160" s="342"/>
      <c r="V160" s="342"/>
      <c r="W160" s="342"/>
      <c r="X160" s="343"/>
      <c r="Y160" s="340"/>
      <c r="Z160" s="340"/>
      <c r="AA160" s="340"/>
      <c r="AB160" s="34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c r="BC160" s="100"/>
      <c r="BD160" s="100"/>
      <c r="BE160" s="100"/>
      <c r="BF160" s="106"/>
    </row>
    <row r="161" spans="1:58" ht="5.5" customHeight="1" thickBot="1" x14ac:dyDescent="0.6">
      <c r="A161" s="120"/>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c r="BA161" s="122"/>
      <c r="BB161" s="122"/>
      <c r="BC161" s="122"/>
      <c r="BD161" s="122"/>
      <c r="BE161" s="122"/>
      <c r="BF161" s="123"/>
    </row>
    <row r="162" spans="1:58" ht="5.5" customHeight="1" thickTop="1" x14ac:dyDescent="0.55000000000000004">
      <c r="A162" s="104"/>
      <c r="BF162" s="103"/>
    </row>
    <row r="163" spans="1:58" ht="37.4" customHeight="1" x14ac:dyDescent="0.55000000000000004">
      <c r="A163" s="104"/>
      <c r="B163" s="56" t="s">
        <v>3</v>
      </c>
      <c r="C163" s="417" t="s">
        <v>112</v>
      </c>
      <c r="D163" s="418"/>
      <c r="E163" s="419"/>
      <c r="F163" s="56" t="s">
        <v>209</v>
      </c>
      <c r="G163" s="339" t="s">
        <v>210</v>
      </c>
      <c r="H163" s="339"/>
      <c r="I163" s="339"/>
      <c r="J163" s="339"/>
      <c r="K163" s="246" t="s">
        <v>211</v>
      </c>
      <c r="L163" s="247"/>
      <c r="M163" s="339" t="s">
        <v>298</v>
      </c>
      <c r="N163" s="339"/>
      <c r="O163" s="339"/>
      <c r="P163" s="339"/>
      <c r="Q163" s="339"/>
      <c r="R163" s="339"/>
      <c r="S163" s="339"/>
      <c r="T163" s="339"/>
      <c r="U163" s="339"/>
      <c r="V163" s="339"/>
      <c r="W163" s="246" t="s">
        <v>213</v>
      </c>
      <c r="X163" s="246"/>
      <c r="Y163" s="344" t="s">
        <v>214</v>
      </c>
      <c r="Z163" s="344"/>
      <c r="AA163" s="344"/>
      <c r="AB163" s="344"/>
      <c r="AD163" s="247" t="s">
        <v>215</v>
      </c>
      <c r="AE163" s="345"/>
      <c r="AF163" s="345"/>
      <c r="AG163" s="359" t="s">
        <v>299</v>
      </c>
      <c r="AH163" s="360"/>
      <c r="AI163" s="360"/>
      <c r="AJ163" s="360"/>
      <c r="AK163" s="360"/>
      <c r="AL163" s="360"/>
      <c r="AM163" s="360"/>
      <c r="AN163" s="360"/>
      <c r="AO163" s="360"/>
      <c r="AP163" s="360"/>
      <c r="AQ163" s="360"/>
      <c r="AR163" s="360"/>
      <c r="AS163" s="360"/>
      <c r="AT163" s="360"/>
      <c r="AU163" s="360"/>
      <c r="AV163" s="360"/>
      <c r="AW163" s="360"/>
      <c r="AX163" s="360"/>
      <c r="AY163" s="360"/>
      <c r="AZ163" s="360"/>
      <c r="BA163" s="360"/>
      <c r="BB163" s="360"/>
      <c r="BC163" s="360"/>
      <c r="BD163" s="360"/>
      <c r="BE163" s="360"/>
      <c r="BF163" s="103"/>
    </row>
    <row r="164" spans="1:58" ht="5.5" customHeight="1" x14ac:dyDescent="0.55000000000000004">
      <c r="A164" s="104"/>
      <c r="BF164" s="103"/>
    </row>
    <row r="165" spans="1:58" ht="37.4" customHeight="1" x14ac:dyDescent="0.55000000000000004">
      <c r="A165" s="104"/>
      <c r="B165" s="247" t="s">
        <v>217</v>
      </c>
      <c r="C165" s="365"/>
      <c r="D165" s="366" t="s">
        <v>300</v>
      </c>
      <c r="E165" s="367"/>
      <c r="F165" s="367"/>
      <c r="G165" s="367"/>
      <c r="H165" s="367"/>
      <c r="I165" s="367"/>
      <c r="J165" s="367"/>
      <c r="K165" s="367"/>
      <c r="L165" s="367"/>
      <c r="M165" s="367"/>
      <c r="N165" s="367"/>
      <c r="O165" s="367"/>
      <c r="P165" s="367"/>
      <c r="Q165" s="367"/>
      <c r="R165" s="367"/>
      <c r="S165" s="367"/>
      <c r="T165" s="368"/>
      <c r="U165" s="247" t="s">
        <v>219</v>
      </c>
      <c r="V165" s="247"/>
      <c r="W165" s="247"/>
      <c r="X165" s="349" t="s">
        <v>301</v>
      </c>
      <c r="Y165" s="349"/>
      <c r="Z165" s="349"/>
      <c r="AA165" s="349"/>
      <c r="AB165" s="349"/>
      <c r="AD165" s="331" t="s">
        <v>236</v>
      </c>
      <c r="AE165" s="331"/>
      <c r="AF165" s="331"/>
      <c r="AG165" s="361" t="s">
        <v>302</v>
      </c>
      <c r="AH165" s="361"/>
      <c r="AI165" s="361"/>
      <c r="AJ165" s="361"/>
      <c r="AK165" s="361"/>
      <c r="AL165" s="361"/>
      <c r="AM165" s="361"/>
      <c r="AN165" s="361"/>
      <c r="AO165" s="361"/>
      <c r="AP165" s="361"/>
      <c r="AQ165" s="361"/>
      <c r="AR165" s="361"/>
      <c r="AS165" s="361"/>
      <c r="AT165" s="361"/>
      <c r="AU165" s="361"/>
      <c r="AV165" s="361"/>
      <c r="AW165" s="361"/>
      <c r="AX165" s="361"/>
      <c r="AY165" s="361"/>
      <c r="AZ165" s="361"/>
      <c r="BA165" s="361"/>
      <c r="BB165" s="361"/>
      <c r="BC165" s="361"/>
      <c r="BD165" s="361"/>
      <c r="BE165" s="361"/>
      <c r="BF165" s="103"/>
    </row>
    <row r="166" spans="1:58" ht="5.5" customHeight="1" x14ac:dyDescent="0.55000000000000004">
      <c r="A166" s="104"/>
      <c r="AD166" s="332"/>
      <c r="AE166" s="332"/>
      <c r="AF166" s="332"/>
      <c r="AG166" s="362"/>
      <c r="AH166" s="362"/>
      <c r="AI166" s="362"/>
      <c r="AJ166" s="362"/>
      <c r="AK166" s="362"/>
      <c r="AL166" s="362"/>
      <c r="AM166" s="362"/>
      <c r="AN166" s="362"/>
      <c r="AO166" s="362"/>
      <c r="AP166" s="362"/>
      <c r="AQ166" s="362"/>
      <c r="AR166" s="362"/>
      <c r="AS166" s="362"/>
      <c r="AT166" s="362"/>
      <c r="AU166" s="362"/>
      <c r="AV166" s="362"/>
      <c r="AW166" s="362"/>
      <c r="AX166" s="362"/>
      <c r="AY166" s="362"/>
      <c r="AZ166" s="362"/>
      <c r="BA166" s="362"/>
      <c r="BB166" s="362"/>
      <c r="BC166" s="362"/>
      <c r="BD166" s="362"/>
      <c r="BE166" s="362"/>
      <c r="BF166" s="103"/>
    </row>
    <row r="167" spans="1:58" ht="37.4" customHeight="1" x14ac:dyDescent="0.55000000000000004">
      <c r="A167" s="104"/>
      <c r="B167" s="247" t="s">
        <v>222</v>
      </c>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t="s">
        <v>223</v>
      </c>
      <c r="Z167" s="247"/>
      <c r="AA167" s="247"/>
      <c r="AB167" s="247"/>
      <c r="AD167" s="333"/>
      <c r="AE167" s="333"/>
      <c r="AF167" s="333"/>
      <c r="AG167" s="363"/>
      <c r="AH167" s="363"/>
      <c r="AI167" s="363"/>
      <c r="AJ167" s="363"/>
      <c r="AK167" s="363"/>
      <c r="AL167" s="363"/>
      <c r="AM167" s="363"/>
      <c r="AN167" s="363"/>
      <c r="AO167" s="363"/>
      <c r="AP167" s="363"/>
      <c r="AQ167" s="363"/>
      <c r="AR167" s="363"/>
      <c r="AS167" s="363"/>
      <c r="AT167" s="363"/>
      <c r="AU167" s="363"/>
      <c r="AV167" s="363"/>
      <c r="AW167" s="363"/>
      <c r="AX167" s="363"/>
      <c r="AY167" s="363"/>
      <c r="AZ167" s="363"/>
      <c r="BA167" s="363"/>
      <c r="BB167" s="363"/>
      <c r="BC167" s="363"/>
      <c r="BD167" s="363"/>
      <c r="BE167" s="363"/>
      <c r="BF167" s="103"/>
    </row>
    <row r="168" spans="1:58" ht="5.5" customHeight="1" x14ac:dyDescent="0.55000000000000004">
      <c r="A168" s="104"/>
      <c r="BF168" s="103"/>
    </row>
    <row r="169" spans="1:58" ht="37.4" customHeight="1" x14ac:dyDescent="0.55000000000000004">
      <c r="A169" s="104"/>
      <c r="B169" s="338" t="s">
        <v>226</v>
      </c>
      <c r="C169" s="339" t="s">
        <v>303</v>
      </c>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83"/>
      <c r="Z169" s="384"/>
      <c r="AA169" s="384"/>
      <c r="AB169" s="385"/>
      <c r="AD169" s="229" t="s">
        <v>239</v>
      </c>
      <c r="AE169" s="230"/>
      <c r="AF169" s="231"/>
      <c r="AG169" s="334"/>
      <c r="AH169" s="335"/>
      <c r="AI169" s="335"/>
      <c r="AJ169" s="335"/>
      <c r="AK169" s="335"/>
      <c r="AL169" s="335"/>
      <c r="AM169" s="335"/>
      <c r="AN169" s="335"/>
      <c r="AO169" s="335"/>
      <c r="AP169" s="335"/>
      <c r="AQ169" s="335"/>
      <c r="AR169" s="335"/>
      <c r="AS169" s="335"/>
      <c r="AT169" s="335"/>
      <c r="AU169" s="335"/>
      <c r="AV169" s="335"/>
      <c r="AW169" s="335"/>
      <c r="AX169" s="335"/>
      <c r="AY169" s="335"/>
      <c r="AZ169" s="335"/>
      <c r="BA169" s="335"/>
      <c r="BB169" s="335"/>
      <c r="BC169" s="335"/>
      <c r="BD169" s="335"/>
      <c r="BE169" s="336"/>
      <c r="BF169" s="103"/>
    </row>
    <row r="170" spans="1:58" ht="5.5" customHeight="1" x14ac:dyDescent="0.55000000000000004">
      <c r="A170" s="104"/>
      <c r="B170" s="338"/>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402"/>
      <c r="Z170" s="403"/>
      <c r="AA170" s="403"/>
      <c r="AB170" s="404"/>
      <c r="BF170" s="103"/>
    </row>
    <row r="171" spans="1:58" ht="37.4" customHeight="1" x14ac:dyDescent="0.55000000000000004">
      <c r="A171" s="104"/>
      <c r="B171" s="338"/>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402"/>
      <c r="Z171" s="403"/>
      <c r="AA171" s="403"/>
      <c r="AB171" s="404"/>
      <c r="AD171" s="246" t="s">
        <v>221</v>
      </c>
      <c r="AE171" s="246"/>
      <c r="AF171" s="246"/>
      <c r="AG171" s="337"/>
      <c r="AH171" s="337"/>
      <c r="AI171" s="337"/>
      <c r="AJ171" s="337"/>
      <c r="AK171" s="337"/>
      <c r="AL171" s="337"/>
      <c r="AM171" s="337"/>
      <c r="AN171" s="337"/>
      <c r="AO171" s="337"/>
      <c r="AP171" s="337"/>
      <c r="AQ171" s="337"/>
      <c r="AR171" s="337"/>
      <c r="AS171" s="337"/>
      <c r="AT171" s="337"/>
      <c r="AU171" s="337"/>
      <c r="AV171" s="229" t="s">
        <v>88</v>
      </c>
      <c r="AW171" s="230"/>
      <c r="AX171" s="231"/>
      <c r="AY171" s="319"/>
      <c r="AZ171" s="320"/>
      <c r="BA171" s="320"/>
      <c r="BB171" s="320"/>
      <c r="BC171" s="320"/>
      <c r="BD171" s="320"/>
      <c r="BE171" s="321"/>
      <c r="BF171" s="103"/>
    </row>
    <row r="172" spans="1:58" ht="5.5" customHeight="1" x14ac:dyDescent="0.55000000000000004">
      <c r="A172" s="104"/>
      <c r="B172" s="338"/>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402"/>
      <c r="Z172" s="403"/>
      <c r="AA172" s="403"/>
      <c r="AB172" s="404"/>
      <c r="AD172"/>
      <c r="AE172"/>
      <c r="AF172"/>
      <c r="AG172"/>
      <c r="AH172"/>
      <c r="AI172"/>
      <c r="AJ172"/>
      <c r="AK172"/>
      <c r="AL172"/>
      <c r="AM172"/>
      <c r="AN172"/>
      <c r="AO172"/>
      <c r="AP172"/>
      <c r="AQ172"/>
      <c r="AR172"/>
      <c r="AS172"/>
      <c r="AT172"/>
      <c r="AU172"/>
      <c r="AV172"/>
      <c r="AW172"/>
      <c r="AX172"/>
      <c r="AY172"/>
      <c r="AZ172"/>
      <c r="BA172"/>
      <c r="BB172"/>
      <c r="BC172"/>
      <c r="BD172"/>
      <c r="BE172"/>
      <c r="BF172" s="103"/>
    </row>
    <row r="173" spans="1:58" ht="37.4" customHeight="1" x14ac:dyDescent="0.55000000000000004">
      <c r="A173" s="104"/>
      <c r="B173" s="338"/>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402"/>
      <c r="Z173" s="403"/>
      <c r="AA173" s="403"/>
      <c r="AB173" s="404"/>
      <c r="AD173" s="322" t="s">
        <v>224</v>
      </c>
      <c r="AE173" s="323"/>
      <c r="AF173" s="324"/>
      <c r="AG173" s="350"/>
      <c r="AH173" s="351"/>
      <c r="AI173" s="351"/>
      <c r="AJ173" s="351"/>
      <c r="AK173" s="351"/>
      <c r="AL173" s="351"/>
      <c r="AM173" s="351"/>
      <c r="AN173" s="351"/>
      <c r="AO173" s="351"/>
      <c r="AP173" s="351"/>
      <c r="AQ173" s="352"/>
      <c r="AR173" s="322" t="s">
        <v>225</v>
      </c>
      <c r="AS173" s="323"/>
      <c r="AT173" s="324"/>
      <c r="AU173" s="350"/>
      <c r="AV173" s="351"/>
      <c r="AW173" s="351"/>
      <c r="AX173" s="351"/>
      <c r="AY173" s="351"/>
      <c r="AZ173" s="351"/>
      <c r="BA173" s="351"/>
      <c r="BB173" s="351"/>
      <c r="BC173" s="351"/>
      <c r="BD173" s="351"/>
      <c r="BE173" s="352"/>
      <c r="BF173" s="103"/>
    </row>
    <row r="174" spans="1:58" ht="5.5" customHeight="1" x14ac:dyDescent="0.55000000000000004">
      <c r="A174" s="104"/>
      <c r="B174" s="338"/>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402"/>
      <c r="Z174" s="403"/>
      <c r="AA174" s="403"/>
      <c r="AB174" s="404"/>
      <c r="AD174" s="325"/>
      <c r="AE174" s="326"/>
      <c r="AF174" s="327"/>
      <c r="AG174" s="353"/>
      <c r="AH174" s="354"/>
      <c r="AI174" s="354"/>
      <c r="AJ174" s="354"/>
      <c r="AK174" s="354"/>
      <c r="AL174" s="354"/>
      <c r="AM174" s="354"/>
      <c r="AN174" s="354"/>
      <c r="AO174" s="354"/>
      <c r="AP174" s="354"/>
      <c r="AQ174" s="355"/>
      <c r="AR174" s="325"/>
      <c r="AS174" s="326"/>
      <c r="AT174" s="327"/>
      <c r="AU174" s="353"/>
      <c r="AV174" s="354"/>
      <c r="AW174" s="354"/>
      <c r="AX174" s="354"/>
      <c r="AY174" s="354"/>
      <c r="AZ174" s="354"/>
      <c r="BA174" s="354"/>
      <c r="BB174" s="354"/>
      <c r="BC174" s="354"/>
      <c r="BD174" s="354"/>
      <c r="BE174" s="355"/>
      <c r="BF174" s="103"/>
    </row>
    <row r="175" spans="1:58" ht="37.4" customHeight="1" x14ac:dyDescent="0.55000000000000004">
      <c r="A175" s="104"/>
      <c r="B175" s="338"/>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402"/>
      <c r="Z175" s="403"/>
      <c r="AA175" s="403"/>
      <c r="AB175" s="404"/>
      <c r="AD175" s="325"/>
      <c r="AE175" s="326"/>
      <c r="AF175" s="327"/>
      <c r="AG175" s="353"/>
      <c r="AH175" s="354"/>
      <c r="AI175" s="354"/>
      <c r="AJ175" s="354"/>
      <c r="AK175" s="354"/>
      <c r="AL175" s="354"/>
      <c r="AM175" s="354"/>
      <c r="AN175" s="354"/>
      <c r="AO175" s="354"/>
      <c r="AP175" s="354"/>
      <c r="AQ175" s="355"/>
      <c r="AR175" s="325"/>
      <c r="AS175" s="326"/>
      <c r="AT175" s="327"/>
      <c r="AU175" s="353"/>
      <c r="AV175" s="354"/>
      <c r="AW175" s="354"/>
      <c r="AX175" s="354"/>
      <c r="AY175" s="354"/>
      <c r="AZ175" s="354"/>
      <c r="BA175" s="354"/>
      <c r="BB175" s="354"/>
      <c r="BC175" s="354"/>
      <c r="BD175" s="354"/>
      <c r="BE175" s="355"/>
      <c r="BF175" s="103"/>
    </row>
    <row r="176" spans="1:58" ht="5.5" customHeight="1" x14ac:dyDescent="0.55000000000000004">
      <c r="A176" s="104"/>
      <c r="B176" s="338"/>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402"/>
      <c r="Z176" s="403"/>
      <c r="AA176" s="403"/>
      <c r="AB176" s="404"/>
      <c r="AD176" s="325"/>
      <c r="AE176" s="326"/>
      <c r="AF176" s="327"/>
      <c r="AG176" s="353"/>
      <c r="AH176" s="354"/>
      <c r="AI176" s="354"/>
      <c r="AJ176" s="354"/>
      <c r="AK176" s="354"/>
      <c r="AL176" s="354"/>
      <c r="AM176" s="354"/>
      <c r="AN176" s="354"/>
      <c r="AO176" s="354"/>
      <c r="AP176" s="354"/>
      <c r="AQ176" s="355"/>
      <c r="AR176" s="328"/>
      <c r="AS176" s="329"/>
      <c r="AT176" s="330"/>
      <c r="AU176" s="356"/>
      <c r="AV176" s="357"/>
      <c r="AW176" s="357"/>
      <c r="AX176" s="357"/>
      <c r="AY176" s="357"/>
      <c r="AZ176" s="357"/>
      <c r="BA176" s="357"/>
      <c r="BB176" s="357"/>
      <c r="BC176" s="357"/>
      <c r="BD176" s="357"/>
      <c r="BE176" s="358"/>
      <c r="BF176" s="103"/>
    </row>
    <row r="177" spans="1:58" ht="37.4" customHeight="1" x14ac:dyDescent="0.55000000000000004">
      <c r="A177" s="104"/>
      <c r="B177" s="338"/>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402"/>
      <c r="Z177" s="403"/>
      <c r="AA177" s="403"/>
      <c r="AB177" s="404"/>
      <c r="AD177" s="328"/>
      <c r="AE177" s="329"/>
      <c r="AF177" s="330"/>
      <c r="AG177" s="356"/>
      <c r="AH177" s="357"/>
      <c r="AI177" s="357"/>
      <c r="AJ177" s="357"/>
      <c r="AK177" s="357"/>
      <c r="AL177" s="357"/>
      <c r="AM177" s="357"/>
      <c r="AN177" s="357"/>
      <c r="AO177" s="357"/>
      <c r="AP177" s="357"/>
      <c r="AQ177" s="358"/>
      <c r="AR177" s="286" t="s">
        <v>228</v>
      </c>
      <c r="AS177" s="287"/>
      <c r="AT177" s="288"/>
      <c r="AU177" s="420"/>
      <c r="AV177" s="421"/>
      <c r="AW177" s="421"/>
      <c r="AX177" s="421"/>
      <c r="AY177" s="421"/>
      <c r="AZ177" s="421"/>
      <c r="BA177" s="421"/>
      <c r="BB177" s="421"/>
      <c r="BC177" s="421"/>
      <c r="BD177" s="421"/>
      <c r="BE177" s="422"/>
      <c r="BF177" s="103"/>
    </row>
    <row r="178" spans="1:58" ht="5.5" customHeight="1" x14ac:dyDescent="0.55000000000000004">
      <c r="A178" s="104"/>
      <c r="B178" s="338"/>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402"/>
      <c r="Z178" s="403"/>
      <c r="AA178" s="403"/>
      <c r="AB178" s="404"/>
      <c r="AD178"/>
      <c r="AE178"/>
      <c r="AF178"/>
      <c r="AG178"/>
      <c r="AH178"/>
      <c r="AI178"/>
      <c r="AJ178"/>
      <c r="AK178"/>
      <c r="AL178"/>
      <c r="AM178"/>
      <c r="AN178"/>
      <c r="AO178"/>
      <c r="AP178"/>
      <c r="AQ178"/>
      <c r="AR178"/>
      <c r="AS178"/>
      <c r="AT178"/>
      <c r="AU178"/>
      <c r="AV178"/>
      <c r="AW178"/>
      <c r="AX178"/>
      <c r="AY178"/>
      <c r="AZ178"/>
      <c r="BA178"/>
      <c r="BB178"/>
      <c r="BC178"/>
      <c r="BD178"/>
      <c r="BE178"/>
      <c r="BF178" s="103"/>
    </row>
    <row r="179" spans="1:58" ht="37.4" customHeight="1" x14ac:dyDescent="0.55000000000000004">
      <c r="A179" s="104"/>
      <c r="B179" s="338"/>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402"/>
      <c r="Z179" s="403"/>
      <c r="AA179" s="403"/>
      <c r="AB179" s="404"/>
      <c r="AD179" s="252" t="s">
        <v>229</v>
      </c>
      <c r="AE179" s="253"/>
      <c r="AF179" s="253"/>
      <c r="AG179" s="253"/>
      <c r="AH179" s="254"/>
      <c r="AI179" s="318"/>
      <c r="AJ179" s="318"/>
      <c r="AK179" s="318"/>
      <c r="AL179" s="318"/>
      <c r="AM179" s="318"/>
      <c r="AN179" s="318"/>
      <c r="AO179" s="318"/>
      <c r="AP179" s="318"/>
      <c r="AQ179" s="318"/>
      <c r="AR179" s="318"/>
      <c r="AS179" s="318"/>
      <c r="AT179" s="318"/>
      <c r="AU179" s="318"/>
      <c r="AV179" s="247" t="s">
        <v>230</v>
      </c>
      <c r="AW179" s="247"/>
      <c r="AX179" s="247"/>
      <c r="AY179" s="318"/>
      <c r="AZ179" s="318"/>
      <c r="BA179" s="318"/>
      <c r="BB179" s="318"/>
      <c r="BC179" s="318"/>
      <c r="BD179" s="318"/>
      <c r="BE179" s="318"/>
      <c r="BF179" s="103"/>
    </row>
    <row r="180" spans="1:58" ht="5.5" customHeight="1" x14ac:dyDescent="0.55000000000000004">
      <c r="A180" s="104"/>
      <c r="B180" s="338"/>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402"/>
      <c r="Z180" s="403"/>
      <c r="AA180" s="403"/>
      <c r="AB180" s="404"/>
      <c r="AD180" s="315"/>
      <c r="AE180" s="316"/>
      <c r="AF180" s="316"/>
      <c r="AG180" s="316"/>
      <c r="AH180" s="317"/>
      <c r="AI180" s="318"/>
      <c r="AJ180" s="318"/>
      <c r="AK180" s="318"/>
      <c r="AL180" s="318"/>
      <c r="AM180" s="318"/>
      <c r="AN180" s="318"/>
      <c r="AO180" s="318"/>
      <c r="AP180" s="318"/>
      <c r="AQ180" s="318"/>
      <c r="AR180" s="318"/>
      <c r="AS180" s="318"/>
      <c r="AT180" s="318"/>
      <c r="AU180" s="318"/>
      <c r="AV180" s="247"/>
      <c r="AW180" s="247"/>
      <c r="AX180" s="247"/>
      <c r="AY180" s="318"/>
      <c r="AZ180" s="318"/>
      <c r="BA180" s="318"/>
      <c r="BB180" s="318"/>
      <c r="BC180" s="318"/>
      <c r="BD180" s="318"/>
      <c r="BE180" s="318"/>
      <c r="BF180" s="103"/>
    </row>
    <row r="181" spans="1:58" ht="37" customHeight="1" x14ac:dyDescent="0.55000000000000004">
      <c r="A181" s="104"/>
      <c r="B181" s="338"/>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402"/>
      <c r="Z181" s="403"/>
      <c r="AA181" s="403"/>
      <c r="AB181" s="404"/>
      <c r="AD181" s="255"/>
      <c r="AE181" s="256"/>
      <c r="AF181" s="256"/>
      <c r="AG181" s="256"/>
      <c r="AH181" s="257"/>
      <c r="AI181" s="318"/>
      <c r="AJ181" s="318"/>
      <c r="AK181" s="318"/>
      <c r="AL181" s="318"/>
      <c r="AM181" s="318"/>
      <c r="AN181" s="318"/>
      <c r="AO181" s="318"/>
      <c r="AP181" s="318"/>
      <c r="AQ181" s="318"/>
      <c r="AR181" s="318"/>
      <c r="AS181" s="318"/>
      <c r="AT181" s="318"/>
      <c r="AU181" s="318"/>
      <c r="AV181" s="247"/>
      <c r="AW181" s="247"/>
      <c r="AX181" s="247"/>
      <c r="AY181" s="318"/>
      <c r="AZ181" s="318"/>
      <c r="BA181" s="318"/>
      <c r="BB181" s="318"/>
      <c r="BC181" s="318"/>
      <c r="BD181" s="318"/>
      <c r="BE181" s="318"/>
      <c r="BF181" s="103"/>
    </row>
    <row r="182" spans="1:58" ht="5.5" customHeight="1" x14ac:dyDescent="0.55000000000000004">
      <c r="A182" s="104"/>
      <c r="B182" s="338"/>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402"/>
      <c r="Z182" s="403"/>
      <c r="AA182" s="403"/>
      <c r="AB182" s="404"/>
      <c r="BF182" s="103"/>
    </row>
    <row r="183" spans="1:58" ht="37" customHeight="1" x14ac:dyDescent="0.55000000000000004">
      <c r="A183" s="104"/>
      <c r="B183" s="338"/>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405"/>
      <c r="Z183" s="406"/>
      <c r="AA183" s="406"/>
      <c r="AB183" s="407"/>
      <c r="BF183" s="103"/>
    </row>
    <row r="184" spans="1:58" ht="5.5" customHeight="1" x14ac:dyDescent="0.55000000000000004">
      <c r="A184" s="104"/>
      <c r="B184"/>
      <c r="C184"/>
      <c r="D184"/>
      <c r="E184"/>
      <c r="F184"/>
      <c r="G184"/>
      <c r="H184"/>
      <c r="I184"/>
      <c r="J184"/>
      <c r="K184"/>
      <c r="L184"/>
      <c r="M184"/>
      <c r="N184"/>
      <c r="O184"/>
      <c r="P184"/>
      <c r="Q184"/>
      <c r="R184"/>
      <c r="S184"/>
      <c r="T184"/>
      <c r="U184"/>
      <c r="V184"/>
      <c r="W184"/>
      <c r="X184"/>
      <c r="Y184"/>
      <c r="Z184"/>
      <c r="AA184"/>
      <c r="AB184"/>
      <c r="BF184" s="103"/>
    </row>
    <row r="185" spans="1:58" ht="37" customHeight="1" x14ac:dyDescent="0.55000000000000004">
      <c r="A185" s="104"/>
      <c r="B185" s="13" t="s">
        <v>240</v>
      </c>
      <c r="C185" s="341" t="s">
        <v>304</v>
      </c>
      <c r="D185" s="342"/>
      <c r="E185" s="342"/>
      <c r="F185" s="342"/>
      <c r="G185" s="342"/>
      <c r="H185" s="342"/>
      <c r="I185" s="342"/>
      <c r="J185" s="342"/>
      <c r="K185" s="342"/>
      <c r="L185" s="342"/>
      <c r="M185" s="342"/>
      <c r="N185" s="342"/>
      <c r="O185" s="342"/>
      <c r="P185" s="342"/>
      <c r="Q185" s="342"/>
      <c r="R185" s="342"/>
      <c r="S185" s="342"/>
      <c r="T185" s="342"/>
      <c r="U185" s="342"/>
      <c r="V185" s="342"/>
      <c r="W185" s="342"/>
      <c r="X185" s="343"/>
      <c r="Y185" s="340"/>
      <c r="Z185" s="340"/>
      <c r="AA185" s="340"/>
      <c r="AB185" s="340"/>
      <c r="BF185" s="103"/>
    </row>
    <row r="186" spans="1:58" ht="5.5" customHeight="1" x14ac:dyDescent="0.55000000000000004">
      <c r="A186" s="104"/>
      <c r="B186" s="110"/>
      <c r="BF186" s="103"/>
    </row>
    <row r="187" spans="1:58" ht="37.4" customHeight="1" x14ac:dyDescent="0.55000000000000004">
      <c r="A187" s="104"/>
      <c r="B187" s="13" t="s">
        <v>242</v>
      </c>
      <c r="C187" s="341" t="s">
        <v>305</v>
      </c>
      <c r="D187" s="370"/>
      <c r="E187" s="370"/>
      <c r="F187" s="370"/>
      <c r="G187" s="370"/>
      <c r="H187" s="370"/>
      <c r="I187" s="370"/>
      <c r="J187" s="370"/>
      <c r="K187" s="370"/>
      <c r="L187" s="370"/>
      <c r="M187" s="370"/>
      <c r="N187" s="370"/>
      <c r="O187" s="370"/>
      <c r="P187" s="370"/>
      <c r="Q187" s="370"/>
      <c r="R187" s="370"/>
      <c r="S187" s="370"/>
      <c r="T187" s="370"/>
      <c r="U187" s="370"/>
      <c r="V187" s="370"/>
      <c r="W187" s="370"/>
      <c r="X187" s="371"/>
      <c r="Y187" s="340"/>
      <c r="Z187" s="340"/>
      <c r="AA187" s="340"/>
      <c r="AB187" s="340"/>
      <c r="BF187" s="103"/>
    </row>
    <row r="188" spans="1:58" ht="5.5" customHeight="1" x14ac:dyDescent="0.55000000000000004">
      <c r="A188" s="104"/>
      <c r="B188" s="110"/>
      <c r="BF188" s="103"/>
    </row>
    <row r="189" spans="1:58" ht="37.4" customHeight="1" x14ac:dyDescent="0.55000000000000004">
      <c r="A189" s="104"/>
      <c r="B189" s="13" t="s">
        <v>244</v>
      </c>
      <c r="C189" s="341" t="s">
        <v>306</v>
      </c>
      <c r="D189" s="370"/>
      <c r="E189" s="370"/>
      <c r="F189" s="370"/>
      <c r="G189" s="370"/>
      <c r="H189" s="370"/>
      <c r="I189" s="370"/>
      <c r="J189" s="370"/>
      <c r="K189" s="370"/>
      <c r="L189" s="370"/>
      <c r="M189" s="370"/>
      <c r="N189" s="370"/>
      <c r="O189" s="370"/>
      <c r="P189" s="370"/>
      <c r="Q189" s="370"/>
      <c r="R189" s="370"/>
      <c r="S189" s="370"/>
      <c r="T189" s="370"/>
      <c r="U189" s="370"/>
      <c r="V189" s="370"/>
      <c r="W189" s="370"/>
      <c r="X189" s="371"/>
      <c r="Y189" s="340"/>
      <c r="Z189" s="340"/>
      <c r="AA189" s="340"/>
      <c r="AB189" s="340"/>
      <c r="BF189" s="103"/>
    </row>
    <row r="190" spans="1:58" ht="5.5" customHeight="1" thickBot="1" x14ac:dyDescent="0.6">
      <c r="A190" s="124"/>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5"/>
      <c r="AY190" s="125"/>
      <c r="AZ190" s="125"/>
      <c r="BA190" s="125"/>
      <c r="BB190" s="125"/>
      <c r="BC190" s="125"/>
      <c r="BD190" s="125"/>
      <c r="BE190" s="125"/>
      <c r="BF190" s="126"/>
    </row>
    <row r="191" spans="1:58" ht="5.5" customHeight="1" thickTop="1" x14ac:dyDescent="0.55000000000000004">
      <c r="A191" s="107"/>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c r="AX191" s="100"/>
      <c r="AY191" s="100"/>
      <c r="AZ191" s="100"/>
      <c r="BA191" s="100"/>
      <c r="BB191" s="100"/>
      <c r="BC191" s="100"/>
      <c r="BD191" s="100"/>
      <c r="BE191" s="100"/>
      <c r="BF191" s="106"/>
    </row>
    <row r="192" spans="1:58" ht="37.4" customHeight="1" x14ac:dyDescent="0.55000000000000004">
      <c r="A192" s="107"/>
      <c r="B192" s="56" t="s">
        <v>3</v>
      </c>
      <c r="C192" s="417" t="s">
        <v>114</v>
      </c>
      <c r="D192" s="418"/>
      <c r="E192" s="419"/>
      <c r="F192" s="56" t="s">
        <v>209</v>
      </c>
      <c r="G192" s="339" t="s">
        <v>210</v>
      </c>
      <c r="H192" s="339"/>
      <c r="I192" s="339"/>
      <c r="J192" s="339"/>
      <c r="K192" s="246" t="s">
        <v>211</v>
      </c>
      <c r="L192" s="247"/>
      <c r="M192" s="339" t="s">
        <v>307</v>
      </c>
      <c r="N192" s="339"/>
      <c r="O192" s="339"/>
      <c r="P192" s="339"/>
      <c r="Q192" s="339"/>
      <c r="R192" s="339"/>
      <c r="S192" s="339"/>
      <c r="T192" s="339"/>
      <c r="U192" s="339"/>
      <c r="V192" s="339"/>
      <c r="W192" s="246" t="s">
        <v>213</v>
      </c>
      <c r="X192" s="246"/>
      <c r="Y192" s="344" t="s">
        <v>214</v>
      </c>
      <c r="Z192" s="344"/>
      <c r="AA192" s="344"/>
      <c r="AB192" s="344"/>
      <c r="AC192" s="100"/>
      <c r="AD192" s="247" t="s">
        <v>215</v>
      </c>
      <c r="AE192" s="345"/>
      <c r="AF192" s="345"/>
      <c r="AG192" s="359" t="s">
        <v>308</v>
      </c>
      <c r="AH192" s="360"/>
      <c r="AI192" s="360"/>
      <c r="AJ192" s="360"/>
      <c r="AK192" s="360"/>
      <c r="AL192" s="360"/>
      <c r="AM192" s="360"/>
      <c r="AN192" s="360"/>
      <c r="AO192" s="360"/>
      <c r="AP192" s="360"/>
      <c r="AQ192" s="360"/>
      <c r="AR192" s="360"/>
      <c r="AS192" s="360"/>
      <c r="AT192" s="360"/>
      <c r="AU192" s="360"/>
      <c r="AV192" s="360"/>
      <c r="AW192" s="360"/>
      <c r="AX192" s="360"/>
      <c r="AY192" s="360"/>
      <c r="AZ192" s="360"/>
      <c r="BA192" s="360"/>
      <c r="BB192" s="360"/>
      <c r="BC192" s="360"/>
      <c r="BD192" s="360"/>
      <c r="BE192" s="360"/>
      <c r="BF192" s="106"/>
    </row>
    <row r="193" spans="1:58" ht="5.5" customHeight="1" x14ac:dyDescent="0.55000000000000004">
      <c r="A193" s="107"/>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c r="AW193" s="100"/>
      <c r="AX193" s="100"/>
      <c r="AY193" s="100"/>
      <c r="AZ193" s="100"/>
      <c r="BA193" s="100"/>
      <c r="BB193" s="100"/>
      <c r="BC193" s="100"/>
      <c r="BD193" s="100"/>
      <c r="BE193" s="100"/>
      <c r="BF193" s="106"/>
    </row>
    <row r="194" spans="1:58" ht="37.4" customHeight="1" x14ac:dyDescent="0.55000000000000004">
      <c r="A194" s="107"/>
      <c r="B194" s="247" t="s">
        <v>217</v>
      </c>
      <c r="C194" s="365"/>
      <c r="D194" s="366" t="s">
        <v>309</v>
      </c>
      <c r="E194" s="367"/>
      <c r="F194" s="367"/>
      <c r="G194" s="367"/>
      <c r="H194" s="367"/>
      <c r="I194" s="367"/>
      <c r="J194" s="367"/>
      <c r="K194" s="367"/>
      <c r="L194" s="367"/>
      <c r="M194" s="367"/>
      <c r="N194" s="367"/>
      <c r="O194" s="367"/>
      <c r="P194" s="367"/>
      <c r="Q194" s="367"/>
      <c r="R194" s="367"/>
      <c r="S194" s="367"/>
      <c r="T194" s="368"/>
      <c r="U194" s="247" t="s">
        <v>219</v>
      </c>
      <c r="V194" s="247"/>
      <c r="W194" s="247"/>
      <c r="X194" s="349" t="s">
        <v>310</v>
      </c>
      <c r="Y194" s="349"/>
      <c r="Z194" s="349"/>
      <c r="AA194" s="349"/>
      <c r="AB194" s="349"/>
      <c r="AC194" s="100"/>
      <c r="AD194" s="331" t="s">
        <v>236</v>
      </c>
      <c r="AE194" s="331"/>
      <c r="AF194" s="331"/>
      <c r="AG194" s="361" t="s">
        <v>311</v>
      </c>
      <c r="AH194" s="361"/>
      <c r="AI194" s="361"/>
      <c r="AJ194" s="361"/>
      <c r="AK194" s="361"/>
      <c r="AL194" s="361"/>
      <c r="AM194" s="361"/>
      <c r="AN194" s="361"/>
      <c r="AO194" s="361"/>
      <c r="AP194" s="361"/>
      <c r="AQ194" s="361"/>
      <c r="AR194" s="361"/>
      <c r="AS194" s="361"/>
      <c r="AT194" s="361"/>
      <c r="AU194" s="361"/>
      <c r="AV194" s="361"/>
      <c r="AW194" s="361"/>
      <c r="AX194" s="361"/>
      <c r="AY194" s="361"/>
      <c r="AZ194" s="361"/>
      <c r="BA194" s="361"/>
      <c r="BB194" s="361"/>
      <c r="BC194" s="361"/>
      <c r="BD194" s="361"/>
      <c r="BE194" s="361"/>
      <c r="BF194" s="106"/>
    </row>
    <row r="195" spans="1:58" ht="5.5" customHeight="1" x14ac:dyDescent="0.55000000000000004">
      <c r="A195" s="107"/>
      <c r="AC195" s="100"/>
      <c r="AD195" s="332"/>
      <c r="AE195" s="332"/>
      <c r="AF195" s="332"/>
      <c r="AG195" s="362"/>
      <c r="AH195" s="362"/>
      <c r="AI195" s="362"/>
      <c r="AJ195" s="362"/>
      <c r="AK195" s="362"/>
      <c r="AL195" s="362"/>
      <c r="AM195" s="362"/>
      <c r="AN195" s="362"/>
      <c r="AO195" s="362"/>
      <c r="AP195" s="362"/>
      <c r="AQ195" s="362"/>
      <c r="AR195" s="362"/>
      <c r="AS195" s="362"/>
      <c r="AT195" s="362"/>
      <c r="AU195" s="362"/>
      <c r="AV195" s="362"/>
      <c r="AW195" s="362"/>
      <c r="AX195" s="362"/>
      <c r="AY195" s="362"/>
      <c r="AZ195" s="362"/>
      <c r="BA195" s="362"/>
      <c r="BB195" s="362"/>
      <c r="BC195" s="362"/>
      <c r="BD195" s="362"/>
      <c r="BE195" s="362"/>
      <c r="BF195" s="106"/>
    </row>
    <row r="196" spans="1:58" ht="37.4" customHeight="1" x14ac:dyDescent="0.55000000000000004">
      <c r="A196" s="107"/>
      <c r="B196" s="247" t="s">
        <v>222</v>
      </c>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t="s">
        <v>223</v>
      </c>
      <c r="Z196" s="247"/>
      <c r="AA196" s="247"/>
      <c r="AB196" s="247"/>
      <c r="AC196" s="100"/>
      <c r="AD196" s="333"/>
      <c r="AE196" s="333"/>
      <c r="AF196" s="333"/>
      <c r="AG196" s="363"/>
      <c r="AH196" s="363"/>
      <c r="AI196" s="363"/>
      <c r="AJ196" s="363"/>
      <c r="AK196" s="363"/>
      <c r="AL196" s="363"/>
      <c r="AM196" s="363"/>
      <c r="AN196" s="363"/>
      <c r="AO196" s="363"/>
      <c r="AP196" s="363"/>
      <c r="AQ196" s="363"/>
      <c r="AR196" s="363"/>
      <c r="AS196" s="363"/>
      <c r="AT196" s="363"/>
      <c r="AU196" s="363"/>
      <c r="AV196" s="363"/>
      <c r="AW196" s="363"/>
      <c r="AX196" s="363"/>
      <c r="AY196" s="363"/>
      <c r="AZ196" s="363"/>
      <c r="BA196" s="363"/>
      <c r="BB196" s="363"/>
      <c r="BC196" s="363"/>
      <c r="BD196" s="363"/>
      <c r="BE196" s="363"/>
      <c r="BF196" s="106"/>
    </row>
    <row r="197" spans="1:58" ht="5.5" customHeight="1" x14ac:dyDescent="0.55000000000000004">
      <c r="A197" s="107"/>
      <c r="B197" s="114"/>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c r="AW197" s="100"/>
      <c r="AX197" s="100"/>
      <c r="AY197" s="100"/>
      <c r="AZ197" s="100"/>
      <c r="BA197" s="100"/>
      <c r="BB197" s="100"/>
      <c r="BC197" s="100"/>
      <c r="BD197" s="100"/>
      <c r="BE197" s="100"/>
      <c r="BF197" s="106"/>
    </row>
    <row r="198" spans="1:58" ht="37.4" customHeight="1" x14ac:dyDescent="0.55000000000000004">
      <c r="A198" s="107"/>
      <c r="B198" s="372" t="s">
        <v>226</v>
      </c>
      <c r="C198" s="425" t="s">
        <v>312</v>
      </c>
      <c r="D198" s="426"/>
      <c r="E198" s="426"/>
      <c r="F198" s="426"/>
      <c r="G198" s="426"/>
      <c r="H198" s="426"/>
      <c r="I198" s="426"/>
      <c r="J198" s="426"/>
      <c r="K198" s="426"/>
      <c r="L198" s="426"/>
      <c r="M198" s="426"/>
      <c r="N198" s="426"/>
      <c r="O198" s="426"/>
      <c r="P198" s="426"/>
      <c r="Q198" s="426"/>
      <c r="R198" s="426"/>
      <c r="S198" s="426"/>
      <c r="T198" s="426"/>
      <c r="U198" s="426"/>
      <c r="V198" s="426"/>
      <c r="W198" s="426"/>
      <c r="X198" s="427"/>
      <c r="Y198" s="443"/>
      <c r="Z198" s="443"/>
      <c r="AA198" s="443"/>
      <c r="AB198" s="443"/>
      <c r="AC198" s="100"/>
      <c r="AD198" s="229" t="s">
        <v>239</v>
      </c>
      <c r="AE198" s="230"/>
      <c r="AF198" s="231"/>
      <c r="AG198" s="334"/>
      <c r="AH198" s="335"/>
      <c r="AI198" s="335"/>
      <c r="AJ198" s="335"/>
      <c r="AK198" s="335"/>
      <c r="AL198" s="335"/>
      <c r="AM198" s="335"/>
      <c r="AN198" s="335"/>
      <c r="AO198" s="335"/>
      <c r="AP198" s="335"/>
      <c r="AQ198" s="335"/>
      <c r="AR198" s="335"/>
      <c r="AS198" s="335"/>
      <c r="AT198" s="335"/>
      <c r="AU198" s="335"/>
      <c r="AV198" s="335"/>
      <c r="AW198" s="335"/>
      <c r="AX198" s="335"/>
      <c r="AY198" s="335"/>
      <c r="AZ198" s="335"/>
      <c r="BA198" s="335"/>
      <c r="BB198" s="335"/>
      <c r="BC198" s="335"/>
      <c r="BD198" s="335"/>
      <c r="BE198" s="336"/>
      <c r="BF198" s="106"/>
    </row>
    <row r="199" spans="1:58" ht="5.5" customHeight="1" x14ac:dyDescent="0.55000000000000004">
      <c r="A199" s="107"/>
      <c r="B199" s="373"/>
      <c r="C199" s="428"/>
      <c r="D199" s="429"/>
      <c r="E199" s="429"/>
      <c r="F199" s="429"/>
      <c r="G199" s="429"/>
      <c r="H199" s="429"/>
      <c r="I199" s="429"/>
      <c r="J199" s="429"/>
      <c r="K199" s="429"/>
      <c r="L199" s="429"/>
      <c r="M199" s="429"/>
      <c r="N199" s="429"/>
      <c r="O199" s="429"/>
      <c r="P199" s="429"/>
      <c r="Q199" s="429"/>
      <c r="R199" s="429"/>
      <c r="S199" s="429"/>
      <c r="T199" s="429"/>
      <c r="U199" s="429"/>
      <c r="V199" s="429"/>
      <c r="W199" s="429"/>
      <c r="X199" s="430"/>
      <c r="Y199" s="444"/>
      <c r="Z199" s="444"/>
      <c r="AA199" s="444"/>
      <c r="AB199" s="444"/>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c r="AW199" s="100"/>
      <c r="AX199" s="100"/>
      <c r="AY199" s="100"/>
      <c r="AZ199" s="100"/>
      <c r="BA199" s="100"/>
      <c r="BB199" s="100"/>
      <c r="BC199" s="100"/>
      <c r="BD199" s="100"/>
      <c r="BE199" s="100"/>
      <c r="BF199" s="106"/>
    </row>
    <row r="200" spans="1:58" ht="37.4" customHeight="1" x14ac:dyDescent="0.55000000000000004">
      <c r="A200" s="107"/>
      <c r="B200" s="373"/>
      <c r="C200" s="428"/>
      <c r="D200" s="429"/>
      <c r="E200" s="429"/>
      <c r="F200" s="429"/>
      <c r="G200" s="429"/>
      <c r="H200" s="429"/>
      <c r="I200" s="429"/>
      <c r="J200" s="429"/>
      <c r="K200" s="429"/>
      <c r="L200" s="429"/>
      <c r="M200" s="429"/>
      <c r="N200" s="429"/>
      <c r="O200" s="429"/>
      <c r="P200" s="429"/>
      <c r="Q200" s="429"/>
      <c r="R200" s="429"/>
      <c r="S200" s="429"/>
      <c r="T200" s="429"/>
      <c r="U200" s="429"/>
      <c r="V200" s="429"/>
      <c r="W200" s="429"/>
      <c r="X200" s="430"/>
      <c r="Y200" s="444"/>
      <c r="Z200" s="444"/>
      <c r="AA200" s="444"/>
      <c r="AB200" s="444"/>
      <c r="AC200" s="100"/>
      <c r="AD200" s="246" t="s">
        <v>221</v>
      </c>
      <c r="AE200" s="246"/>
      <c r="AF200" s="246"/>
      <c r="AG200" s="337"/>
      <c r="AH200" s="337"/>
      <c r="AI200" s="337"/>
      <c r="AJ200" s="337"/>
      <c r="AK200" s="337"/>
      <c r="AL200" s="337"/>
      <c r="AM200" s="337"/>
      <c r="AN200" s="337"/>
      <c r="AO200" s="337"/>
      <c r="AP200" s="337"/>
      <c r="AQ200" s="337"/>
      <c r="AR200" s="337"/>
      <c r="AS200" s="337"/>
      <c r="AT200" s="337"/>
      <c r="AU200" s="337"/>
      <c r="AV200" s="229" t="s">
        <v>88</v>
      </c>
      <c r="AW200" s="230"/>
      <c r="AX200" s="231"/>
      <c r="AY200" s="319"/>
      <c r="AZ200" s="320"/>
      <c r="BA200" s="320"/>
      <c r="BB200" s="320"/>
      <c r="BC200" s="320"/>
      <c r="BD200" s="320"/>
      <c r="BE200" s="321"/>
      <c r="BF200" s="106"/>
    </row>
    <row r="201" spans="1:58" ht="5.5" customHeight="1" x14ac:dyDescent="0.55000000000000004">
      <c r="A201" s="107"/>
      <c r="B201" s="373"/>
      <c r="C201" s="428"/>
      <c r="D201" s="429"/>
      <c r="E201" s="429"/>
      <c r="F201" s="429"/>
      <c r="G201" s="429"/>
      <c r="H201" s="429"/>
      <c r="I201" s="429"/>
      <c r="J201" s="429"/>
      <c r="K201" s="429"/>
      <c r="L201" s="429"/>
      <c r="M201" s="429"/>
      <c r="N201" s="429"/>
      <c r="O201" s="429"/>
      <c r="P201" s="429"/>
      <c r="Q201" s="429"/>
      <c r="R201" s="429"/>
      <c r="S201" s="429"/>
      <c r="T201" s="429"/>
      <c r="U201" s="429"/>
      <c r="V201" s="429"/>
      <c r="W201" s="429"/>
      <c r="X201" s="430"/>
      <c r="Y201" s="444"/>
      <c r="Z201" s="444"/>
      <c r="AA201" s="444"/>
      <c r="AB201" s="444"/>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c r="AW201" s="100"/>
      <c r="AX201" s="100"/>
      <c r="AY201" s="100"/>
      <c r="AZ201" s="100"/>
      <c r="BA201" s="100"/>
      <c r="BB201" s="100"/>
      <c r="BC201" s="100"/>
      <c r="BD201" s="100"/>
      <c r="BE201" s="100"/>
      <c r="BF201" s="106"/>
    </row>
    <row r="202" spans="1:58" ht="37.4" customHeight="1" x14ac:dyDescent="0.55000000000000004">
      <c r="A202" s="107"/>
      <c r="B202" s="374"/>
      <c r="C202" s="431"/>
      <c r="D202" s="432"/>
      <c r="E202" s="432"/>
      <c r="F202" s="432"/>
      <c r="G202" s="432"/>
      <c r="H202" s="432"/>
      <c r="I202" s="432"/>
      <c r="J202" s="432"/>
      <c r="K202" s="432"/>
      <c r="L202" s="432"/>
      <c r="M202" s="432"/>
      <c r="N202" s="432"/>
      <c r="O202" s="432"/>
      <c r="P202" s="432"/>
      <c r="Q202" s="432"/>
      <c r="R202" s="432"/>
      <c r="S202" s="432"/>
      <c r="T202" s="432"/>
      <c r="U202" s="432"/>
      <c r="V202" s="432"/>
      <c r="W202" s="432"/>
      <c r="X202" s="433"/>
      <c r="Y202" s="445"/>
      <c r="Z202" s="445"/>
      <c r="AA202" s="445"/>
      <c r="AB202" s="445"/>
      <c r="AC202" s="100"/>
      <c r="AD202" s="322" t="s">
        <v>224</v>
      </c>
      <c r="AE202" s="323"/>
      <c r="AF202" s="324"/>
      <c r="AG202" s="350"/>
      <c r="AH202" s="351"/>
      <c r="AI202" s="351"/>
      <c r="AJ202" s="351"/>
      <c r="AK202" s="351"/>
      <c r="AL202" s="351"/>
      <c r="AM202" s="351"/>
      <c r="AN202" s="351"/>
      <c r="AO202" s="351"/>
      <c r="AP202" s="351"/>
      <c r="AQ202" s="352"/>
      <c r="AR202" s="322" t="s">
        <v>225</v>
      </c>
      <c r="AS202" s="323"/>
      <c r="AT202" s="324"/>
      <c r="AU202" s="318"/>
      <c r="AV202" s="364"/>
      <c r="AW202" s="364"/>
      <c r="AX202" s="364"/>
      <c r="AY202" s="364"/>
      <c r="AZ202" s="364"/>
      <c r="BA202" s="364"/>
      <c r="BB202" s="364"/>
      <c r="BC202" s="364"/>
      <c r="BD202" s="364"/>
      <c r="BE202" s="364"/>
      <c r="BF202" s="106"/>
    </row>
    <row r="203" spans="1:58" ht="5.5" customHeight="1" x14ac:dyDescent="0.55000000000000004">
      <c r="A203" s="107"/>
      <c r="B203" s="114"/>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c r="AA203" s="100"/>
      <c r="AB203" s="100"/>
      <c r="AC203" s="100"/>
      <c r="AD203" s="325"/>
      <c r="AE203" s="326"/>
      <c r="AF203" s="327"/>
      <c r="AG203" s="353"/>
      <c r="AH203" s="354"/>
      <c r="AI203" s="354"/>
      <c r="AJ203" s="354"/>
      <c r="AK203" s="354"/>
      <c r="AL203" s="354"/>
      <c r="AM203" s="354"/>
      <c r="AN203" s="354"/>
      <c r="AO203" s="354"/>
      <c r="AP203" s="354"/>
      <c r="AQ203" s="355"/>
      <c r="AR203" s="325"/>
      <c r="AS203" s="326"/>
      <c r="AT203" s="327"/>
      <c r="AU203" s="364"/>
      <c r="AV203" s="364"/>
      <c r="AW203" s="364"/>
      <c r="AX203" s="364"/>
      <c r="AY203" s="364"/>
      <c r="AZ203" s="364"/>
      <c r="BA203" s="364"/>
      <c r="BB203" s="364"/>
      <c r="BC203" s="364"/>
      <c r="BD203" s="364"/>
      <c r="BE203" s="364"/>
      <c r="BF203" s="106"/>
    </row>
    <row r="204" spans="1:58" ht="37.4" customHeight="1" x14ac:dyDescent="0.55000000000000004">
      <c r="A204" s="107"/>
      <c r="B204" s="13" t="s">
        <v>240</v>
      </c>
      <c r="C204" s="341" t="s">
        <v>313</v>
      </c>
      <c r="D204" s="342"/>
      <c r="E204" s="342"/>
      <c r="F204" s="342"/>
      <c r="G204" s="342"/>
      <c r="H204" s="342"/>
      <c r="I204" s="342"/>
      <c r="J204" s="342"/>
      <c r="K204" s="342"/>
      <c r="L204" s="342"/>
      <c r="M204" s="342"/>
      <c r="N204" s="342"/>
      <c r="O204" s="342"/>
      <c r="P204" s="342"/>
      <c r="Q204" s="342"/>
      <c r="R204" s="342"/>
      <c r="S204" s="342"/>
      <c r="T204" s="342"/>
      <c r="U204" s="342"/>
      <c r="V204" s="342"/>
      <c r="W204" s="342"/>
      <c r="X204" s="343"/>
      <c r="Y204" s="340"/>
      <c r="Z204" s="340"/>
      <c r="AA204" s="340"/>
      <c r="AB204" s="340"/>
      <c r="AC204" s="100"/>
      <c r="AD204" s="325"/>
      <c r="AE204" s="326"/>
      <c r="AF204" s="327"/>
      <c r="AG204" s="353"/>
      <c r="AH204" s="354"/>
      <c r="AI204" s="354"/>
      <c r="AJ204" s="354"/>
      <c r="AK204" s="354"/>
      <c r="AL204" s="354"/>
      <c r="AM204" s="354"/>
      <c r="AN204" s="354"/>
      <c r="AO204" s="354"/>
      <c r="AP204" s="354"/>
      <c r="AQ204" s="355"/>
      <c r="AR204" s="325"/>
      <c r="AS204" s="326"/>
      <c r="AT204" s="327"/>
      <c r="AU204" s="364"/>
      <c r="AV204" s="364"/>
      <c r="AW204" s="364"/>
      <c r="AX204" s="364"/>
      <c r="AY204" s="364"/>
      <c r="AZ204" s="364"/>
      <c r="BA204" s="364"/>
      <c r="BB204" s="364"/>
      <c r="BC204" s="364"/>
      <c r="BD204" s="364"/>
      <c r="BE204" s="364"/>
      <c r="BF204" s="106"/>
    </row>
    <row r="205" spans="1:58" ht="5.5" customHeight="1" x14ac:dyDescent="0.55000000000000004">
      <c r="A205" s="107"/>
      <c r="B205" s="114"/>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c r="AA205" s="100"/>
      <c r="AB205" s="100"/>
      <c r="AC205" s="100"/>
      <c r="AD205" s="325"/>
      <c r="AE205" s="326"/>
      <c r="AF205" s="327"/>
      <c r="AG205" s="353"/>
      <c r="AH205" s="354"/>
      <c r="AI205" s="354"/>
      <c r="AJ205" s="354"/>
      <c r="AK205" s="354"/>
      <c r="AL205" s="354"/>
      <c r="AM205" s="354"/>
      <c r="AN205" s="354"/>
      <c r="AO205" s="354"/>
      <c r="AP205" s="354"/>
      <c r="AQ205" s="355"/>
      <c r="AR205" s="328"/>
      <c r="AS205" s="329"/>
      <c r="AT205" s="330"/>
      <c r="AU205" s="364"/>
      <c r="AV205" s="364"/>
      <c r="AW205" s="364"/>
      <c r="AX205" s="364"/>
      <c r="AY205" s="364"/>
      <c r="AZ205" s="364"/>
      <c r="BA205" s="364"/>
      <c r="BB205" s="364"/>
      <c r="BC205" s="364"/>
      <c r="BD205" s="364"/>
      <c r="BE205" s="364"/>
      <c r="BF205" s="106"/>
    </row>
    <row r="206" spans="1:58" ht="37.4" customHeight="1" x14ac:dyDescent="0.55000000000000004">
      <c r="A206" s="107"/>
      <c r="B206" s="13" t="s">
        <v>242</v>
      </c>
      <c r="C206" s="341" t="s">
        <v>314</v>
      </c>
      <c r="D206" s="342"/>
      <c r="E206" s="342"/>
      <c r="F206" s="342"/>
      <c r="G206" s="342"/>
      <c r="H206" s="342"/>
      <c r="I206" s="342"/>
      <c r="J206" s="342"/>
      <c r="K206" s="342"/>
      <c r="L206" s="342"/>
      <c r="M206" s="342"/>
      <c r="N206" s="342"/>
      <c r="O206" s="342"/>
      <c r="P206" s="342"/>
      <c r="Q206" s="342"/>
      <c r="R206" s="342"/>
      <c r="S206" s="342"/>
      <c r="T206" s="342"/>
      <c r="U206" s="342"/>
      <c r="V206" s="342"/>
      <c r="W206" s="342"/>
      <c r="X206" s="343"/>
      <c r="Y206" s="340"/>
      <c r="Z206" s="340"/>
      <c r="AA206" s="340"/>
      <c r="AB206" s="340"/>
      <c r="AC206" s="100"/>
      <c r="AD206" s="328"/>
      <c r="AE206" s="329"/>
      <c r="AF206" s="330"/>
      <c r="AG206" s="356"/>
      <c r="AH206" s="357"/>
      <c r="AI206" s="357"/>
      <c r="AJ206" s="357"/>
      <c r="AK206" s="357"/>
      <c r="AL206" s="357"/>
      <c r="AM206" s="357"/>
      <c r="AN206" s="357"/>
      <c r="AO206" s="357"/>
      <c r="AP206" s="357"/>
      <c r="AQ206" s="358"/>
      <c r="AR206" s="286" t="s">
        <v>228</v>
      </c>
      <c r="AS206" s="287"/>
      <c r="AT206" s="288"/>
      <c r="AU206" s="318"/>
      <c r="AV206" s="364"/>
      <c r="AW206" s="364"/>
      <c r="AX206" s="364"/>
      <c r="AY206" s="364"/>
      <c r="AZ206" s="364"/>
      <c r="BA206" s="364"/>
      <c r="BB206" s="364"/>
      <c r="BC206" s="364"/>
      <c r="BD206" s="364"/>
      <c r="BE206" s="364"/>
      <c r="BF206" s="106"/>
    </row>
    <row r="207" spans="1:58" ht="5.5" customHeight="1" x14ac:dyDescent="0.55000000000000004">
      <c r="A207" s="107"/>
      <c r="B207" s="114"/>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c r="AX207" s="100"/>
      <c r="AY207" s="100"/>
      <c r="AZ207" s="100"/>
      <c r="BA207" s="100"/>
      <c r="BB207" s="100"/>
      <c r="BC207" s="100"/>
      <c r="BD207" s="100"/>
      <c r="BE207" s="100"/>
      <c r="BF207" s="106"/>
    </row>
    <row r="208" spans="1:58" ht="37.4" customHeight="1" x14ac:dyDescent="0.55000000000000004">
      <c r="A208" s="107"/>
      <c r="B208" s="372" t="s">
        <v>244</v>
      </c>
      <c r="C208" s="361" t="s">
        <v>315</v>
      </c>
      <c r="D208" s="361"/>
      <c r="E208" s="361"/>
      <c r="F208" s="361"/>
      <c r="G208" s="361"/>
      <c r="H208" s="361"/>
      <c r="I208" s="361"/>
      <c r="J208" s="361"/>
      <c r="K208" s="361"/>
      <c r="L208" s="361"/>
      <c r="M208" s="361"/>
      <c r="N208" s="361"/>
      <c r="O208" s="361"/>
      <c r="P208" s="361"/>
      <c r="Q208" s="361"/>
      <c r="R208" s="361"/>
      <c r="S208" s="361"/>
      <c r="T208" s="361"/>
      <c r="U208" s="361"/>
      <c r="V208" s="361"/>
      <c r="W208" s="361"/>
      <c r="X208" s="361"/>
      <c r="Y208" s="346"/>
      <c r="Z208" s="346"/>
      <c r="AA208" s="346"/>
      <c r="AB208" s="346"/>
      <c r="AC208" s="100"/>
      <c r="AD208" s="252" t="s">
        <v>229</v>
      </c>
      <c r="AE208" s="253"/>
      <c r="AF208" s="253"/>
      <c r="AG208" s="253"/>
      <c r="AH208" s="254"/>
      <c r="AI208" s="318"/>
      <c r="AJ208" s="318"/>
      <c r="AK208" s="318"/>
      <c r="AL208" s="318"/>
      <c r="AM208" s="318"/>
      <c r="AN208" s="318"/>
      <c r="AO208" s="318"/>
      <c r="AP208" s="318"/>
      <c r="AQ208" s="318"/>
      <c r="AR208" s="318"/>
      <c r="AS208" s="318"/>
      <c r="AT208" s="318"/>
      <c r="AU208" s="318"/>
      <c r="AV208" s="247" t="s">
        <v>230</v>
      </c>
      <c r="AW208" s="247"/>
      <c r="AX208" s="247"/>
      <c r="AY208" s="318"/>
      <c r="AZ208" s="318"/>
      <c r="BA208" s="318"/>
      <c r="BB208" s="318"/>
      <c r="BC208" s="318"/>
      <c r="BD208" s="318"/>
      <c r="BE208" s="318"/>
      <c r="BF208" s="106"/>
    </row>
    <row r="209" spans="1:58" ht="5.5" customHeight="1" x14ac:dyDescent="0.55000000000000004">
      <c r="A209" s="107"/>
      <c r="B209" s="373"/>
      <c r="C209" s="362"/>
      <c r="D209" s="362"/>
      <c r="E209" s="362"/>
      <c r="F209" s="362"/>
      <c r="G209" s="362"/>
      <c r="H209" s="362"/>
      <c r="I209" s="362"/>
      <c r="J209" s="362"/>
      <c r="K209" s="362"/>
      <c r="L209" s="362"/>
      <c r="M209" s="362"/>
      <c r="N209" s="362"/>
      <c r="O209" s="362"/>
      <c r="P209" s="362"/>
      <c r="Q209" s="362"/>
      <c r="R209" s="362"/>
      <c r="S209" s="362"/>
      <c r="T209" s="362"/>
      <c r="U209" s="362"/>
      <c r="V209" s="362"/>
      <c r="W209" s="362"/>
      <c r="X209" s="362"/>
      <c r="Y209" s="347"/>
      <c r="Z209" s="347"/>
      <c r="AA209" s="347"/>
      <c r="AB209" s="347"/>
      <c r="AC209" s="100"/>
      <c r="AD209" s="315"/>
      <c r="AE209" s="316"/>
      <c r="AF209" s="316"/>
      <c r="AG209" s="316"/>
      <c r="AH209" s="317"/>
      <c r="AI209" s="318"/>
      <c r="AJ209" s="318"/>
      <c r="AK209" s="318"/>
      <c r="AL209" s="318"/>
      <c r="AM209" s="318"/>
      <c r="AN209" s="318"/>
      <c r="AO209" s="318"/>
      <c r="AP209" s="318"/>
      <c r="AQ209" s="318"/>
      <c r="AR209" s="318"/>
      <c r="AS209" s="318"/>
      <c r="AT209" s="318"/>
      <c r="AU209" s="318"/>
      <c r="AV209" s="247"/>
      <c r="AW209" s="247"/>
      <c r="AX209" s="247"/>
      <c r="AY209" s="318"/>
      <c r="AZ209" s="318"/>
      <c r="BA209" s="318"/>
      <c r="BB209" s="318"/>
      <c r="BC209" s="318"/>
      <c r="BD209" s="318"/>
      <c r="BE209" s="318"/>
      <c r="BF209" s="106"/>
    </row>
    <row r="210" spans="1:58" ht="37" customHeight="1" x14ac:dyDescent="0.55000000000000004">
      <c r="A210" s="107"/>
      <c r="B210" s="373"/>
      <c r="C210" s="362"/>
      <c r="D210" s="362"/>
      <c r="E210" s="362"/>
      <c r="F210" s="362"/>
      <c r="G210" s="362"/>
      <c r="H210" s="362"/>
      <c r="I210" s="362"/>
      <c r="J210" s="362"/>
      <c r="K210" s="362"/>
      <c r="L210" s="362"/>
      <c r="M210" s="362"/>
      <c r="N210" s="362"/>
      <c r="O210" s="362"/>
      <c r="P210" s="362"/>
      <c r="Q210" s="362"/>
      <c r="R210" s="362"/>
      <c r="S210" s="362"/>
      <c r="T210" s="362"/>
      <c r="U210" s="362"/>
      <c r="V210" s="362"/>
      <c r="W210" s="362"/>
      <c r="X210" s="362"/>
      <c r="Y210" s="347"/>
      <c r="Z210" s="347"/>
      <c r="AA210" s="347"/>
      <c r="AB210" s="347"/>
      <c r="AC210" s="100"/>
      <c r="AD210" s="255"/>
      <c r="AE210" s="256"/>
      <c r="AF210" s="256"/>
      <c r="AG210" s="256"/>
      <c r="AH210" s="257"/>
      <c r="AI210" s="318"/>
      <c r="AJ210" s="318"/>
      <c r="AK210" s="318"/>
      <c r="AL210" s="318"/>
      <c r="AM210" s="318"/>
      <c r="AN210" s="318"/>
      <c r="AO210" s="318"/>
      <c r="AP210" s="318"/>
      <c r="AQ210" s="318"/>
      <c r="AR210" s="318"/>
      <c r="AS210" s="318"/>
      <c r="AT210" s="318"/>
      <c r="AU210" s="318"/>
      <c r="AV210" s="247"/>
      <c r="AW210" s="247"/>
      <c r="AX210" s="247"/>
      <c r="AY210" s="318"/>
      <c r="AZ210" s="318"/>
      <c r="BA210" s="318"/>
      <c r="BB210" s="318"/>
      <c r="BC210" s="318"/>
      <c r="BD210" s="318"/>
      <c r="BE210" s="318"/>
      <c r="BF210" s="106"/>
    </row>
    <row r="211" spans="1:58" ht="5.5" customHeight="1" x14ac:dyDescent="0.55000000000000004">
      <c r="A211" s="107"/>
      <c r="B211" s="373"/>
      <c r="C211" s="362"/>
      <c r="D211" s="362"/>
      <c r="E211" s="362"/>
      <c r="F211" s="362"/>
      <c r="G211" s="362"/>
      <c r="H211" s="362"/>
      <c r="I211" s="362"/>
      <c r="J211" s="362"/>
      <c r="K211" s="362"/>
      <c r="L211" s="362"/>
      <c r="M211" s="362"/>
      <c r="N211" s="362"/>
      <c r="O211" s="362"/>
      <c r="P211" s="362"/>
      <c r="Q211" s="362"/>
      <c r="R211" s="362"/>
      <c r="S211" s="362"/>
      <c r="T211" s="362"/>
      <c r="U211" s="362"/>
      <c r="V211" s="362"/>
      <c r="W211" s="362"/>
      <c r="X211" s="362"/>
      <c r="Y211" s="347"/>
      <c r="Z211" s="347"/>
      <c r="AA211" s="347"/>
      <c r="AB211" s="347"/>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c r="AX211" s="100"/>
      <c r="AY211" s="100"/>
      <c r="AZ211" s="100"/>
      <c r="BA211" s="100"/>
      <c r="BB211" s="100"/>
      <c r="BC211" s="100"/>
      <c r="BD211" s="100"/>
      <c r="BE211" s="100"/>
      <c r="BF211" s="106"/>
    </row>
    <row r="212" spans="1:58" ht="37" customHeight="1" x14ac:dyDescent="0.55000000000000004">
      <c r="A212" s="107"/>
      <c r="B212" s="374"/>
      <c r="C212" s="363"/>
      <c r="D212" s="363"/>
      <c r="E212" s="363"/>
      <c r="F212" s="363"/>
      <c r="G212" s="363"/>
      <c r="H212" s="363"/>
      <c r="I212" s="363"/>
      <c r="J212" s="363"/>
      <c r="K212" s="363"/>
      <c r="L212" s="363"/>
      <c r="M212" s="363"/>
      <c r="N212" s="363"/>
      <c r="O212" s="363"/>
      <c r="P212" s="363"/>
      <c r="Q212" s="363"/>
      <c r="R212" s="363"/>
      <c r="S212" s="363"/>
      <c r="T212" s="363"/>
      <c r="U212" s="363"/>
      <c r="V212" s="363"/>
      <c r="W212" s="363"/>
      <c r="X212" s="363"/>
      <c r="Y212" s="348"/>
      <c r="Z212" s="348"/>
      <c r="AA212" s="348"/>
      <c r="AB212" s="348"/>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c r="AW212" s="100"/>
      <c r="AX212" s="100"/>
      <c r="AY212" s="100"/>
      <c r="AZ212" s="100"/>
      <c r="BA212" s="100"/>
      <c r="BB212" s="100"/>
      <c r="BC212" s="100"/>
      <c r="BD212" s="100"/>
      <c r="BE212" s="100"/>
      <c r="BF212" s="106"/>
    </row>
    <row r="213" spans="1:58" ht="5.5" customHeight="1" x14ac:dyDescent="0.55000000000000004">
      <c r="A213" s="107"/>
      <c r="B213" s="114"/>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c r="AW213" s="100"/>
      <c r="AX213" s="100"/>
      <c r="AY213" s="100"/>
      <c r="AZ213" s="100"/>
      <c r="BA213" s="100"/>
      <c r="BB213" s="100"/>
      <c r="BC213" s="100"/>
      <c r="BD213" s="100"/>
      <c r="BE213" s="100"/>
      <c r="BF213" s="106"/>
    </row>
    <row r="214" spans="1:58" ht="37.4" customHeight="1" x14ac:dyDescent="0.55000000000000004">
      <c r="A214" s="107"/>
      <c r="B214" s="13" t="s">
        <v>246</v>
      </c>
      <c r="C214" s="341" t="s">
        <v>316</v>
      </c>
      <c r="D214" s="370"/>
      <c r="E214" s="370"/>
      <c r="F214" s="370"/>
      <c r="G214" s="370"/>
      <c r="H214" s="370"/>
      <c r="I214" s="370"/>
      <c r="J214" s="370"/>
      <c r="K214" s="370"/>
      <c r="L214" s="370"/>
      <c r="M214" s="370"/>
      <c r="N214" s="370"/>
      <c r="O214" s="370"/>
      <c r="P214" s="370"/>
      <c r="Q214" s="370"/>
      <c r="R214" s="370"/>
      <c r="S214" s="370"/>
      <c r="T214" s="370"/>
      <c r="U214" s="370"/>
      <c r="V214" s="370"/>
      <c r="W214" s="370"/>
      <c r="X214" s="371"/>
      <c r="Y214" s="340"/>
      <c r="Z214" s="340"/>
      <c r="AA214" s="340"/>
      <c r="AB214" s="34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c r="AW214" s="100"/>
      <c r="AX214" s="100"/>
      <c r="AY214" s="100"/>
      <c r="AZ214" s="100"/>
      <c r="BA214" s="100"/>
      <c r="BB214" s="100"/>
      <c r="BC214" s="100"/>
      <c r="BD214" s="100"/>
      <c r="BE214" s="100"/>
      <c r="BF214" s="106"/>
    </row>
    <row r="215" spans="1:58" ht="5.5" customHeight="1" x14ac:dyDescent="0.55000000000000004">
      <c r="A215" s="107"/>
      <c r="B215" s="114"/>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c r="AX215" s="100"/>
      <c r="AY215" s="100"/>
      <c r="AZ215" s="100"/>
      <c r="BA215" s="100"/>
      <c r="BB215" s="100"/>
      <c r="BC215" s="100"/>
      <c r="BD215" s="100"/>
      <c r="BE215" s="100"/>
      <c r="BF215" s="106"/>
    </row>
    <row r="216" spans="1:58" ht="37.4" customHeight="1" x14ac:dyDescent="0.55000000000000004">
      <c r="A216" s="107"/>
      <c r="B216" s="13" t="s">
        <v>281</v>
      </c>
      <c r="C216" s="341" t="s">
        <v>282</v>
      </c>
      <c r="D216" s="370"/>
      <c r="E216" s="370"/>
      <c r="F216" s="370"/>
      <c r="G216" s="370"/>
      <c r="H216" s="370"/>
      <c r="I216" s="370"/>
      <c r="J216" s="370"/>
      <c r="K216" s="370"/>
      <c r="L216" s="370"/>
      <c r="M216" s="370"/>
      <c r="N216" s="370"/>
      <c r="O216" s="370"/>
      <c r="P216" s="370"/>
      <c r="Q216" s="370"/>
      <c r="R216" s="370"/>
      <c r="S216" s="370"/>
      <c r="T216" s="370"/>
      <c r="U216" s="370"/>
      <c r="V216" s="370"/>
      <c r="W216" s="370"/>
      <c r="X216" s="371"/>
      <c r="Y216" s="340"/>
      <c r="Z216" s="340"/>
      <c r="AA216" s="340"/>
      <c r="AB216" s="34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c r="AW216" s="100"/>
      <c r="AX216" s="100"/>
      <c r="AY216" s="100"/>
      <c r="AZ216" s="100"/>
      <c r="BA216" s="100"/>
      <c r="BB216" s="100"/>
      <c r="BC216" s="100"/>
      <c r="BD216" s="100"/>
      <c r="BE216" s="100"/>
      <c r="BF216" s="106"/>
    </row>
    <row r="217" spans="1:58" ht="5.5" customHeight="1" thickBot="1" x14ac:dyDescent="0.6">
      <c r="A217" s="120"/>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c r="BA217" s="122"/>
      <c r="BB217" s="122"/>
      <c r="BC217" s="122"/>
      <c r="BD217" s="122"/>
      <c r="BE217" s="122"/>
      <c r="BF217" s="123"/>
    </row>
    <row r="218" spans="1:58" ht="5.5" customHeight="1" thickTop="1" x14ac:dyDescent="0.55000000000000004">
      <c r="A218" s="104"/>
      <c r="BF218" s="103"/>
    </row>
    <row r="219" spans="1:58" ht="37.4" customHeight="1" x14ac:dyDescent="0.55000000000000004">
      <c r="A219" s="104"/>
      <c r="B219" s="56" t="s">
        <v>3</v>
      </c>
      <c r="C219" s="417" t="s">
        <v>116</v>
      </c>
      <c r="D219" s="418"/>
      <c r="E219" s="419"/>
      <c r="F219" s="56" t="s">
        <v>209</v>
      </c>
      <c r="G219" s="339" t="s">
        <v>210</v>
      </c>
      <c r="H219" s="339"/>
      <c r="I219" s="339"/>
      <c r="J219" s="339"/>
      <c r="K219" s="246" t="s">
        <v>211</v>
      </c>
      <c r="L219" s="247"/>
      <c r="M219" s="339" t="s">
        <v>317</v>
      </c>
      <c r="N219" s="339"/>
      <c r="O219" s="339"/>
      <c r="P219" s="339"/>
      <c r="Q219" s="339"/>
      <c r="R219" s="339"/>
      <c r="S219" s="339"/>
      <c r="T219" s="339"/>
      <c r="U219" s="339"/>
      <c r="V219" s="339"/>
      <c r="W219" s="246" t="s">
        <v>213</v>
      </c>
      <c r="X219" s="246"/>
      <c r="Y219" s="344" t="s">
        <v>214</v>
      </c>
      <c r="Z219" s="344"/>
      <c r="AA219" s="344"/>
      <c r="AB219" s="344"/>
      <c r="AD219" s="247" t="s">
        <v>215</v>
      </c>
      <c r="AE219" s="345"/>
      <c r="AF219" s="345"/>
      <c r="AG219" s="359" t="s">
        <v>318</v>
      </c>
      <c r="AH219" s="360"/>
      <c r="AI219" s="360"/>
      <c r="AJ219" s="360"/>
      <c r="AK219" s="360"/>
      <c r="AL219" s="360"/>
      <c r="AM219" s="360"/>
      <c r="AN219" s="360"/>
      <c r="AO219" s="360"/>
      <c r="AP219" s="360"/>
      <c r="AQ219" s="360"/>
      <c r="AR219" s="360"/>
      <c r="AS219" s="360"/>
      <c r="AT219" s="360"/>
      <c r="AU219" s="360"/>
      <c r="AV219" s="360"/>
      <c r="AW219" s="360"/>
      <c r="AX219" s="360"/>
      <c r="AY219" s="360"/>
      <c r="AZ219" s="360"/>
      <c r="BA219" s="360"/>
      <c r="BB219" s="360"/>
      <c r="BC219" s="360"/>
      <c r="BD219" s="360"/>
      <c r="BE219" s="360"/>
      <c r="BF219" s="103"/>
    </row>
    <row r="220" spans="1:58" ht="5.5" customHeight="1" x14ac:dyDescent="0.55000000000000004">
      <c r="A220" s="104"/>
      <c r="BF220" s="103"/>
    </row>
    <row r="221" spans="1:58" ht="37.4" customHeight="1" x14ac:dyDescent="0.55000000000000004">
      <c r="A221" s="104"/>
      <c r="B221" s="247" t="s">
        <v>217</v>
      </c>
      <c r="C221" s="365"/>
      <c r="D221" s="366" t="s">
        <v>319</v>
      </c>
      <c r="E221" s="367"/>
      <c r="F221" s="367"/>
      <c r="G221" s="367"/>
      <c r="H221" s="367"/>
      <c r="I221" s="367"/>
      <c r="J221" s="367"/>
      <c r="K221" s="367"/>
      <c r="L221" s="367"/>
      <c r="M221" s="367"/>
      <c r="N221" s="367"/>
      <c r="O221" s="367"/>
      <c r="P221" s="367"/>
      <c r="Q221" s="367"/>
      <c r="R221" s="367"/>
      <c r="S221" s="367"/>
      <c r="T221" s="368"/>
      <c r="U221" s="247" t="s">
        <v>219</v>
      </c>
      <c r="V221" s="247"/>
      <c r="W221" s="247"/>
      <c r="X221" s="349" t="s">
        <v>320</v>
      </c>
      <c r="Y221" s="349"/>
      <c r="Z221" s="349"/>
      <c r="AA221" s="349"/>
      <c r="AB221" s="349"/>
      <c r="AD221" s="331" t="s">
        <v>236</v>
      </c>
      <c r="AE221" s="331"/>
      <c r="AF221" s="331"/>
      <c r="AG221" s="361" t="s">
        <v>321</v>
      </c>
      <c r="AH221" s="361"/>
      <c r="AI221" s="361"/>
      <c r="AJ221" s="361"/>
      <c r="AK221" s="361"/>
      <c r="AL221" s="361"/>
      <c r="AM221" s="361"/>
      <c r="AN221" s="361"/>
      <c r="AO221" s="361"/>
      <c r="AP221" s="361"/>
      <c r="AQ221" s="361"/>
      <c r="AR221" s="361"/>
      <c r="AS221" s="361"/>
      <c r="AT221" s="361"/>
      <c r="AU221" s="361"/>
      <c r="AV221" s="361"/>
      <c r="AW221" s="361"/>
      <c r="AX221" s="361"/>
      <c r="AY221" s="361"/>
      <c r="AZ221" s="361"/>
      <c r="BA221" s="361"/>
      <c r="BB221" s="361"/>
      <c r="BC221" s="361"/>
      <c r="BD221" s="361"/>
      <c r="BE221" s="361"/>
      <c r="BF221" s="103"/>
    </row>
    <row r="222" spans="1:58" ht="5.5" customHeight="1" x14ac:dyDescent="0.55000000000000004">
      <c r="A222" s="104"/>
      <c r="AD222" s="332"/>
      <c r="AE222" s="332"/>
      <c r="AF222" s="332"/>
      <c r="AG222" s="362"/>
      <c r="AH222" s="362"/>
      <c r="AI222" s="362"/>
      <c r="AJ222" s="362"/>
      <c r="AK222" s="362"/>
      <c r="AL222" s="362"/>
      <c r="AM222" s="362"/>
      <c r="AN222" s="362"/>
      <c r="AO222" s="362"/>
      <c r="AP222" s="362"/>
      <c r="AQ222" s="362"/>
      <c r="AR222" s="362"/>
      <c r="AS222" s="362"/>
      <c r="AT222" s="362"/>
      <c r="AU222" s="362"/>
      <c r="AV222" s="362"/>
      <c r="AW222" s="362"/>
      <c r="AX222" s="362"/>
      <c r="AY222" s="362"/>
      <c r="AZ222" s="362"/>
      <c r="BA222" s="362"/>
      <c r="BB222" s="362"/>
      <c r="BC222" s="362"/>
      <c r="BD222" s="362"/>
      <c r="BE222" s="362"/>
      <c r="BF222" s="103"/>
    </row>
    <row r="223" spans="1:58" ht="37.4" customHeight="1" x14ac:dyDescent="0.55000000000000004">
      <c r="A223" s="104"/>
      <c r="B223" s="247" t="s">
        <v>222</v>
      </c>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t="s">
        <v>223</v>
      </c>
      <c r="Z223" s="247"/>
      <c r="AA223" s="247"/>
      <c r="AB223" s="247"/>
      <c r="AD223" s="333"/>
      <c r="AE223" s="333"/>
      <c r="AF223" s="333"/>
      <c r="AG223" s="363"/>
      <c r="AH223" s="363"/>
      <c r="AI223" s="363"/>
      <c r="AJ223" s="363"/>
      <c r="AK223" s="363"/>
      <c r="AL223" s="363"/>
      <c r="AM223" s="363"/>
      <c r="AN223" s="363"/>
      <c r="AO223" s="363"/>
      <c r="AP223" s="363"/>
      <c r="AQ223" s="363"/>
      <c r="AR223" s="363"/>
      <c r="AS223" s="363"/>
      <c r="AT223" s="363"/>
      <c r="AU223" s="363"/>
      <c r="AV223" s="363"/>
      <c r="AW223" s="363"/>
      <c r="AX223" s="363"/>
      <c r="AY223" s="363"/>
      <c r="AZ223" s="363"/>
      <c r="BA223" s="363"/>
      <c r="BB223" s="363"/>
      <c r="BC223" s="363"/>
      <c r="BD223" s="363"/>
      <c r="BE223" s="363"/>
      <c r="BF223" s="103"/>
    </row>
    <row r="224" spans="1:58" ht="5.5" customHeight="1" x14ac:dyDescent="0.55000000000000004">
      <c r="A224" s="104"/>
      <c r="BF224" s="103"/>
    </row>
    <row r="225" spans="1:58" ht="37.4" customHeight="1" x14ac:dyDescent="0.55000000000000004">
      <c r="A225" s="104"/>
      <c r="B225" s="372" t="s">
        <v>226</v>
      </c>
      <c r="C225" s="425" t="s">
        <v>322</v>
      </c>
      <c r="D225" s="426"/>
      <c r="E225" s="426"/>
      <c r="F225" s="426"/>
      <c r="G225" s="426"/>
      <c r="H225" s="426"/>
      <c r="I225" s="426"/>
      <c r="J225" s="426"/>
      <c r="K225" s="426"/>
      <c r="L225" s="426"/>
      <c r="M225" s="426"/>
      <c r="N225" s="426"/>
      <c r="O225" s="426"/>
      <c r="P225" s="426"/>
      <c r="Q225" s="426"/>
      <c r="R225" s="426"/>
      <c r="S225" s="426"/>
      <c r="T225" s="426"/>
      <c r="U225" s="426"/>
      <c r="V225" s="426"/>
      <c r="W225" s="426"/>
      <c r="X225" s="427"/>
      <c r="Y225" s="443"/>
      <c r="Z225" s="443"/>
      <c r="AA225" s="443"/>
      <c r="AB225" s="443"/>
      <c r="AD225" s="229" t="s">
        <v>239</v>
      </c>
      <c r="AE225" s="230"/>
      <c r="AF225" s="231"/>
      <c r="AG225" s="334"/>
      <c r="AH225" s="335"/>
      <c r="AI225" s="335"/>
      <c r="AJ225" s="335"/>
      <c r="AK225" s="335"/>
      <c r="AL225" s="335"/>
      <c r="AM225" s="335"/>
      <c r="AN225" s="335"/>
      <c r="AO225" s="335"/>
      <c r="AP225" s="335"/>
      <c r="AQ225" s="335"/>
      <c r="AR225" s="335"/>
      <c r="AS225" s="335"/>
      <c r="AT225" s="335"/>
      <c r="AU225" s="335"/>
      <c r="AV225" s="335"/>
      <c r="AW225" s="335"/>
      <c r="AX225" s="335"/>
      <c r="AY225" s="335"/>
      <c r="AZ225" s="335"/>
      <c r="BA225" s="335"/>
      <c r="BB225" s="335"/>
      <c r="BC225" s="335"/>
      <c r="BD225" s="335"/>
      <c r="BE225" s="336"/>
      <c r="BF225" s="103"/>
    </row>
    <row r="226" spans="1:58" ht="5.5" customHeight="1" x14ac:dyDescent="0.55000000000000004">
      <c r="A226" s="104"/>
      <c r="B226" s="373"/>
      <c r="C226" s="428"/>
      <c r="D226" s="429"/>
      <c r="E226" s="429"/>
      <c r="F226" s="429"/>
      <c r="G226" s="429"/>
      <c r="H226" s="429"/>
      <c r="I226" s="429"/>
      <c r="J226" s="429"/>
      <c r="K226" s="429"/>
      <c r="L226" s="429"/>
      <c r="M226" s="429"/>
      <c r="N226" s="429"/>
      <c r="O226" s="429"/>
      <c r="P226" s="429"/>
      <c r="Q226" s="429"/>
      <c r="R226" s="429"/>
      <c r="S226" s="429"/>
      <c r="T226" s="429"/>
      <c r="U226" s="429"/>
      <c r="V226" s="429"/>
      <c r="W226" s="429"/>
      <c r="X226" s="430"/>
      <c r="Y226" s="444"/>
      <c r="Z226" s="444"/>
      <c r="AA226" s="444"/>
      <c r="AB226" s="444"/>
      <c r="BF226" s="103"/>
    </row>
    <row r="227" spans="1:58" ht="37.4" customHeight="1" x14ac:dyDescent="0.55000000000000004">
      <c r="A227" s="104"/>
      <c r="B227" s="373"/>
      <c r="C227" s="428"/>
      <c r="D227" s="429"/>
      <c r="E227" s="429"/>
      <c r="F227" s="429"/>
      <c r="G227" s="429"/>
      <c r="H227" s="429"/>
      <c r="I227" s="429"/>
      <c r="J227" s="429"/>
      <c r="K227" s="429"/>
      <c r="L227" s="429"/>
      <c r="M227" s="429"/>
      <c r="N227" s="429"/>
      <c r="O227" s="429"/>
      <c r="P227" s="429"/>
      <c r="Q227" s="429"/>
      <c r="R227" s="429"/>
      <c r="S227" s="429"/>
      <c r="T227" s="429"/>
      <c r="U227" s="429"/>
      <c r="V227" s="429"/>
      <c r="W227" s="429"/>
      <c r="X227" s="430"/>
      <c r="Y227" s="444"/>
      <c r="Z227" s="444"/>
      <c r="AA227" s="444"/>
      <c r="AB227" s="444"/>
      <c r="AD227" s="246" t="s">
        <v>221</v>
      </c>
      <c r="AE227" s="246"/>
      <c r="AF227" s="246"/>
      <c r="AG227" s="337"/>
      <c r="AH227" s="337"/>
      <c r="AI227" s="337"/>
      <c r="AJ227" s="337"/>
      <c r="AK227" s="337"/>
      <c r="AL227" s="337"/>
      <c r="AM227" s="337"/>
      <c r="AN227" s="337"/>
      <c r="AO227" s="337"/>
      <c r="AP227" s="337"/>
      <c r="AQ227" s="337"/>
      <c r="AR227" s="337"/>
      <c r="AS227" s="337"/>
      <c r="AT227" s="337"/>
      <c r="AU227" s="337"/>
      <c r="AV227" s="229" t="s">
        <v>88</v>
      </c>
      <c r="AW227" s="230"/>
      <c r="AX227" s="231"/>
      <c r="AY227" s="319"/>
      <c r="AZ227" s="320"/>
      <c r="BA227" s="320"/>
      <c r="BB227" s="320"/>
      <c r="BC227" s="320"/>
      <c r="BD227" s="320"/>
      <c r="BE227" s="321"/>
      <c r="BF227" s="103"/>
    </row>
    <row r="228" spans="1:58" ht="5.5" customHeight="1" x14ac:dyDescent="0.55000000000000004">
      <c r="A228" s="104"/>
      <c r="B228" s="373"/>
      <c r="C228" s="428"/>
      <c r="D228" s="429"/>
      <c r="E228" s="429"/>
      <c r="F228" s="429"/>
      <c r="G228" s="429"/>
      <c r="H228" s="429"/>
      <c r="I228" s="429"/>
      <c r="J228" s="429"/>
      <c r="K228" s="429"/>
      <c r="L228" s="429"/>
      <c r="M228" s="429"/>
      <c r="N228" s="429"/>
      <c r="O228" s="429"/>
      <c r="P228" s="429"/>
      <c r="Q228" s="429"/>
      <c r="R228" s="429"/>
      <c r="S228" s="429"/>
      <c r="T228" s="429"/>
      <c r="U228" s="429"/>
      <c r="V228" s="429"/>
      <c r="W228" s="429"/>
      <c r="X228" s="430"/>
      <c r="Y228" s="444"/>
      <c r="Z228" s="444"/>
      <c r="AA228" s="444"/>
      <c r="AB228" s="444"/>
      <c r="AD228"/>
      <c r="AE228"/>
      <c r="AF228"/>
      <c r="AG228"/>
      <c r="AH228"/>
      <c r="AI228"/>
      <c r="AJ228"/>
      <c r="AK228"/>
      <c r="AL228"/>
      <c r="AM228"/>
      <c r="AN228"/>
      <c r="AO228"/>
      <c r="AP228"/>
      <c r="AQ228"/>
      <c r="AR228"/>
      <c r="AS228"/>
      <c r="AT228"/>
      <c r="AU228"/>
      <c r="AV228"/>
      <c r="AW228"/>
      <c r="AX228"/>
      <c r="AY228"/>
      <c r="AZ228"/>
      <c r="BA228"/>
      <c r="BB228"/>
      <c r="BC228"/>
      <c r="BD228"/>
      <c r="BE228"/>
      <c r="BF228" s="103"/>
    </row>
    <row r="229" spans="1:58" ht="37.4" customHeight="1" x14ac:dyDescent="0.55000000000000004">
      <c r="A229" s="104"/>
      <c r="B229" s="373"/>
      <c r="C229" s="428"/>
      <c r="D229" s="429"/>
      <c r="E229" s="429"/>
      <c r="F229" s="429"/>
      <c r="G229" s="429"/>
      <c r="H229" s="429"/>
      <c r="I229" s="429"/>
      <c r="J229" s="429"/>
      <c r="K229" s="429"/>
      <c r="L229" s="429"/>
      <c r="M229" s="429"/>
      <c r="N229" s="429"/>
      <c r="O229" s="429"/>
      <c r="P229" s="429"/>
      <c r="Q229" s="429"/>
      <c r="R229" s="429"/>
      <c r="S229" s="429"/>
      <c r="T229" s="429"/>
      <c r="U229" s="429"/>
      <c r="V229" s="429"/>
      <c r="W229" s="429"/>
      <c r="X229" s="430"/>
      <c r="Y229" s="444"/>
      <c r="Z229" s="444"/>
      <c r="AA229" s="444"/>
      <c r="AB229" s="444"/>
      <c r="AD229" s="322" t="s">
        <v>224</v>
      </c>
      <c r="AE229" s="323"/>
      <c r="AF229" s="324"/>
      <c r="AG229" s="350"/>
      <c r="AH229" s="351"/>
      <c r="AI229" s="351"/>
      <c r="AJ229" s="351"/>
      <c r="AK229" s="351"/>
      <c r="AL229" s="351"/>
      <c r="AM229" s="351"/>
      <c r="AN229" s="351"/>
      <c r="AO229" s="351"/>
      <c r="AP229" s="351"/>
      <c r="AQ229" s="352"/>
      <c r="AR229" s="322" t="s">
        <v>225</v>
      </c>
      <c r="AS229" s="323"/>
      <c r="AT229" s="324"/>
      <c r="AU229" s="318"/>
      <c r="AV229" s="364"/>
      <c r="AW229" s="364"/>
      <c r="AX229" s="364"/>
      <c r="AY229" s="364"/>
      <c r="AZ229" s="364"/>
      <c r="BA229" s="364"/>
      <c r="BB229" s="364"/>
      <c r="BC229" s="364"/>
      <c r="BD229" s="364"/>
      <c r="BE229" s="364"/>
      <c r="BF229" s="103"/>
    </row>
    <row r="230" spans="1:58" ht="5.5" customHeight="1" x14ac:dyDescent="0.55000000000000004">
      <c r="A230" s="104"/>
      <c r="B230" s="373"/>
      <c r="C230" s="428"/>
      <c r="D230" s="429"/>
      <c r="E230" s="429"/>
      <c r="F230" s="429"/>
      <c r="G230" s="429"/>
      <c r="H230" s="429"/>
      <c r="I230" s="429"/>
      <c r="J230" s="429"/>
      <c r="K230" s="429"/>
      <c r="L230" s="429"/>
      <c r="M230" s="429"/>
      <c r="N230" s="429"/>
      <c r="O230" s="429"/>
      <c r="P230" s="429"/>
      <c r="Q230" s="429"/>
      <c r="R230" s="429"/>
      <c r="S230" s="429"/>
      <c r="T230" s="429"/>
      <c r="U230" s="429"/>
      <c r="V230" s="429"/>
      <c r="W230" s="429"/>
      <c r="X230" s="430"/>
      <c r="Y230" s="444"/>
      <c r="Z230" s="444"/>
      <c r="AA230" s="444"/>
      <c r="AB230" s="444"/>
      <c r="AD230" s="325"/>
      <c r="AE230" s="326"/>
      <c r="AF230" s="327"/>
      <c r="AG230" s="353"/>
      <c r="AH230" s="354"/>
      <c r="AI230" s="354"/>
      <c r="AJ230" s="354"/>
      <c r="AK230" s="354"/>
      <c r="AL230" s="354"/>
      <c r="AM230" s="354"/>
      <c r="AN230" s="354"/>
      <c r="AO230" s="354"/>
      <c r="AP230" s="354"/>
      <c r="AQ230" s="355"/>
      <c r="AR230" s="325"/>
      <c r="AS230" s="326"/>
      <c r="AT230" s="327"/>
      <c r="AU230" s="364"/>
      <c r="AV230" s="364"/>
      <c r="AW230" s="364"/>
      <c r="AX230" s="364"/>
      <c r="AY230" s="364"/>
      <c r="AZ230" s="364"/>
      <c r="BA230" s="364"/>
      <c r="BB230" s="364"/>
      <c r="BC230" s="364"/>
      <c r="BD230" s="364"/>
      <c r="BE230" s="364"/>
      <c r="BF230" s="103"/>
    </row>
    <row r="231" spans="1:58" ht="37.4" customHeight="1" x14ac:dyDescent="0.55000000000000004">
      <c r="A231" s="104"/>
      <c r="B231" s="373"/>
      <c r="C231" s="428"/>
      <c r="D231" s="429"/>
      <c r="E231" s="429"/>
      <c r="F231" s="429"/>
      <c r="G231" s="429"/>
      <c r="H231" s="429"/>
      <c r="I231" s="429"/>
      <c r="J231" s="429"/>
      <c r="K231" s="429"/>
      <c r="L231" s="429"/>
      <c r="M231" s="429"/>
      <c r="N231" s="429"/>
      <c r="O231" s="429"/>
      <c r="P231" s="429"/>
      <c r="Q231" s="429"/>
      <c r="R231" s="429"/>
      <c r="S231" s="429"/>
      <c r="T231" s="429"/>
      <c r="U231" s="429"/>
      <c r="V231" s="429"/>
      <c r="W231" s="429"/>
      <c r="X231" s="430"/>
      <c r="Y231" s="444"/>
      <c r="Z231" s="444"/>
      <c r="AA231" s="444"/>
      <c r="AB231" s="444"/>
      <c r="AD231" s="325"/>
      <c r="AE231" s="326"/>
      <c r="AF231" s="327"/>
      <c r="AG231" s="353"/>
      <c r="AH231" s="354"/>
      <c r="AI231" s="354"/>
      <c r="AJ231" s="354"/>
      <c r="AK231" s="354"/>
      <c r="AL231" s="354"/>
      <c r="AM231" s="354"/>
      <c r="AN231" s="354"/>
      <c r="AO231" s="354"/>
      <c r="AP231" s="354"/>
      <c r="AQ231" s="355"/>
      <c r="AR231" s="325"/>
      <c r="AS231" s="326"/>
      <c r="AT231" s="327"/>
      <c r="AU231" s="364"/>
      <c r="AV231" s="364"/>
      <c r="AW231" s="364"/>
      <c r="AX231" s="364"/>
      <c r="AY231" s="364"/>
      <c r="AZ231" s="364"/>
      <c r="BA231" s="364"/>
      <c r="BB231" s="364"/>
      <c r="BC231" s="364"/>
      <c r="BD231" s="364"/>
      <c r="BE231" s="364"/>
      <c r="BF231" s="103"/>
    </row>
    <row r="232" spans="1:58" ht="5.5" customHeight="1" x14ac:dyDescent="0.55000000000000004">
      <c r="A232" s="104"/>
      <c r="B232" s="373"/>
      <c r="C232" s="428"/>
      <c r="D232" s="429"/>
      <c r="E232" s="429"/>
      <c r="F232" s="429"/>
      <c r="G232" s="429"/>
      <c r="H232" s="429"/>
      <c r="I232" s="429"/>
      <c r="J232" s="429"/>
      <c r="K232" s="429"/>
      <c r="L232" s="429"/>
      <c r="M232" s="429"/>
      <c r="N232" s="429"/>
      <c r="O232" s="429"/>
      <c r="P232" s="429"/>
      <c r="Q232" s="429"/>
      <c r="R232" s="429"/>
      <c r="S232" s="429"/>
      <c r="T232" s="429"/>
      <c r="U232" s="429"/>
      <c r="V232" s="429"/>
      <c r="W232" s="429"/>
      <c r="X232" s="430"/>
      <c r="Y232" s="444"/>
      <c r="Z232" s="444"/>
      <c r="AA232" s="444"/>
      <c r="AB232" s="444"/>
      <c r="AD232" s="325"/>
      <c r="AE232" s="326"/>
      <c r="AF232" s="327"/>
      <c r="AG232" s="353"/>
      <c r="AH232" s="354"/>
      <c r="AI232" s="354"/>
      <c r="AJ232" s="354"/>
      <c r="AK232" s="354"/>
      <c r="AL232" s="354"/>
      <c r="AM232" s="354"/>
      <c r="AN232" s="354"/>
      <c r="AO232" s="354"/>
      <c r="AP232" s="354"/>
      <c r="AQ232" s="355"/>
      <c r="AR232" s="328"/>
      <c r="AS232" s="329"/>
      <c r="AT232" s="330"/>
      <c r="AU232" s="364"/>
      <c r="AV232" s="364"/>
      <c r="AW232" s="364"/>
      <c r="AX232" s="364"/>
      <c r="AY232" s="364"/>
      <c r="AZ232" s="364"/>
      <c r="BA232" s="364"/>
      <c r="BB232" s="364"/>
      <c r="BC232" s="364"/>
      <c r="BD232" s="364"/>
      <c r="BE232" s="364"/>
      <c r="BF232" s="103"/>
    </row>
    <row r="233" spans="1:58" ht="37.4" customHeight="1" x14ac:dyDescent="0.55000000000000004">
      <c r="A233" s="104"/>
      <c r="B233" s="373"/>
      <c r="C233" s="428"/>
      <c r="D233" s="429"/>
      <c r="E233" s="429"/>
      <c r="F233" s="429"/>
      <c r="G233" s="429"/>
      <c r="H233" s="429"/>
      <c r="I233" s="429"/>
      <c r="J233" s="429"/>
      <c r="K233" s="429"/>
      <c r="L233" s="429"/>
      <c r="M233" s="429"/>
      <c r="N233" s="429"/>
      <c r="O233" s="429"/>
      <c r="P233" s="429"/>
      <c r="Q233" s="429"/>
      <c r="R233" s="429"/>
      <c r="S233" s="429"/>
      <c r="T233" s="429"/>
      <c r="U233" s="429"/>
      <c r="V233" s="429"/>
      <c r="W233" s="429"/>
      <c r="X233" s="430"/>
      <c r="Y233" s="444"/>
      <c r="Z233" s="444"/>
      <c r="AA233" s="444"/>
      <c r="AB233" s="444"/>
      <c r="AD233" s="328"/>
      <c r="AE233" s="329"/>
      <c r="AF233" s="330"/>
      <c r="AG233" s="356"/>
      <c r="AH233" s="357"/>
      <c r="AI233" s="357"/>
      <c r="AJ233" s="357"/>
      <c r="AK233" s="357"/>
      <c r="AL233" s="357"/>
      <c r="AM233" s="357"/>
      <c r="AN233" s="357"/>
      <c r="AO233" s="357"/>
      <c r="AP233" s="357"/>
      <c r="AQ233" s="358"/>
      <c r="AR233" s="286" t="s">
        <v>228</v>
      </c>
      <c r="AS233" s="287"/>
      <c r="AT233" s="288"/>
      <c r="AU233" s="318"/>
      <c r="AV233" s="364"/>
      <c r="AW233" s="364"/>
      <c r="AX233" s="364"/>
      <c r="AY233" s="364"/>
      <c r="AZ233" s="364"/>
      <c r="BA233" s="364"/>
      <c r="BB233" s="364"/>
      <c r="BC233" s="364"/>
      <c r="BD233" s="364"/>
      <c r="BE233" s="364"/>
      <c r="BF233" s="103"/>
    </row>
    <row r="234" spans="1:58" ht="5.5" customHeight="1" x14ac:dyDescent="0.55000000000000004">
      <c r="A234" s="104"/>
      <c r="B234" s="373"/>
      <c r="C234" s="428"/>
      <c r="D234" s="429"/>
      <c r="E234" s="429"/>
      <c r="F234" s="429"/>
      <c r="G234" s="429"/>
      <c r="H234" s="429"/>
      <c r="I234" s="429"/>
      <c r="J234" s="429"/>
      <c r="K234" s="429"/>
      <c r="L234" s="429"/>
      <c r="M234" s="429"/>
      <c r="N234" s="429"/>
      <c r="O234" s="429"/>
      <c r="P234" s="429"/>
      <c r="Q234" s="429"/>
      <c r="R234" s="429"/>
      <c r="S234" s="429"/>
      <c r="T234" s="429"/>
      <c r="U234" s="429"/>
      <c r="V234" s="429"/>
      <c r="W234" s="429"/>
      <c r="X234" s="430"/>
      <c r="Y234" s="444"/>
      <c r="Z234" s="444"/>
      <c r="AA234" s="444"/>
      <c r="AB234" s="444"/>
      <c r="AD234"/>
      <c r="AE234"/>
      <c r="AF234"/>
      <c r="AG234"/>
      <c r="AH234"/>
      <c r="AI234"/>
      <c r="AJ234"/>
      <c r="AK234"/>
      <c r="AL234"/>
      <c r="AM234"/>
      <c r="AN234"/>
      <c r="AO234"/>
      <c r="AP234"/>
      <c r="AQ234"/>
      <c r="AR234"/>
      <c r="AS234"/>
      <c r="AT234"/>
      <c r="AU234"/>
      <c r="AV234"/>
      <c r="AW234"/>
      <c r="AX234"/>
      <c r="AY234"/>
      <c r="AZ234"/>
      <c r="BA234"/>
      <c r="BB234"/>
      <c r="BC234"/>
      <c r="BD234"/>
      <c r="BE234"/>
      <c r="BF234" s="103"/>
    </row>
    <row r="235" spans="1:58" ht="37.4" customHeight="1" x14ac:dyDescent="0.55000000000000004">
      <c r="A235" s="104"/>
      <c r="B235" s="373"/>
      <c r="C235" s="428"/>
      <c r="D235" s="429"/>
      <c r="E235" s="429"/>
      <c r="F235" s="429"/>
      <c r="G235" s="429"/>
      <c r="H235" s="429"/>
      <c r="I235" s="429"/>
      <c r="J235" s="429"/>
      <c r="K235" s="429"/>
      <c r="L235" s="429"/>
      <c r="M235" s="429"/>
      <c r="N235" s="429"/>
      <c r="O235" s="429"/>
      <c r="P235" s="429"/>
      <c r="Q235" s="429"/>
      <c r="R235" s="429"/>
      <c r="S235" s="429"/>
      <c r="T235" s="429"/>
      <c r="U235" s="429"/>
      <c r="V235" s="429"/>
      <c r="W235" s="429"/>
      <c r="X235" s="430"/>
      <c r="Y235" s="444"/>
      <c r="Z235" s="444"/>
      <c r="AA235" s="444"/>
      <c r="AB235" s="444"/>
      <c r="AD235" s="252" t="s">
        <v>229</v>
      </c>
      <c r="AE235" s="253"/>
      <c r="AF235" s="253"/>
      <c r="AG235" s="253"/>
      <c r="AH235" s="254"/>
      <c r="AI235" s="318"/>
      <c r="AJ235" s="318"/>
      <c r="AK235" s="318"/>
      <c r="AL235" s="318"/>
      <c r="AM235" s="318"/>
      <c r="AN235" s="318"/>
      <c r="AO235" s="318"/>
      <c r="AP235" s="318"/>
      <c r="AQ235" s="318"/>
      <c r="AR235" s="318"/>
      <c r="AS235" s="318"/>
      <c r="AT235" s="318"/>
      <c r="AU235" s="318"/>
      <c r="AV235" s="247" t="s">
        <v>230</v>
      </c>
      <c r="AW235" s="247"/>
      <c r="AX235" s="247"/>
      <c r="AY235" s="318"/>
      <c r="AZ235" s="318"/>
      <c r="BA235" s="318"/>
      <c r="BB235" s="318"/>
      <c r="BC235" s="318"/>
      <c r="BD235" s="318"/>
      <c r="BE235" s="318"/>
      <c r="BF235" s="103"/>
    </row>
    <row r="236" spans="1:58" ht="5.5" customHeight="1" x14ac:dyDescent="0.55000000000000004">
      <c r="A236" s="104"/>
      <c r="B236" s="373"/>
      <c r="C236" s="428"/>
      <c r="D236" s="429"/>
      <c r="E236" s="429"/>
      <c r="F236" s="429"/>
      <c r="G236" s="429"/>
      <c r="H236" s="429"/>
      <c r="I236" s="429"/>
      <c r="J236" s="429"/>
      <c r="K236" s="429"/>
      <c r="L236" s="429"/>
      <c r="M236" s="429"/>
      <c r="N236" s="429"/>
      <c r="O236" s="429"/>
      <c r="P236" s="429"/>
      <c r="Q236" s="429"/>
      <c r="R236" s="429"/>
      <c r="S236" s="429"/>
      <c r="T236" s="429"/>
      <c r="U236" s="429"/>
      <c r="V236" s="429"/>
      <c r="W236" s="429"/>
      <c r="X236" s="430"/>
      <c r="Y236" s="444"/>
      <c r="Z236" s="444"/>
      <c r="AA236" s="444"/>
      <c r="AB236" s="444"/>
      <c r="AD236" s="315"/>
      <c r="AE236" s="316"/>
      <c r="AF236" s="316"/>
      <c r="AG236" s="316"/>
      <c r="AH236" s="317"/>
      <c r="AI236" s="318"/>
      <c r="AJ236" s="318"/>
      <c r="AK236" s="318"/>
      <c r="AL236" s="318"/>
      <c r="AM236" s="318"/>
      <c r="AN236" s="318"/>
      <c r="AO236" s="318"/>
      <c r="AP236" s="318"/>
      <c r="AQ236" s="318"/>
      <c r="AR236" s="318"/>
      <c r="AS236" s="318"/>
      <c r="AT236" s="318"/>
      <c r="AU236" s="318"/>
      <c r="AV236" s="247"/>
      <c r="AW236" s="247"/>
      <c r="AX236" s="247"/>
      <c r="AY236" s="318"/>
      <c r="AZ236" s="318"/>
      <c r="BA236" s="318"/>
      <c r="BB236" s="318"/>
      <c r="BC236" s="318"/>
      <c r="BD236" s="318"/>
      <c r="BE236" s="318"/>
      <c r="BF236" s="103"/>
    </row>
    <row r="237" spans="1:58" ht="37.4" customHeight="1" x14ac:dyDescent="0.55000000000000004">
      <c r="A237" s="104"/>
      <c r="B237" s="374"/>
      <c r="C237" s="431"/>
      <c r="D237" s="432"/>
      <c r="E237" s="432"/>
      <c r="F237" s="432"/>
      <c r="G237" s="432"/>
      <c r="H237" s="432"/>
      <c r="I237" s="432"/>
      <c r="J237" s="432"/>
      <c r="K237" s="432"/>
      <c r="L237" s="432"/>
      <c r="M237" s="432"/>
      <c r="N237" s="432"/>
      <c r="O237" s="432"/>
      <c r="P237" s="432"/>
      <c r="Q237" s="432"/>
      <c r="R237" s="432"/>
      <c r="S237" s="432"/>
      <c r="T237" s="432"/>
      <c r="U237" s="432"/>
      <c r="V237" s="432"/>
      <c r="W237" s="432"/>
      <c r="X237" s="433"/>
      <c r="Y237" s="445"/>
      <c r="Z237" s="445"/>
      <c r="AA237" s="445"/>
      <c r="AB237" s="445"/>
      <c r="AD237" s="255"/>
      <c r="AE237" s="256"/>
      <c r="AF237" s="256"/>
      <c r="AG237" s="256"/>
      <c r="AH237" s="257"/>
      <c r="AI237" s="318"/>
      <c r="AJ237" s="318"/>
      <c r="AK237" s="318"/>
      <c r="AL237" s="318"/>
      <c r="AM237" s="318"/>
      <c r="AN237" s="318"/>
      <c r="AO237" s="318"/>
      <c r="AP237" s="318"/>
      <c r="AQ237" s="318"/>
      <c r="AR237" s="318"/>
      <c r="AS237" s="318"/>
      <c r="AT237" s="318"/>
      <c r="AU237" s="318"/>
      <c r="AV237" s="247"/>
      <c r="AW237" s="247"/>
      <c r="AX237" s="247"/>
      <c r="AY237" s="318"/>
      <c r="AZ237" s="318"/>
      <c r="BA237" s="318"/>
      <c r="BB237" s="318"/>
      <c r="BC237" s="318"/>
      <c r="BD237" s="318"/>
      <c r="BE237" s="318"/>
      <c r="BF237" s="103"/>
    </row>
    <row r="238" spans="1:58" ht="5.5" customHeight="1" x14ac:dyDescent="0.55000000000000004">
      <c r="A238" s="104"/>
      <c r="BF238" s="103"/>
    </row>
    <row r="239" spans="1:58" ht="37" customHeight="1" x14ac:dyDescent="0.55000000000000004">
      <c r="A239" s="104"/>
      <c r="B239" s="13" t="s">
        <v>240</v>
      </c>
      <c r="C239" s="341" t="s">
        <v>261</v>
      </c>
      <c r="D239" s="342"/>
      <c r="E239" s="342"/>
      <c r="F239" s="342"/>
      <c r="G239" s="342"/>
      <c r="H239" s="342"/>
      <c r="I239" s="342"/>
      <c r="J239" s="342"/>
      <c r="K239" s="342"/>
      <c r="L239" s="342"/>
      <c r="M239" s="342"/>
      <c r="N239" s="342"/>
      <c r="O239" s="342"/>
      <c r="P239" s="342"/>
      <c r="Q239" s="342"/>
      <c r="R239" s="342"/>
      <c r="S239" s="342"/>
      <c r="T239" s="342"/>
      <c r="U239" s="342"/>
      <c r="V239" s="342"/>
      <c r="W239" s="342"/>
      <c r="X239" s="343"/>
      <c r="Y239" s="340"/>
      <c r="Z239" s="340"/>
      <c r="AA239" s="340"/>
      <c r="AB239" s="340"/>
      <c r="BF239" s="103"/>
    </row>
    <row r="240" spans="1:58" ht="5.5" customHeight="1" x14ac:dyDescent="0.55000000000000004">
      <c r="A240" s="104"/>
      <c r="B240" s="11"/>
      <c r="C240" s="3"/>
      <c r="D240" s="3"/>
      <c r="E240" s="3"/>
      <c r="F240" s="3"/>
      <c r="G240" s="3"/>
      <c r="H240" s="3"/>
      <c r="I240" s="3"/>
      <c r="J240" s="3"/>
      <c r="K240" s="3"/>
      <c r="L240" s="3"/>
      <c r="M240" s="3"/>
      <c r="N240" s="3"/>
      <c r="O240" s="3"/>
      <c r="P240" s="3"/>
      <c r="Q240" s="3"/>
      <c r="R240" s="3"/>
      <c r="S240" s="3"/>
      <c r="T240" s="3"/>
      <c r="U240" s="3"/>
      <c r="V240" s="3"/>
      <c r="W240" s="3"/>
      <c r="X240" s="3"/>
      <c r="Y240" s="2"/>
      <c r="Z240" s="2"/>
      <c r="AA240" s="2"/>
      <c r="AB240" s="2"/>
      <c r="BF240" s="103"/>
    </row>
    <row r="241" spans="1:58" ht="37" customHeight="1" x14ac:dyDescent="0.55000000000000004">
      <c r="A241" s="104"/>
      <c r="B241" s="13" t="s">
        <v>242</v>
      </c>
      <c r="C241" s="341" t="s">
        <v>323</v>
      </c>
      <c r="D241" s="342"/>
      <c r="E241" s="342"/>
      <c r="F241" s="342"/>
      <c r="G241" s="342"/>
      <c r="H241" s="342"/>
      <c r="I241" s="342"/>
      <c r="J241" s="342"/>
      <c r="K241" s="342"/>
      <c r="L241" s="342"/>
      <c r="M241" s="342"/>
      <c r="N241" s="342"/>
      <c r="O241" s="342"/>
      <c r="P241" s="342"/>
      <c r="Q241" s="342"/>
      <c r="R241" s="342"/>
      <c r="S241" s="342"/>
      <c r="T241" s="342"/>
      <c r="U241" s="342"/>
      <c r="V241" s="342"/>
      <c r="W241" s="342"/>
      <c r="X241" s="343"/>
      <c r="Y241" s="340"/>
      <c r="Z241" s="340"/>
      <c r="AA241" s="340"/>
      <c r="AB241" s="340"/>
      <c r="BF241" s="103"/>
    </row>
    <row r="242" spans="1:58" ht="5.5" customHeight="1" thickBot="1" x14ac:dyDescent="0.6">
      <c r="A242" s="124"/>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5"/>
      <c r="AY242" s="125"/>
      <c r="AZ242" s="125"/>
      <c r="BA242" s="125"/>
      <c r="BB242" s="125"/>
      <c r="BC242" s="125"/>
      <c r="BD242" s="125"/>
      <c r="BE242" s="125"/>
      <c r="BF242" s="126"/>
    </row>
    <row r="243" spans="1:58" ht="5.5" customHeight="1" thickTop="1" x14ac:dyDescent="0.55000000000000004">
      <c r="A243" s="107"/>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c r="AA243" s="100"/>
      <c r="AB243" s="100"/>
      <c r="AC243" s="100"/>
      <c r="AD243" s="100"/>
      <c r="AE243" s="100"/>
      <c r="AF243" s="100"/>
      <c r="AG243" s="100"/>
      <c r="AH243" s="100"/>
      <c r="AI243" s="100"/>
      <c r="AJ243" s="100"/>
      <c r="AK243" s="100"/>
      <c r="AL243" s="100"/>
      <c r="AM243" s="100"/>
      <c r="AN243" s="100"/>
      <c r="AO243" s="100"/>
      <c r="AP243" s="100"/>
      <c r="AQ243" s="100"/>
      <c r="AR243" s="100"/>
      <c r="AS243" s="100"/>
      <c r="AT243" s="100"/>
      <c r="AU243" s="100"/>
      <c r="AV243" s="100"/>
      <c r="AW243" s="100"/>
      <c r="AX243" s="100"/>
      <c r="AY243" s="100"/>
      <c r="AZ243" s="100"/>
      <c r="BA243" s="100"/>
      <c r="BB243" s="100"/>
      <c r="BC243" s="100"/>
      <c r="BD243" s="100"/>
      <c r="BE243" s="100"/>
      <c r="BF243" s="106"/>
    </row>
    <row r="244" spans="1:58" ht="37.4" customHeight="1" x14ac:dyDescent="0.55000000000000004">
      <c r="A244" s="107"/>
      <c r="B244" s="56" t="s">
        <v>3</v>
      </c>
      <c r="C244" s="417" t="s">
        <v>118</v>
      </c>
      <c r="D244" s="418"/>
      <c r="E244" s="419"/>
      <c r="F244" s="56" t="s">
        <v>209</v>
      </c>
      <c r="G244" s="339" t="s">
        <v>210</v>
      </c>
      <c r="H244" s="339"/>
      <c r="I244" s="339"/>
      <c r="J244" s="339"/>
      <c r="K244" s="246" t="s">
        <v>211</v>
      </c>
      <c r="L244" s="247"/>
      <c r="M244" s="339" t="s">
        <v>324</v>
      </c>
      <c r="N244" s="339"/>
      <c r="O244" s="339"/>
      <c r="P244" s="339"/>
      <c r="Q244" s="339"/>
      <c r="R244" s="339"/>
      <c r="S244" s="339"/>
      <c r="T244" s="339"/>
      <c r="U244" s="339"/>
      <c r="V244" s="339"/>
      <c r="W244" s="246" t="s">
        <v>213</v>
      </c>
      <c r="X244" s="246"/>
      <c r="Y244" s="344" t="s">
        <v>232</v>
      </c>
      <c r="Z244" s="344"/>
      <c r="AA244" s="344"/>
      <c r="AB244" s="344"/>
      <c r="AC244" s="100"/>
      <c r="AD244" s="247" t="s">
        <v>215</v>
      </c>
      <c r="AE244" s="345"/>
      <c r="AF244" s="345"/>
      <c r="AG244" s="359" t="s">
        <v>325</v>
      </c>
      <c r="AH244" s="360"/>
      <c r="AI244" s="360"/>
      <c r="AJ244" s="360"/>
      <c r="AK244" s="360"/>
      <c r="AL244" s="360"/>
      <c r="AM244" s="360"/>
      <c r="AN244" s="360"/>
      <c r="AO244" s="360"/>
      <c r="AP244" s="360"/>
      <c r="AQ244" s="360"/>
      <c r="AR244" s="360"/>
      <c r="AS244" s="360"/>
      <c r="AT244" s="360"/>
      <c r="AU244" s="360"/>
      <c r="AV244" s="360"/>
      <c r="AW244" s="360"/>
      <c r="AX244" s="360"/>
      <c r="AY244" s="360"/>
      <c r="AZ244" s="360"/>
      <c r="BA244" s="360"/>
      <c r="BB244" s="360"/>
      <c r="BC244" s="360"/>
      <c r="BD244" s="360"/>
      <c r="BE244" s="360"/>
      <c r="BF244" s="106"/>
    </row>
    <row r="245" spans="1:58" ht="5.5" customHeight="1" x14ac:dyDescent="0.55000000000000004">
      <c r="A245" s="107"/>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00"/>
      <c r="AN245" s="100"/>
      <c r="AO245" s="100"/>
      <c r="AP245" s="100"/>
      <c r="AQ245" s="100"/>
      <c r="AR245" s="100"/>
      <c r="AS245" s="100"/>
      <c r="AT245" s="100"/>
      <c r="AU245" s="100"/>
      <c r="AV245" s="100"/>
      <c r="AW245" s="100"/>
      <c r="AX245" s="100"/>
      <c r="AY245" s="100"/>
      <c r="AZ245" s="100"/>
      <c r="BA245" s="100"/>
      <c r="BB245" s="100"/>
      <c r="BC245" s="100"/>
      <c r="BD245" s="100"/>
      <c r="BE245" s="100"/>
      <c r="BF245" s="106"/>
    </row>
    <row r="246" spans="1:58" ht="37.4" customHeight="1" x14ac:dyDescent="0.55000000000000004">
      <c r="A246" s="107"/>
      <c r="B246" s="247" t="s">
        <v>217</v>
      </c>
      <c r="C246" s="365"/>
      <c r="D246" s="366" t="s">
        <v>326</v>
      </c>
      <c r="E246" s="367"/>
      <c r="F246" s="367"/>
      <c r="G246" s="367"/>
      <c r="H246" s="367"/>
      <c r="I246" s="367"/>
      <c r="J246" s="367"/>
      <c r="K246" s="367"/>
      <c r="L246" s="367"/>
      <c r="M246" s="367"/>
      <c r="N246" s="367"/>
      <c r="O246" s="367"/>
      <c r="P246" s="367"/>
      <c r="Q246" s="367"/>
      <c r="R246" s="367"/>
      <c r="S246" s="367"/>
      <c r="T246" s="368"/>
      <c r="U246" s="247" t="s">
        <v>219</v>
      </c>
      <c r="V246" s="247"/>
      <c r="W246" s="247"/>
      <c r="X246" s="349" t="s">
        <v>327</v>
      </c>
      <c r="Y246" s="349"/>
      <c r="Z246" s="349"/>
      <c r="AA246" s="349"/>
      <c r="AB246" s="349"/>
      <c r="AC246" s="100"/>
      <c r="AD246" s="331" t="s">
        <v>236</v>
      </c>
      <c r="AE246" s="331"/>
      <c r="AF246" s="331"/>
      <c r="AG246" s="361" t="s">
        <v>328</v>
      </c>
      <c r="AH246" s="361"/>
      <c r="AI246" s="361"/>
      <c r="AJ246" s="361"/>
      <c r="AK246" s="361"/>
      <c r="AL246" s="361"/>
      <c r="AM246" s="361"/>
      <c r="AN246" s="361"/>
      <c r="AO246" s="361"/>
      <c r="AP246" s="361"/>
      <c r="AQ246" s="361"/>
      <c r="AR246" s="361"/>
      <c r="AS246" s="361"/>
      <c r="AT246" s="361"/>
      <c r="AU246" s="361"/>
      <c r="AV246" s="361"/>
      <c r="AW246" s="361"/>
      <c r="AX246" s="361"/>
      <c r="AY246" s="361"/>
      <c r="AZ246" s="361"/>
      <c r="BA246" s="361"/>
      <c r="BB246" s="361"/>
      <c r="BC246" s="361"/>
      <c r="BD246" s="361"/>
      <c r="BE246" s="361"/>
      <c r="BF246" s="106"/>
    </row>
    <row r="247" spans="1:58" ht="5.5" customHeight="1" x14ac:dyDescent="0.55000000000000004">
      <c r="A247" s="107"/>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c r="AA247" s="100"/>
      <c r="AB247" s="100"/>
      <c r="AC247" s="100"/>
      <c r="AD247" s="332"/>
      <c r="AE247" s="332"/>
      <c r="AF247" s="332"/>
      <c r="AG247" s="362"/>
      <c r="AH247" s="362"/>
      <c r="AI247" s="362"/>
      <c r="AJ247" s="362"/>
      <c r="AK247" s="362"/>
      <c r="AL247" s="362"/>
      <c r="AM247" s="362"/>
      <c r="AN247" s="362"/>
      <c r="AO247" s="362"/>
      <c r="AP247" s="362"/>
      <c r="AQ247" s="362"/>
      <c r="AR247" s="362"/>
      <c r="AS247" s="362"/>
      <c r="AT247" s="362"/>
      <c r="AU247" s="362"/>
      <c r="AV247" s="362"/>
      <c r="AW247" s="362"/>
      <c r="AX247" s="362"/>
      <c r="AY247" s="362"/>
      <c r="AZ247" s="362"/>
      <c r="BA247" s="362"/>
      <c r="BB247" s="362"/>
      <c r="BC247" s="362"/>
      <c r="BD247" s="362"/>
      <c r="BE247" s="362"/>
      <c r="BF247" s="106"/>
    </row>
    <row r="248" spans="1:58" ht="37.4" customHeight="1" x14ac:dyDescent="0.55000000000000004">
      <c r="A248" s="107"/>
      <c r="B248" s="247" t="s">
        <v>222</v>
      </c>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t="s">
        <v>223</v>
      </c>
      <c r="Z248" s="247"/>
      <c r="AA248" s="247"/>
      <c r="AB248" s="247"/>
      <c r="AC248" s="100"/>
      <c r="AD248" s="333"/>
      <c r="AE248" s="333"/>
      <c r="AF248" s="333"/>
      <c r="AG248" s="363"/>
      <c r="AH248" s="363"/>
      <c r="AI248" s="363"/>
      <c r="AJ248" s="363"/>
      <c r="AK248" s="363"/>
      <c r="AL248" s="363"/>
      <c r="AM248" s="363"/>
      <c r="AN248" s="363"/>
      <c r="AO248" s="363"/>
      <c r="AP248" s="363"/>
      <c r="AQ248" s="363"/>
      <c r="AR248" s="363"/>
      <c r="AS248" s="363"/>
      <c r="AT248" s="363"/>
      <c r="AU248" s="363"/>
      <c r="AV248" s="363"/>
      <c r="AW248" s="363"/>
      <c r="AX248" s="363"/>
      <c r="AY248" s="363"/>
      <c r="AZ248" s="363"/>
      <c r="BA248" s="363"/>
      <c r="BB248" s="363"/>
      <c r="BC248" s="363"/>
      <c r="BD248" s="363"/>
      <c r="BE248" s="363"/>
      <c r="BF248" s="106"/>
    </row>
    <row r="249" spans="1:58" ht="5.5" customHeight="1" x14ac:dyDescent="0.55000000000000004">
      <c r="A249" s="107"/>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0"/>
      <c r="AY249" s="100"/>
      <c r="AZ249" s="100"/>
      <c r="BA249" s="100"/>
      <c r="BB249" s="100"/>
      <c r="BC249" s="100"/>
      <c r="BD249" s="100"/>
      <c r="BE249" s="100"/>
      <c r="BF249" s="106"/>
    </row>
    <row r="250" spans="1:58" ht="37.4" customHeight="1" x14ac:dyDescent="0.55000000000000004">
      <c r="A250" s="107"/>
      <c r="B250" s="372" t="s">
        <v>226</v>
      </c>
      <c r="C250" s="425" t="s">
        <v>329</v>
      </c>
      <c r="D250" s="426"/>
      <c r="E250" s="426"/>
      <c r="F250" s="426"/>
      <c r="G250" s="426"/>
      <c r="H250" s="426"/>
      <c r="I250" s="426"/>
      <c r="J250" s="426"/>
      <c r="K250" s="426"/>
      <c r="L250" s="426"/>
      <c r="M250" s="426"/>
      <c r="N250" s="426"/>
      <c r="O250" s="426"/>
      <c r="P250" s="426"/>
      <c r="Q250" s="426"/>
      <c r="R250" s="426"/>
      <c r="S250" s="426"/>
      <c r="T250" s="426"/>
      <c r="U250" s="426"/>
      <c r="V250" s="426"/>
      <c r="W250" s="426"/>
      <c r="X250" s="427"/>
      <c r="Y250" s="443"/>
      <c r="Z250" s="443"/>
      <c r="AA250" s="443"/>
      <c r="AB250" s="443"/>
      <c r="AC250" s="100"/>
      <c r="AD250" s="229" t="s">
        <v>239</v>
      </c>
      <c r="AE250" s="230"/>
      <c r="AF250" s="231"/>
      <c r="AG250" s="334"/>
      <c r="AH250" s="335"/>
      <c r="AI250" s="335"/>
      <c r="AJ250" s="335"/>
      <c r="AK250" s="335"/>
      <c r="AL250" s="335"/>
      <c r="AM250" s="335"/>
      <c r="AN250" s="335"/>
      <c r="AO250" s="335"/>
      <c r="AP250" s="335"/>
      <c r="AQ250" s="335"/>
      <c r="AR250" s="335"/>
      <c r="AS250" s="335"/>
      <c r="AT250" s="335"/>
      <c r="AU250" s="335"/>
      <c r="AV250" s="335"/>
      <c r="AW250" s="335"/>
      <c r="AX250" s="335"/>
      <c r="AY250" s="335"/>
      <c r="AZ250" s="335"/>
      <c r="BA250" s="335"/>
      <c r="BB250" s="335"/>
      <c r="BC250" s="335"/>
      <c r="BD250" s="335"/>
      <c r="BE250" s="336"/>
      <c r="BF250" s="106"/>
    </row>
    <row r="251" spans="1:58" ht="5.5" customHeight="1" x14ac:dyDescent="0.55000000000000004">
      <c r="A251" s="107"/>
      <c r="B251" s="373"/>
      <c r="C251" s="428"/>
      <c r="D251" s="429"/>
      <c r="E251" s="429"/>
      <c r="F251" s="429"/>
      <c r="G251" s="429"/>
      <c r="H251" s="429"/>
      <c r="I251" s="429"/>
      <c r="J251" s="429"/>
      <c r="K251" s="429"/>
      <c r="L251" s="429"/>
      <c r="M251" s="429"/>
      <c r="N251" s="429"/>
      <c r="O251" s="429"/>
      <c r="P251" s="429"/>
      <c r="Q251" s="429"/>
      <c r="R251" s="429"/>
      <c r="S251" s="429"/>
      <c r="T251" s="429"/>
      <c r="U251" s="429"/>
      <c r="V251" s="429"/>
      <c r="W251" s="429"/>
      <c r="X251" s="430"/>
      <c r="Y251" s="444"/>
      <c r="Z251" s="444"/>
      <c r="AA251" s="444"/>
      <c r="AB251" s="444"/>
      <c r="AC251" s="100"/>
      <c r="AD251" s="100"/>
      <c r="AE251" s="100"/>
      <c r="AF251" s="100"/>
      <c r="AG251" s="100"/>
      <c r="AH251" s="100"/>
      <c r="AI251" s="100"/>
      <c r="AJ251" s="100"/>
      <c r="AK251" s="100"/>
      <c r="AL251" s="100"/>
      <c r="AM251" s="100"/>
      <c r="AN251" s="100"/>
      <c r="AO251" s="100"/>
      <c r="AP251" s="100"/>
      <c r="AQ251" s="100"/>
      <c r="AR251" s="100"/>
      <c r="AS251" s="100"/>
      <c r="AT251" s="100"/>
      <c r="AU251" s="100"/>
      <c r="AV251" s="100"/>
      <c r="AW251" s="100"/>
      <c r="AX251" s="100"/>
      <c r="AY251" s="100"/>
      <c r="AZ251" s="100"/>
      <c r="BA251" s="100"/>
      <c r="BB251" s="100"/>
      <c r="BC251" s="100"/>
      <c r="BD251" s="100"/>
      <c r="BE251" s="100"/>
      <c r="BF251" s="106"/>
    </row>
    <row r="252" spans="1:58" ht="37.4" customHeight="1" x14ac:dyDescent="0.55000000000000004">
      <c r="A252" s="107"/>
      <c r="B252" s="374"/>
      <c r="C252" s="431"/>
      <c r="D252" s="432"/>
      <c r="E252" s="432"/>
      <c r="F252" s="432"/>
      <c r="G252" s="432"/>
      <c r="H252" s="432"/>
      <c r="I252" s="432"/>
      <c r="J252" s="432"/>
      <c r="K252" s="432"/>
      <c r="L252" s="432"/>
      <c r="M252" s="432"/>
      <c r="N252" s="432"/>
      <c r="O252" s="432"/>
      <c r="P252" s="432"/>
      <c r="Q252" s="432"/>
      <c r="R252" s="432"/>
      <c r="S252" s="432"/>
      <c r="T252" s="432"/>
      <c r="U252" s="432"/>
      <c r="V252" s="432"/>
      <c r="W252" s="432"/>
      <c r="X252" s="433"/>
      <c r="Y252" s="445"/>
      <c r="Z252" s="445"/>
      <c r="AA252" s="445"/>
      <c r="AB252" s="445"/>
      <c r="AC252" s="100"/>
      <c r="AD252" s="246" t="s">
        <v>221</v>
      </c>
      <c r="AE252" s="246"/>
      <c r="AF252" s="246"/>
      <c r="AG252" s="337"/>
      <c r="AH252" s="337"/>
      <c r="AI252" s="337"/>
      <c r="AJ252" s="337"/>
      <c r="AK252" s="337"/>
      <c r="AL252" s="337"/>
      <c r="AM252" s="337"/>
      <c r="AN252" s="337"/>
      <c r="AO252" s="337"/>
      <c r="AP252" s="337"/>
      <c r="AQ252" s="337"/>
      <c r="AR252" s="337"/>
      <c r="AS252" s="337"/>
      <c r="AT252" s="337"/>
      <c r="AU252" s="337"/>
      <c r="AV252" s="229" t="s">
        <v>88</v>
      </c>
      <c r="AW252" s="230"/>
      <c r="AX252" s="231"/>
      <c r="AY252" s="319"/>
      <c r="AZ252" s="320"/>
      <c r="BA252" s="320"/>
      <c r="BB252" s="320"/>
      <c r="BC252" s="320"/>
      <c r="BD252" s="320"/>
      <c r="BE252" s="321"/>
      <c r="BF252" s="106"/>
    </row>
    <row r="253" spans="1:58" ht="5.5" customHeight="1" x14ac:dyDescent="0.55000000000000004">
      <c r="A253" s="107"/>
      <c r="B253" s="113"/>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58"/>
      <c r="Z253" s="58"/>
      <c r="AA253" s="58"/>
      <c r="AB253" s="58"/>
      <c r="AC253" s="100"/>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c r="BB253" s="57"/>
      <c r="BC253" s="57"/>
      <c r="BD253" s="57"/>
      <c r="BE253" s="57"/>
      <c r="BF253" s="106"/>
    </row>
    <row r="254" spans="1:58" ht="37.4" customHeight="1" x14ac:dyDescent="0.55000000000000004">
      <c r="A254" s="107"/>
      <c r="B254" s="13" t="s">
        <v>240</v>
      </c>
      <c r="C254" s="341" t="s">
        <v>330</v>
      </c>
      <c r="D254" s="370"/>
      <c r="E254" s="370"/>
      <c r="F254" s="370"/>
      <c r="G254" s="370"/>
      <c r="H254" s="370"/>
      <c r="I254" s="370"/>
      <c r="J254" s="370"/>
      <c r="K254" s="370"/>
      <c r="L254" s="370"/>
      <c r="M254" s="370"/>
      <c r="N254" s="370"/>
      <c r="O254" s="370"/>
      <c r="P254" s="370"/>
      <c r="Q254" s="370"/>
      <c r="R254" s="370"/>
      <c r="S254" s="370"/>
      <c r="T254" s="370"/>
      <c r="U254" s="370"/>
      <c r="V254" s="370"/>
      <c r="W254" s="370"/>
      <c r="X254" s="371"/>
      <c r="Y254" s="340"/>
      <c r="Z254" s="340"/>
      <c r="AA254" s="340"/>
      <c r="AB254" s="340"/>
      <c r="AC254" s="100"/>
      <c r="AD254" s="322" t="s">
        <v>224</v>
      </c>
      <c r="AE254" s="323"/>
      <c r="AF254" s="324"/>
      <c r="AG254" s="350"/>
      <c r="AH254" s="351"/>
      <c r="AI254" s="351"/>
      <c r="AJ254" s="351"/>
      <c r="AK254" s="351"/>
      <c r="AL254" s="351"/>
      <c r="AM254" s="351"/>
      <c r="AN254" s="351"/>
      <c r="AO254" s="351"/>
      <c r="AP254" s="351"/>
      <c r="AQ254" s="352"/>
      <c r="AR254" s="322" t="s">
        <v>225</v>
      </c>
      <c r="AS254" s="323"/>
      <c r="AT254" s="324"/>
      <c r="AU254" s="318"/>
      <c r="AV254" s="364"/>
      <c r="AW254" s="364"/>
      <c r="AX254" s="364"/>
      <c r="AY254" s="364"/>
      <c r="AZ254" s="364"/>
      <c r="BA254" s="364"/>
      <c r="BB254" s="364"/>
      <c r="BC254" s="364"/>
      <c r="BD254" s="364"/>
      <c r="BE254" s="364"/>
      <c r="BF254" s="106"/>
    </row>
    <row r="255" spans="1:58" ht="5.5" customHeight="1" x14ac:dyDescent="0.55000000000000004">
      <c r="A255" s="107"/>
      <c r="B255" s="60"/>
      <c r="C255" s="59"/>
      <c r="D255" s="59"/>
      <c r="E255" s="59"/>
      <c r="F255" s="59"/>
      <c r="G255" s="59"/>
      <c r="H255" s="59"/>
      <c r="I255" s="59"/>
      <c r="J255" s="59"/>
      <c r="K255" s="59"/>
      <c r="L255" s="59"/>
      <c r="M255" s="59"/>
      <c r="N255" s="59"/>
      <c r="O255" s="59"/>
      <c r="P255" s="59"/>
      <c r="Q255" s="59"/>
      <c r="R255" s="59"/>
      <c r="S255" s="59"/>
      <c r="T255" s="59"/>
      <c r="U255" s="59"/>
      <c r="V255" s="59"/>
      <c r="W255" s="59"/>
      <c r="X255" s="59"/>
      <c r="Y255" s="61"/>
      <c r="Z255" s="61"/>
      <c r="AA255" s="61"/>
      <c r="AB255" s="61"/>
      <c r="AC255" s="100"/>
      <c r="AD255" s="325"/>
      <c r="AE255" s="326"/>
      <c r="AF255" s="327"/>
      <c r="AG255" s="353"/>
      <c r="AH255" s="354"/>
      <c r="AI255" s="354"/>
      <c r="AJ255" s="354"/>
      <c r="AK255" s="354"/>
      <c r="AL255" s="354"/>
      <c r="AM255" s="354"/>
      <c r="AN255" s="354"/>
      <c r="AO255" s="354"/>
      <c r="AP255" s="354"/>
      <c r="AQ255" s="355"/>
      <c r="AR255" s="325"/>
      <c r="AS255" s="326"/>
      <c r="AT255" s="327"/>
      <c r="AU255" s="364"/>
      <c r="AV255" s="364"/>
      <c r="AW255" s="364"/>
      <c r="AX255" s="364"/>
      <c r="AY255" s="364"/>
      <c r="AZ255" s="364"/>
      <c r="BA255" s="364"/>
      <c r="BB255" s="364"/>
      <c r="BC255" s="364"/>
      <c r="BD255" s="364"/>
      <c r="BE255" s="364"/>
      <c r="BF255" s="106"/>
    </row>
    <row r="256" spans="1:58" ht="37.4" customHeight="1" x14ac:dyDescent="0.55000000000000004">
      <c r="A256" s="107"/>
      <c r="B256" s="13" t="s">
        <v>242</v>
      </c>
      <c r="C256" s="341" t="s">
        <v>270</v>
      </c>
      <c r="D256" s="370"/>
      <c r="E256" s="370"/>
      <c r="F256" s="370"/>
      <c r="G256" s="370"/>
      <c r="H256" s="370"/>
      <c r="I256" s="370"/>
      <c r="J256" s="370"/>
      <c r="K256" s="370"/>
      <c r="L256" s="370"/>
      <c r="M256" s="370"/>
      <c r="N256" s="370"/>
      <c r="O256" s="370"/>
      <c r="P256" s="370"/>
      <c r="Q256" s="370"/>
      <c r="R256" s="370"/>
      <c r="S256" s="370"/>
      <c r="T256" s="370"/>
      <c r="U256" s="370"/>
      <c r="V256" s="370"/>
      <c r="W256" s="370"/>
      <c r="X256" s="371"/>
      <c r="Y256" s="340"/>
      <c r="Z256" s="340"/>
      <c r="AA256" s="340"/>
      <c r="AB256" s="340"/>
      <c r="AC256" s="100"/>
      <c r="AD256" s="325"/>
      <c r="AE256" s="326"/>
      <c r="AF256" s="327"/>
      <c r="AG256" s="353"/>
      <c r="AH256" s="354"/>
      <c r="AI256" s="354"/>
      <c r="AJ256" s="354"/>
      <c r="AK256" s="354"/>
      <c r="AL256" s="354"/>
      <c r="AM256" s="354"/>
      <c r="AN256" s="354"/>
      <c r="AO256" s="354"/>
      <c r="AP256" s="354"/>
      <c r="AQ256" s="355"/>
      <c r="AR256" s="325"/>
      <c r="AS256" s="326"/>
      <c r="AT256" s="327"/>
      <c r="AU256" s="364"/>
      <c r="AV256" s="364"/>
      <c r="AW256" s="364"/>
      <c r="AX256" s="364"/>
      <c r="AY256" s="364"/>
      <c r="AZ256" s="364"/>
      <c r="BA256" s="364"/>
      <c r="BB256" s="364"/>
      <c r="BC256" s="364"/>
      <c r="BD256" s="364"/>
      <c r="BE256" s="364"/>
      <c r="BF256" s="106"/>
    </row>
    <row r="257" spans="1:58" ht="5.5" customHeight="1" x14ac:dyDescent="0.55000000000000004">
      <c r="A257" s="107"/>
      <c r="B257" s="60"/>
      <c r="C257" s="59"/>
      <c r="D257" s="59"/>
      <c r="E257" s="59"/>
      <c r="F257" s="59"/>
      <c r="G257" s="59"/>
      <c r="H257" s="59"/>
      <c r="I257" s="59"/>
      <c r="J257" s="59"/>
      <c r="K257" s="59"/>
      <c r="L257" s="59"/>
      <c r="M257" s="59"/>
      <c r="N257" s="59"/>
      <c r="O257" s="59"/>
      <c r="P257" s="59"/>
      <c r="Q257" s="59"/>
      <c r="R257" s="59"/>
      <c r="S257" s="59"/>
      <c r="T257" s="59"/>
      <c r="U257" s="59"/>
      <c r="V257" s="59"/>
      <c r="W257" s="59"/>
      <c r="X257" s="59"/>
      <c r="Y257" s="61"/>
      <c r="Z257" s="61"/>
      <c r="AA257" s="61"/>
      <c r="AB257" s="61"/>
      <c r="AC257" s="100"/>
      <c r="AD257" s="325"/>
      <c r="AE257" s="326"/>
      <c r="AF257" s="327"/>
      <c r="AG257" s="353"/>
      <c r="AH257" s="354"/>
      <c r="AI257" s="354"/>
      <c r="AJ257" s="354"/>
      <c r="AK257" s="354"/>
      <c r="AL257" s="354"/>
      <c r="AM257" s="354"/>
      <c r="AN257" s="354"/>
      <c r="AO257" s="354"/>
      <c r="AP257" s="354"/>
      <c r="AQ257" s="355"/>
      <c r="AR257" s="328"/>
      <c r="AS257" s="329"/>
      <c r="AT257" s="330"/>
      <c r="AU257" s="364"/>
      <c r="AV257" s="364"/>
      <c r="AW257" s="364"/>
      <c r="AX257" s="364"/>
      <c r="AY257" s="364"/>
      <c r="AZ257" s="364"/>
      <c r="BA257" s="364"/>
      <c r="BB257" s="364"/>
      <c r="BC257" s="364"/>
      <c r="BD257" s="364"/>
      <c r="BE257" s="364"/>
      <c r="BF257" s="106"/>
    </row>
    <row r="258" spans="1:58" ht="37" customHeight="1" x14ac:dyDescent="0.55000000000000004">
      <c r="A258" s="107"/>
      <c r="B258" s="13" t="s">
        <v>244</v>
      </c>
      <c r="C258" s="341" t="s">
        <v>271</v>
      </c>
      <c r="D258" s="370"/>
      <c r="E258" s="370"/>
      <c r="F258" s="370"/>
      <c r="G258" s="370"/>
      <c r="H258" s="370"/>
      <c r="I258" s="370"/>
      <c r="J258" s="370"/>
      <c r="K258" s="370"/>
      <c r="L258" s="370"/>
      <c r="M258" s="370"/>
      <c r="N258" s="370"/>
      <c r="O258" s="370"/>
      <c r="P258" s="370"/>
      <c r="Q258" s="370"/>
      <c r="R258" s="370"/>
      <c r="S258" s="370"/>
      <c r="T258" s="370"/>
      <c r="U258" s="370"/>
      <c r="V258" s="370"/>
      <c r="W258" s="370"/>
      <c r="X258" s="371"/>
      <c r="Y258" s="340"/>
      <c r="Z258" s="340"/>
      <c r="AA258" s="340"/>
      <c r="AB258" s="340"/>
      <c r="AC258" s="100"/>
      <c r="AD258" s="328"/>
      <c r="AE258" s="329"/>
      <c r="AF258" s="330"/>
      <c r="AG258" s="356"/>
      <c r="AH258" s="357"/>
      <c r="AI258" s="357"/>
      <c r="AJ258" s="357"/>
      <c r="AK258" s="357"/>
      <c r="AL258" s="357"/>
      <c r="AM258" s="357"/>
      <c r="AN258" s="357"/>
      <c r="AO258" s="357"/>
      <c r="AP258" s="357"/>
      <c r="AQ258" s="358"/>
      <c r="AR258" s="286" t="s">
        <v>228</v>
      </c>
      <c r="AS258" s="287"/>
      <c r="AT258" s="288"/>
      <c r="AU258" s="318"/>
      <c r="AV258" s="364"/>
      <c r="AW258" s="364"/>
      <c r="AX258" s="364"/>
      <c r="AY258" s="364"/>
      <c r="AZ258" s="364"/>
      <c r="BA258" s="364"/>
      <c r="BB258" s="364"/>
      <c r="BC258" s="364"/>
      <c r="BD258" s="364"/>
      <c r="BE258" s="364"/>
      <c r="BF258" s="106"/>
    </row>
    <row r="259" spans="1:58" ht="5.5" customHeight="1" x14ac:dyDescent="0.55000000000000004">
      <c r="A259" s="107"/>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62"/>
      <c r="Z259" s="62"/>
      <c r="AA259" s="62"/>
      <c r="AB259" s="62"/>
      <c r="AC259" s="100"/>
      <c r="AD259" s="57"/>
      <c r="AE259" s="57"/>
      <c r="AF259" s="57"/>
      <c r="AG259" s="57"/>
      <c r="AH259" s="57"/>
      <c r="AI259" s="57"/>
      <c r="AJ259" s="57"/>
      <c r="AK259" s="57"/>
      <c r="AL259" s="57"/>
      <c r="AM259" s="57"/>
      <c r="AN259" s="57"/>
      <c r="AO259" s="57"/>
      <c r="AP259" s="57"/>
      <c r="AQ259" s="57"/>
      <c r="AR259" s="57"/>
      <c r="AS259" s="57"/>
      <c r="AT259" s="57"/>
      <c r="AU259" s="57"/>
      <c r="AV259" s="57"/>
      <c r="AW259" s="57"/>
      <c r="AX259" s="57"/>
      <c r="AY259" s="57"/>
      <c r="AZ259" s="57"/>
      <c r="BA259" s="57"/>
      <c r="BB259" s="57"/>
      <c r="BC259" s="57"/>
      <c r="BD259" s="57"/>
      <c r="BE259" s="57"/>
      <c r="BF259" s="106"/>
    </row>
    <row r="260" spans="1:58" ht="37.4" customHeight="1" x14ac:dyDescent="0.55000000000000004">
      <c r="A260" s="10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108"/>
      <c r="Z260" s="57"/>
      <c r="AA260" s="57"/>
      <c r="AB260" s="57"/>
      <c r="AC260" s="100"/>
      <c r="AD260" s="252" t="s">
        <v>229</v>
      </c>
      <c r="AE260" s="253"/>
      <c r="AF260" s="253"/>
      <c r="AG260" s="253"/>
      <c r="AH260" s="254"/>
      <c r="AI260" s="318"/>
      <c r="AJ260" s="318"/>
      <c r="AK260" s="318"/>
      <c r="AL260" s="318"/>
      <c r="AM260" s="318"/>
      <c r="AN260" s="318"/>
      <c r="AO260" s="318"/>
      <c r="AP260" s="318"/>
      <c r="AQ260" s="318"/>
      <c r="AR260" s="318"/>
      <c r="AS260" s="318"/>
      <c r="AT260" s="318"/>
      <c r="AU260" s="318"/>
      <c r="AV260" s="247" t="s">
        <v>230</v>
      </c>
      <c r="AW260" s="247"/>
      <c r="AX260" s="247"/>
      <c r="AY260" s="318"/>
      <c r="AZ260" s="318"/>
      <c r="BA260" s="318"/>
      <c r="BB260" s="318"/>
      <c r="BC260" s="318"/>
      <c r="BD260" s="318"/>
      <c r="BE260" s="318"/>
      <c r="BF260" s="106"/>
    </row>
    <row r="261" spans="1:58" ht="5.5" customHeight="1" x14ac:dyDescent="0.55000000000000004">
      <c r="A261" s="107"/>
      <c r="B261" s="113"/>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00"/>
      <c r="Z261" s="100"/>
      <c r="AA261" s="100"/>
      <c r="AB261" s="100"/>
      <c r="AC261" s="100"/>
      <c r="AD261" s="315"/>
      <c r="AE261" s="316"/>
      <c r="AF261" s="316"/>
      <c r="AG261" s="316"/>
      <c r="AH261" s="317"/>
      <c r="AI261" s="318"/>
      <c r="AJ261" s="318"/>
      <c r="AK261" s="318"/>
      <c r="AL261" s="318"/>
      <c r="AM261" s="318"/>
      <c r="AN261" s="318"/>
      <c r="AO261" s="318"/>
      <c r="AP261" s="318"/>
      <c r="AQ261" s="318"/>
      <c r="AR261" s="318"/>
      <c r="AS261" s="318"/>
      <c r="AT261" s="318"/>
      <c r="AU261" s="318"/>
      <c r="AV261" s="247"/>
      <c r="AW261" s="247"/>
      <c r="AX261" s="247"/>
      <c r="AY261" s="318"/>
      <c r="AZ261" s="318"/>
      <c r="BA261" s="318"/>
      <c r="BB261" s="318"/>
      <c r="BC261" s="318"/>
      <c r="BD261" s="318"/>
      <c r="BE261" s="318"/>
      <c r="BF261" s="106"/>
    </row>
    <row r="262" spans="1:58" ht="37" customHeight="1" x14ac:dyDescent="0.55000000000000004">
      <c r="A262" s="10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108"/>
      <c r="Z262" s="57"/>
      <c r="AA262" s="57"/>
      <c r="AB262" s="57"/>
      <c r="AC262" s="100"/>
      <c r="AD262" s="255"/>
      <c r="AE262" s="256"/>
      <c r="AF262" s="256"/>
      <c r="AG262" s="256"/>
      <c r="AH262" s="257"/>
      <c r="AI262" s="318"/>
      <c r="AJ262" s="318"/>
      <c r="AK262" s="318"/>
      <c r="AL262" s="318"/>
      <c r="AM262" s="318"/>
      <c r="AN262" s="318"/>
      <c r="AO262" s="318"/>
      <c r="AP262" s="318"/>
      <c r="AQ262" s="318"/>
      <c r="AR262" s="318"/>
      <c r="AS262" s="318"/>
      <c r="AT262" s="318"/>
      <c r="AU262" s="318"/>
      <c r="AV262" s="247"/>
      <c r="AW262" s="247"/>
      <c r="AX262" s="247"/>
      <c r="AY262" s="318"/>
      <c r="AZ262" s="318"/>
      <c r="BA262" s="318"/>
      <c r="BB262" s="318"/>
      <c r="BC262" s="318"/>
      <c r="BD262" s="318"/>
      <c r="BE262" s="318"/>
      <c r="BF262" s="106"/>
    </row>
    <row r="263" spans="1:58" ht="5.5" customHeight="1" thickBot="1" x14ac:dyDescent="0.6">
      <c r="A263" s="120"/>
      <c r="B263" s="122"/>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c r="AA263" s="122"/>
      <c r="AB263" s="122"/>
      <c r="AC263" s="122"/>
      <c r="AD263" s="122"/>
      <c r="AE263" s="122"/>
      <c r="AF263" s="122"/>
      <c r="AG263" s="122"/>
      <c r="AH263" s="122"/>
      <c r="AI263" s="122"/>
      <c r="AJ263" s="122"/>
      <c r="AK263" s="122"/>
      <c r="AL263" s="122"/>
      <c r="AM263" s="122"/>
      <c r="AN263" s="122"/>
      <c r="AO263" s="122"/>
      <c r="AP263" s="122"/>
      <c r="AQ263" s="122"/>
      <c r="AR263" s="122"/>
      <c r="AS263" s="122"/>
      <c r="AT263" s="122"/>
      <c r="AU263" s="122"/>
      <c r="AV263" s="122"/>
      <c r="AW263" s="122"/>
      <c r="AX263" s="122"/>
      <c r="AY263" s="122"/>
      <c r="AZ263" s="122"/>
      <c r="BA263" s="122"/>
      <c r="BB263" s="122"/>
      <c r="BC263" s="122"/>
      <c r="BD263" s="122"/>
      <c r="BE263" s="122"/>
      <c r="BF263" s="123"/>
    </row>
    <row r="264" spans="1:58" ht="5.5" customHeight="1" thickTop="1" x14ac:dyDescent="0.55000000000000004">
      <c r="A264" s="104"/>
      <c r="BF264" s="103"/>
    </row>
    <row r="265" spans="1:58" ht="37.4" customHeight="1" x14ac:dyDescent="0.55000000000000004">
      <c r="A265" s="104"/>
      <c r="B265" s="56" t="s">
        <v>3</v>
      </c>
      <c r="C265" s="417" t="s">
        <v>120</v>
      </c>
      <c r="D265" s="418"/>
      <c r="E265" s="419"/>
      <c r="F265" s="56" t="s">
        <v>209</v>
      </c>
      <c r="G265" s="339" t="s">
        <v>210</v>
      </c>
      <c r="H265" s="339"/>
      <c r="I265" s="339"/>
      <c r="J265" s="339"/>
      <c r="K265" s="246" t="s">
        <v>211</v>
      </c>
      <c r="L265" s="247"/>
      <c r="M265" s="339" t="s">
        <v>331</v>
      </c>
      <c r="N265" s="339"/>
      <c r="O265" s="339"/>
      <c r="P265" s="339"/>
      <c r="Q265" s="339"/>
      <c r="R265" s="339"/>
      <c r="S265" s="339"/>
      <c r="T265" s="339"/>
      <c r="U265" s="339"/>
      <c r="V265" s="339"/>
      <c r="W265" s="246" t="s">
        <v>213</v>
      </c>
      <c r="X265" s="246"/>
      <c r="Y265" s="344" t="s">
        <v>214</v>
      </c>
      <c r="Z265" s="344"/>
      <c r="AA265" s="344"/>
      <c r="AB265" s="344"/>
      <c r="AD265" s="247" t="s">
        <v>215</v>
      </c>
      <c r="AE265" s="345"/>
      <c r="AF265" s="345"/>
      <c r="AG265" s="387" t="s">
        <v>332</v>
      </c>
      <c r="AH265" s="388"/>
      <c r="AI265" s="388"/>
      <c r="AJ265" s="388"/>
      <c r="AK265" s="388"/>
      <c r="AL265" s="388"/>
      <c r="AM265" s="388"/>
      <c r="AN265" s="388"/>
      <c r="AO265" s="388"/>
      <c r="AP265" s="388"/>
      <c r="AQ265" s="388"/>
      <c r="AR265" s="388"/>
      <c r="AS265" s="388"/>
      <c r="AT265" s="388"/>
      <c r="AU265" s="388"/>
      <c r="AV265" s="388"/>
      <c r="AW265" s="388"/>
      <c r="AX265" s="388"/>
      <c r="AY265" s="388"/>
      <c r="AZ265" s="388"/>
      <c r="BA265" s="388"/>
      <c r="BB265" s="388"/>
      <c r="BC265" s="388"/>
      <c r="BD265" s="388"/>
      <c r="BE265" s="389"/>
      <c r="BF265" s="103"/>
    </row>
    <row r="266" spans="1:58" ht="5.5" customHeight="1" x14ac:dyDescent="0.55000000000000004">
      <c r="A266" s="104"/>
      <c r="BF266" s="103"/>
    </row>
    <row r="267" spans="1:58" ht="37.4" customHeight="1" x14ac:dyDescent="0.55000000000000004">
      <c r="A267" s="104"/>
      <c r="B267" s="247" t="s">
        <v>217</v>
      </c>
      <c r="C267" s="365"/>
      <c r="D267" s="366" t="s">
        <v>333</v>
      </c>
      <c r="E267" s="367"/>
      <c r="F267" s="367"/>
      <c r="G267" s="367"/>
      <c r="H267" s="367"/>
      <c r="I267" s="367"/>
      <c r="J267" s="367"/>
      <c r="K267" s="367"/>
      <c r="L267" s="367"/>
      <c r="M267" s="367"/>
      <c r="N267" s="367"/>
      <c r="O267" s="367"/>
      <c r="P267" s="367"/>
      <c r="Q267" s="367"/>
      <c r="R267" s="367"/>
      <c r="S267" s="367"/>
      <c r="T267" s="368"/>
      <c r="U267" s="247" t="s">
        <v>219</v>
      </c>
      <c r="V267" s="247"/>
      <c r="W267" s="247"/>
      <c r="X267" s="349" t="s">
        <v>334</v>
      </c>
      <c r="Y267" s="349"/>
      <c r="Z267" s="349"/>
      <c r="AA267" s="349"/>
      <c r="AB267" s="349"/>
      <c r="AD267" s="331" t="s">
        <v>236</v>
      </c>
      <c r="AE267" s="331"/>
      <c r="AF267" s="331"/>
      <c r="AG267" s="361" t="s">
        <v>335</v>
      </c>
      <c r="AH267" s="361"/>
      <c r="AI267" s="361"/>
      <c r="AJ267" s="361"/>
      <c r="AK267" s="361"/>
      <c r="AL267" s="361"/>
      <c r="AM267" s="361"/>
      <c r="AN267" s="361"/>
      <c r="AO267" s="361"/>
      <c r="AP267" s="361"/>
      <c r="AQ267" s="361"/>
      <c r="AR267" s="361"/>
      <c r="AS267" s="361"/>
      <c r="AT267" s="361"/>
      <c r="AU267" s="361"/>
      <c r="AV267" s="361"/>
      <c r="AW267" s="361"/>
      <c r="AX267" s="361"/>
      <c r="AY267" s="361"/>
      <c r="AZ267" s="361"/>
      <c r="BA267" s="361"/>
      <c r="BB267" s="361"/>
      <c r="BC267" s="361"/>
      <c r="BD267" s="361"/>
      <c r="BE267" s="361"/>
      <c r="BF267" s="103"/>
    </row>
    <row r="268" spans="1:58" ht="5.5" customHeight="1" x14ac:dyDescent="0.55000000000000004">
      <c r="A268" s="104"/>
      <c r="AD268" s="332"/>
      <c r="AE268" s="332"/>
      <c r="AF268" s="332"/>
      <c r="AG268" s="362"/>
      <c r="AH268" s="362"/>
      <c r="AI268" s="362"/>
      <c r="AJ268" s="362"/>
      <c r="AK268" s="362"/>
      <c r="AL268" s="362"/>
      <c r="AM268" s="362"/>
      <c r="AN268" s="362"/>
      <c r="AO268" s="362"/>
      <c r="AP268" s="362"/>
      <c r="AQ268" s="362"/>
      <c r="AR268" s="362"/>
      <c r="AS268" s="362"/>
      <c r="AT268" s="362"/>
      <c r="AU268" s="362"/>
      <c r="AV268" s="362"/>
      <c r="AW268" s="362"/>
      <c r="AX268" s="362"/>
      <c r="AY268" s="362"/>
      <c r="AZ268" s="362"/>
      <c r="BA268" s="362"/>
      <c r="BB268" s="362"/>
      <c r="BC268" s="362"/>
      <c r="BD268" s="362"/>
      <c r="BE268" s="362"/>
      <c r="BF268" s="103"/>
    </row>
    <row r="269" spans="1:58" ht="37.4" customHeight="1" x14ac:dyDescent="0.55000000000000004">
      <c r="A269" s="104"/>
      <c r="B269" s="247" t="s">
        <v>222</v>
      </c>
      <c r="C269" s="247"/>
      <c r="D269" s="247"/>
      <c r="E269" s="247"/>
      <c r="F269" s="247"/>
      <c r="G269" s="247"/>
      <c r="H269" s="247"/>
      <c r="I269" s="247"/>
      <c r="J269" s="247"/>
      <c r="K269" s="247"/>
      <c r="L269" s="247"/>
      <c r="M269" s="247"/>
      <c r="N269" s="247"/>
      <c r="O269" s="247"/>
      <c r="P269" s="247"/>
      <c r="Q269" s="247"/>
      <c r="R269" s="247"/>
      <c r="S269" s="247"/>
      <c r="T269" s="247"/>
      <c r="U269" s="247"/>
      <c r="V269" s="247"/>
      <c r="W269" s="247"/>
      <c r="X269" s="247"/>
      <c r="Y269" s="247" t="s">
        <v>223</v>
      </c>
      <c r="Z269" s="247"/>
      <c r="AA269" s="247"/>
      <c r="AB269" s="247"/>
      <c r="AD269" s="333"/>
      <c r="AE269" s="333"/>
      <c r="AF269" s="333"/>
      <c r="AG269" s="363"/>
      <c r="AH269" s="363"/>
      <c r="AI269" s="363"/>
      <c r="AJ269" s="363"/>
      <c r="AK269" s="363"/>
      <c r="AL269" s="363"/>
      <c r="AM269" s="363"/>
      <c r="AN269" s="363"/>
      <c r="AO269" s="363"/>
      <c r="AP269" s="363"/>
      <c r="AQ269" s="363"/>
      <c r="AR269" s="363"/>
      <c r="AS269" s="363"/>
      <c r="AT269" s="363"/>
      <c r="AU269" s="363"/>
      <c r="AV269" s="363"/>
      <c r="AW269" s="363"/>
      <c r="AX269" s="363"/>
      <c r="AY269" s="363"/>
      <c r="AZ269" s="363"/>
      <c r="BA269" s="363"/>
      <c r="BB269" s="363"/>
      <c r="BC269" s="363"/>
      <c r="BD269" s="363"/>
      <c r="BE269" s="363"/>
      <c r="BF269" s="103"/>
    </row>
    <row r="270" spans="1:58" ht="5.5" customHeight="1" x14ac:dyDescent="0.55000000000000004">
      <c r="A270" s="104"/>
      <c r="BF270" s="103"/>
    </row>
    <row r="271" spans="1:58" ht="37.4" customHeight="1" x14ac:dyDescent="0.55000000000000004">
      <c r="A271" s="104"/>
      <c r="B271" s="372" t="s">
        <v>226</v>
      </c>
      <c r="C271" s="425" t="s">
        <v>336</v>
      </c>
      <c r="D271" s="426"/>
      <c r="E271" s="426"/>
      <c r="F271" s="426"/>
      <c r="G271" s="426"/>
      <c r="H271" s="426"/>
      <c r="I271" s="426"/>
      <c r="J271" s="426"/>
      <c r="K271" s="426"/>
      <c r="L271" s="426"/>
      <c r="M271" s="426"/>
      <c r="N271" s="426"/>
      <c r="O271" s="426"/>
      <c r="P271" s="426"/>
      <c r="Q271" s="426"/>
      <c r="R271" s="426"/>
      <c r="S271" s="426"/>
      <c r="T271" s="426"/>
      <c r="U271" s="426"/>
      <c r="V271" s="426"/>
      <c r="W271" s="426"/>
      <c r="X271" s="427"/>
      <c r="Y271" s="443"/>
      <c r="Z271" s="443"/>
      <c r="AA271" s="443"/>
      <c r="AB271" s="443"/>
      <c r="AD271" s="229" t="s">
        <v>239</v>
      </c>
      <c r="AE271" s="230"/>
      <c r="AF271" s="231"/>
      <c r="AG271" s="334"/>
      <c r="AH271" s="335"/>
      <c r="AI271" s="335"/>
      <c r="AJ271" s="335"/>
      <c r="AK271" s="335"/>
      <c r="AL271" s="335"/>
      <c r="AM271" s="335"/>
      <c r="AN271" s="335"/>
      <c r="AO271" s="335"/>
      <c r="AP271" s="335"/>
      <c r="AQ271" s="335"/>
      <c r="AR271" s="335"/>
      <c r="AS271" s="335"/>
      <c r="AT271" s="335"/>
      <c r="AU271" s="335"/>
      <c r="AV271" s="335"/>
      <c r="AW271" s="335"/>
      <c r="AX271" s="335"/>
      <c r="AY271" s="335"/>
      <c r="AZ271" s="335"/>
      <c r="BA271" s="335"/>
      <c r="BB271" s="335"/>
      <c r="BC271" s="335"/>
      <c r="BD271" s="335"/>
      <c r="BE271" s="336"/>
      <c r="BF271" s="103"/>
    </row>
    <row r="272" spans="1:58" ht="5.5" customHeight="1" x14ac:dyDescent="0.55000000000000004">
      <c r="A272" s="104"/>
      <c r="B272" s="373"/>
      <c r="C272" s="428"/>
      <c r="D272" s="429"/>
      <c r="E272" s="429"/>
      <c r="F272" s="429"/>
      <c r="G272" s="429"/>
      <c r="H272" s="429"/>
      <c r="I272" s="429"/>
      <c r="J272" s="429"/>
      <c r="K272" s="429"/>
      <c r="L272" s="429"/>
      <c r="M272" s="429"/>
      <c r="N272" s="429"/>
      <c r="O272" s="429"/>
      <c r="P272" s="429"/>
      <c r="Q272" s="429"/>
      <c r="R272" s="429"/>
      <c r="S272" s="429"/>
      <c r="T272" s="429"/>
      <c r="U272" s="429"/>
      <c r="V272" s="429"/>
      <c r="W272" s="429"/>
      <c r="X272" s="430"/>
      <c r="Y272" s="444"/>
      <c r="Z272" s="444"/>
      <c r="AA272" s="444"/>
      <c r="AB272" s="444"/>
      <c r="BF272" s="103"/>
    </row>
    <row r="273" spans="1:58" ht="37.4" customHeight="1" x14ac:dyDescent="0.55000000000000004">
      <c r="A273" s="104"/>
      <c r="B273" s="373"/>
      <c r="C273" s="428"/>
      <c r="D273" s="429"/>
      <c r="E273" s="429"/>
      <c r="F273" s="429"/>
      <c r="G273" s="429"/>
      <c r="H273" s="429"/>
      <c r="I273" s="429"/>
      <c r="J273" s="429"/>
      <c r="K273" s="429"/>
      <c r="L273" s="429"/>
      <c r="M273" s="429"/>
      <c r="N273" s="429"/>
      <c r="O273" s="429"/>
      <c r="P273" s="429"/>
      <c r="Q273" s="429"/>
      <c r="R273" s="429"/>
      <c r="S273" s="429"/>
      <c r="T273" s="429"/>
      <c r="U273" s="429"/>
      <c r="V273" s="429"/>
      <c r="W273" s="429"/>
      <c r="X273" s="430"/>
      <c r="Y273" s="444"/>
      <c r="Z273" s="444"/>
      <c r="AA273" s="444"/>
      <c r="AB273" s="444"/>
      <c r="AD273" s="246" t="s">
        <v>221</v>
      </c>
      <c r="AE273" s="246"/>
      <c r="AF273" s="246"/>
      <c r="AG273" s="337"/>
      <c r="AH273" s="337"/>
      <c r="AI273" s="337"/>
      <c r="AJ273" s="337"/>
      <c r="AK273" s="337"/>
      <c r="AL273" s="337"/>
      <c r="AM273" s="337"/>
      <c r="AN273" s="337"/>
      <c r="AO273" s="337"/>
      <c r="AP273" s="337"/>
      <c r="AQ273" s="337"/>
      <c r="AR273" s="337"/>
      <c r="AS273" s="337"/>
      <c r="AT273" s="337"/>
      <c r="AU273" s="337"/>
      <c r="AV273" s="229" t="s">
        <v>88</v>
      </c>
      <c r="AW273" s="230"/>
      <c r="AX273" s="231"/>
      <c r="AY273" s="319"/>
      <c r="AZ273" s="320"/>
      <c r="BA273" s="320"/>
      <c r="BB273" s="320"/>
      <c r="BC273" s="320"/>
      <c r="BD273" s="320"/>
      <c r="BE273" s="321"/>
      <c r="BF273" s="103"/>
    </row>
    <row r="274" spans="1:58" ht="5.5" customHeight="1" x14ac:dyDescent="0.55000000000000004">
      <c r="A274" s="104"/>
      <c r="B274" s="373"/>
      <c r="C274" s="428"/>
      <c r="D274" s="429"/>
      <c r="E274" s="429"/>
      <c r="F274" s="429"/>
      <c r="G274" s="429"/>
      <c r="H274" s="429"/>
      <c r="I274" s="429"/>
      <c r="J274" s="429"/>
      <c r="K274" s="429"/>
      <c r="L274" s="429"/>
      <c r="M274" s="429"/>
      <c r="N274" s="429"/>
      <c r="O274" s="429"/>
      <c r="P274" s="429"/>
      <c r="Q274" s="429"/>
      <c r="R274" s="429"/>
      <c r="S274" s="429"/>
      <c r="T274" s="429"/>
      <c r="U274" s="429"/>
      <c r="V274" s="429"/>
      <c r="W274" s="429"/>
      <c r="X274" s="430"/>
      <c r="Y274" s="444"/>
      <c r="Z274" s="444"/>
      <c r="AA274" s="444"/>
      <c r="AB274" s="444"/>
      <c r="AD274"/>
      <c r="AE274"/>
      <c r="AF274"/>
      <c r="AG274"/>
      <c r="AH274"/>
      <c r="AI274"/>
      <c r="AJ274"/>
      <c r="AK274"/>
      <c r="AL274"/>
      <c r="AM274"/>
      <c r="AN274"/>
      <c r="AO274"/>
      <c r="AP274"/>
      <c r="AQ274"/>
      <c r="AR274"/>
      <c r="AS274"/>
      <c r="AT274"/>
      <c r="AU274"/>
      <c r="AV274"/>
      <c r="AW274"/>
      <c r="AX274"/>
      <c r="AY274"/>
      <c r="AZ274"/>
      <c r="BA274"/>
      <c r="BB274"/>
      <c r="BC274"/>
      <c r="BD274"/>
      <c r="BE274"/>
      <c r="BF274" s="103"/>
    </row>
    <row r="275" spans="1:58" ht="37.4" customHeight="1" x14ac:dyDescent="0.55000000000000004">
      <c r="A275" s="104"/>
      <c r="B275" s="373"/>
      <c r="C275" s="428"/>
      <c r="D275" s="429"/>
      <c r="E275" s="429"/>
      <c r="F275" s="429"/>
      <c r="G275" s="429"/>
      <c r="H275" s="429"/>
      <c r="I275" s="429"/>
      <c r="J275" s="429"/>
      <c r="K275" s="429"/>
      <c r="L275" s="429"/>
      <c r="M275" s="429"/>
      <c r="N275" s="429"/>
      <c r="O275" s="429"/>
      <c r="P275" s="429"/>
      <c r="Q275" s="429"/>
      <c r="R275" s="429"/>
      <c r="S275" s="429"/>
      <c r="T275" s="429"/>
      <c r="U275" s="429"/>
      <c r="V275" s="429"/>
      <c r="W275" s="429"/>
      <c r="X275" s="430"/>
      <c r="Y275" s="444"/>
      <c r="Z275" s="444"/>
      <c r="AA275" s="444"/>
      <c r="AB275" s="444"/>
      <c r="AD275" s="322" t="s">
        <v>224</v>
      </c>
      <c r="AE275" s="323"/>
      <c r="AF275" s="324"/>
      <c r="AG275" s="393"/>
      <c r="AH275" s="394"/>
      <c r="AI275" s="394"/>
      <c r="AJ275" s="394"/>
      <c r="AK275" s="394"/>
      <c r="AL275" s="394"/>
      <c r="AM275" s="394"/>
      <c r="AN275" s="394"/>
      <c r="AO275" s="394"/>
      <c r="AP275" s="394"/>
      <c r="AQ275" s="395"/>
      <c r="AR275" s="322" t="s">
        <v>225</v>
      </c>
      <c r="AS275" s="323"/>
      <c r="AT275" s="324"/>
      <c r="AU275" s="369"/>
      <c r="AV275" s="369"/>
      <c r="AW275" s="369"/>
      <c r="AX275" s="369"/>
      <c r="AY275" s="369"/>
      <c r="AZ275" s="369"/>
      <c r="BA275" s="369"/>
      <c r="BB275" s="369"/>
      <c r="BC275" s="369"/>
      <c r="BD275" s="369"/>
      <c r="BE275" s="369"/>
      <c r="BF275" s="103"/>
    </row>
    <row r="276" spans="1:58" ht="5.5" customHeight="1" x14ac:dyDescent="0.55000000000000004">
      <c r="A276" s="104"/>
      <c r="B276" s="373"/>
      <c r="C276" s="428"/>
      <c r="D276" s="429"/>
      <c r="E276" s="429"/>
      <c r="F276" s="429"/>
      <c r="G276" s="429"/>
      <c r="H276" s="429"/>
      <c r="I276" s="429"/>
      <c r="J276" s="429"/>
      <c r="K276" s="429"/>
      <c r="L276" s="429"/>
      <c r="M276" s="429"/>
      <c r="N276" s="429"/>
      <c r="O276" s="429"/>
      <c r="P276" s="429"/>
      <c r="Q276" s="429"/>
      <c r="R276" s="429"/>
      <c r="S276" s="429"/>
      <c r="T276" s="429"/>
      <c r="U276" s="429"/>
      <c r="V276" s="429"/>
      <c r="W276" s="429"/>
      <c r="X276" s="430"/>
      <c r="Y276" s="444"/>
      <c r="Z276" s="444"/>
      <c r="AA276" s="444"/>
      <c r="AB276" s="444"/>
      <c r="AD276" s="325"/>
      <c r="AE276" s="326"/>
      <c r="AF276" s="327"/>
      <c r="AG276" s="396"/>
      <c r="AH276" s="397"/>
      <c r="AI276" s="397"/>
      <c r="AJ276" s="397"/>
      <c r="AK276" s="397"/>
      <c r="AL276" s="397"/>
      <c r="AM276" s="397"/>
      <c r="AN276" s="397"/>
      <c r="AO276" s="397"/>
      <c r="AP276" s="397"/>
      <c r="AQ276" s="398"/>
      <c r="AR276" s="325"/>
      <c r="AS276" s="326"/>
      <c r="AT276" s="327"/>
      <c r="AU276" s="369"/>
      <c r="AV276" s="369"/>
      <c r="AW276" s="369"/>
      <c r="AX276" s="369"/>
      <c r="AY276" s="369"/>
      <c r="AZ276" s="369"/>
      <c r="BA276" s="369"/>
      <c r="BB276" s="369"/>
      <c r="BC276" s="369"/>
      <c r="BD276" s="369"/>
      <c r="BE276" s="369"/>
      <c r="BF276" s="103"/>
    </row>
    <row r="277" spans="1:58" ht="37.4" customHeight="1" x14ac:dyDescent="0.55000000000000004">
      <c r="A277" s="104"/>
      <c r="B277" s="373"/>
      <c r="C277" s="428"/>
      <c r="D277" s="429"/>
      <c r="E277" s="429"/>
      <c r="F277" s="429"/>
      <c r="G277" s="429"/>
      <c r="H277" s="429"/>
      <c r="I277" s="429"/>
      <c r="J277" s="429"/>
      <c r="K277" s="429"/>
      <c r="L277" s="429"/>
      <c r="M277" s="429"/>
      <c r="N277" s="429"/>
      <c r="O277" s="429"/>
      <c r="P277" s="429"/>
      <c r="Q277" s="429"/>
      <c r="R277" s="429"/>
      <c r="S277" s="429"/>
      <c r="T277" s="429"/>
      <c r="U277" s="429"/>
      <c r="V277" s="429"/>
      <c r="W277" s="429"/>
      <c r="X277" s="430"/>
      <c r="Y277" s="444"/>
      <c r="Z277" s="444"/>
      <c r="AA277" s="444"/>
      <c r="AB277" s="444"/>
      <c r="AD277" s="325"/>
      <c r="AE277" s="326"/>
      <c r="AF277" s="327"/>
      <c r="AG277" s="396"/>
      <c r="AH277" s="397"/>
      <c r="AI277" s="397"/>
      <c r="AJ277" s="397"/>
      <c r="AK277" s="397"/>
      <c r="AL277" s="397"/>
      <c r="AM277" s="397"/>
      <c r="AN277" s="397"/>
      <c r="AO277" s="397"/>
      <c r="AP277" s="397"/>
      <c r="AQ277" s="398"/>
      <c r="AR277" s="325"/>
      <c r="AS277" s="326"/>
      <c r="AT277" s="327"/>
      <c r="AU277" s="369"/>
      <c r="AV277" s="369"/>
      <c r="AW277" s="369"/>
      <c r="AX277" s="369"/>
      <c r="AY277" s="369"/>
      <c r="AZ277" s="369"/>
      <c r="BA277" s="369"/>
      <c r="BB277" s="369"/>
      <c r="BC277" s="369"/>
      <c r="BD277" s="369"/>
      <c r="BE277" s="369"/>
      <c r="BF277" s="103"/>
    </row>
    <row r="278" spans="1:58" ht="5.5" customHeight="1" x14ac:dyDescent="0.55000000000000004">
      <c r="A278" s="104"/>
      <c r="B278" s="373"/>
      <c r="C278" s="428"/>
      <c r="D278" s="429"/>
      <c r="E278" s="429"/>
      <c r="F278" s="429"/>
      <c r="G278" s="429"/>
      <c r="H278" s="429"/>
      <c r="I278" s="429"/>
      <c r="J278" s="429"/>
      <c r="K278" s="429"/>
      <c r="L278" s="429"/>
      <c r="M278" s="429"/>
      <c r="N278" s="429"/>
      <c r="O278" s="429"/>
      <c r="P278" s="429"/>
      <c r="Q278" s="429"/>
      <c r="R278" s="429"/>
      <c r="S278" s="429"/>
      <c r="T278" s="429"/>
      <c r="U278" s="429"/>
      <c r="V278" s="429"/>
      <c r="W278" s="429"/>
      <c r="X278" s="430"/>
      <c r="Y278" s="444"/>
      <c r="Z278" s="444"/>
      <c r="AA278" s="444"/>
      <c r="AB278" s="444"/>
      <c r="AD278" s="325"/>
      <c r="AE278" s="326"/>
      <c r="AF278" s="327"/>
      <c r="AG278" s="396"/>
      <c r="AH278" s="397"/>
      <c r="AI278" s="397"/>
      <c r="AJ278" s="397"/>
      <c r="AK278" s="397"/>
      <c r="AL278" s="397"/>
      <c r="AM278" s="397"/>
      <c r="AN278" s="397"/>
      <c r="AO278" s="397"/>
      <c r="AP278" s="397"/>
      <c r="AQ278" s="398"/>
      <c r="AR278" s="328"/>
      <c r="AS278" s="329"/>
      <c r="AT278" s="330"/>
      <c r="AU278" s="369"/>
      <c r="AV278" s="369"/>
      <c r="AW278" s="369"/>
      <c r="AX278" s="369"/>
      <c r="AY278" s="369"/>
      <c r="AZ278" s="369"/>
      <c r="BA278" s="369"/>
      <c r="BB278" s="369"/>
      <c r="BC278" s="369"/>
      <c r="BD278" s="369"/>
      <c r="BE278" s="369"/>
      <c r="BF278" s="103"/>
    </row>
    <row r="279" spans="1:58" ht="37.4" customHeight="1" x14ac:dyDescent="0.55000000000000004">
      <c r="A279" s="104"/>
      <c r="B279" s="373"/>
      <c r="C279" s="428"/>
      <c r="D279" s="429"/>
      <c r="E279" s="429"/>
      <c r="F279" s="429"/>
      <c r="G279" s="429"/>
      <c r="H279" s="429"/>
      <c r="I279" s="429"/>
      <c r="J279" s="429"/>
      <c r="K279" s="429"/>
      <c r="L279" s="429"/>
      <c r="M279" s="429"/>
      <c r="N279" s="429"/>
      <c r="O279" s="429"/>
      <c r="P279" s="429"/>
      <c r="Q279" s="429"/>
      <c r="R279" s="429"/>
      <c r="S279" s="429"/>
      <c r="T279" s="429"/>
      <c r="U279" s="429"/>
      <c r="V279" s="429"/>
      <c r="W279" s="429"/>
      <c r="X279" s="430"/>
      <c r="Y279" s="444"/>
      <c r="Z279" s="444"/>
      <c r="AA279" s="444"/>
      <c r="AB279" s="444"/>
      <c r="AD279" s="328"/>
      <c r="AE279" s="329"/>
      <c r="AF279" s="330"/>
      <c r="AG279" s="399"/>
      <c r="AH279" s="400"/>
      <c r="AI279" s="400"/>
      <c r="AJ279" s="400"/>
      <c r="AK279" s="400"/>
      <c r="AL279" s="400"/>
      <c r="AM279" s="400"/>
      <c r="AN279" s="400"/>
      <c r="AO279" s="400"/>
      <c r="AP279" s="400"/>
      <c r="AQ279" s="401"/>
      <c r="AR279" s="286" t="s">
        <v>228</v>
      </c>
      <c r="AS279" s="287"/>
      <c r="AT279" s="288"/>
      <c r="AU279" s="369"/>
      <c r="AV279" s="369"/>
      <c r="AW279" s="369"/>
      <c r="AX279" s="369"/>
      <c r="AY279" s="369"/>
      <c r="AZ279" s="369"/>
      <c r="BA279" s="369"/>
      <c r="BB279" s="369"/>
      <c r="BC279" s="369"/>
      <c r="BD279" s="369"/>
      <c r="BE279" s="369"/>
      <c r="BF279" s="103"/>
    </row>
    <row r="280" spans="1:58" ht="5.5" customHeight="1" x14ac:dyDescent="0.55000000000000004">
      <c r="A280" s="104"/>
      <c r="B280" s="373"/>
      <c r="C280" s="428"/>
      <c r="D280" s="429"/>
      <c r="E280" s="429"/>
      <c r="F280" s="429"/>
      <c r="G280" s="429"/>
      <c r="H280" s="429"/>
      <c r="I280" s="429"/>
      <c r="J280" s="429"/>
      <c r="K280" s="429"/>
      <c r="L280" s="429"/>
      <c r="M280" s="429"/>
      <c r="N280" s="429"/>
      <c r="O280" s="429"/>
      <c r="P280" s="429"/>
      <c r="Q280" s="429"/>
      <c r="R280" s="429"/>
      <c r="S280" s="429"/>
      <c r="T280" s="429"/>
      <c r="U280" s="429"/>
      <c r="V280" s="429"/>
      <c r="W280" s="429"/>
      <c r="X280" s="430"/>
      <c r="Y280" s="444"/>
      <c r="Z280" s="444"/>
      <c r="AA280" s="444"/>
      <c r="AB280" s="444"/>
      <c r="AD280"/>
      <c r="AE280"/>
      <c r="AF280"/>
      <c r="AG280"/>
      <c r="AH280"/>
      <c r="AI280"/>
      <c r="AJ280"/>
      <c r="AK280"/>
      <c r="AL280"/>
      <c r="AM280"/>
      <c r="AN280"/>
      <c r="AO280"/>
      <c r="AP280"/>
      <c r="AQ280"/>
      <c r="AR280"/>
      <c r="AS280"/>
      <c r="AT280"/>
      <c r="AU280"/>
      <c r="AV280"/>
      <c r="AW280"/>
      <c r="AX280"/>
      <c r="AY280"/>
      <c r="AZ280"/>
      <c r="BA280"/>
      <c r="BB280"/>
      <c r="BC280"/>
      <c r="BD280"/>
      <c r="BE280"/>
      <c r="BF280" s="103"/>
    </row>
    <row r="281" spans="1:58" ht="37.4" customHeight="1" x14ac:dyDescent="0.55000000000000004">
      <c r="A281" s="104"/>
      <c r="B281" s="373"/>
      <c r="C281" s="428"/>
      <c r="D281" s="429"/>
      <c r="E281" s="429"/>
      <c r="F281" s="429"/>
      <c r="G281" s="429"/>
      <c r="H281" s="429"/>
      <c r="I281" s="429"/>
      <c r="J281" s="429"/>
      <c r="K281" s="429"/>
      <c r="L281" s="429"/>
      <c r="M281" s="429"/>
      <c r="N281" s="429"/>
      <c r="O281" s="429"/>
      <c r="P281" s="429"/>
      <c r="Q281" s="429"/>
      <c r="R281" s="429"/>
      <c r="S281" s="429"/>
      <c r="T281" s="429"/>
      <c r="U281" s="429"/>
      <c r="V281" s="429"/>
      <c r="W281" s="429"/>
      <c r="X281" s="430"/>
      <c r="Y281" s="444"/>
      <c r="Z281" s="444"/>
      <c r="AA281" s="444"/>
      <c r="AB281" s="444"/>
      <c r="AD281" s="252" t="s">
        <v>229</v>
      </c>
      <c r="AE281" s="253"/>
      <c r="AF281" s="253"/>
      <c r="AG281" s="253"/>
      <c r="AH281" s="254"/>
      <c r="AI281" s="369"/>
      <c r="AJ281" s="369"/>
      <c r="AK281" s="369"/>
      <c r="AL281" s="369"/>
      <c r="AM281" s="369"/>
      <c r="AN281" s="369"/>
      <c r="AO281" s="369"/>
      <c r="AP281" s="369"/>
      <c r="AQ281" s="369"/>
      <c r="AR281" s="369"/>
      <c r="AS281" s="369"/>
      <c r="AT281" s="369"/>
      <c r="AU281" s="369"/>
      <c r="AV281" s="247" t="s">
        <v>230</v>
      </c>
      <c r="AW281" s="247"/>
      <c r="AX281" s="247"/>
      <c r="AY281" s="318"/>
      <c r="AZ281" s="318"/>
      <c r="BA281" s="318"/>
      <c r="BB281" s="318"/>
      <c r="BC281" s="318"/>
      <c r="BD281" s="318"/>
      <c r="BE281" s="318"/>
      <c r="BF281" s="103"/>
    </row>
    <row r="282" spans="1:58" ht="5.5" customHeight="1" x14ac:dyDescent="0.55000000000000004">
      <c r="A282" s="104"/>
      <c r="B282" s="373"/>
      <c r="C282" s="428"/>
      <c r="D282" s="429"/>
      <c r="E282" s="429"/>
      <c r="F282" s="429"/>
      <c r="G282" s="429"/>
      <c r="H282" s="429"/>
      <c r="I282" s="429"/>
      <c r="J282" s="429"/>
      <c r="K282" s="429"/>
      <c r="L282" s="429"/>
      <c r="M282" s="429"/>
      <c r="N282" s="429"/>
      <c r="O282" s="429"/>
      <c r="P282" s="429"/>
      <c r="Q282" s="429"/>
      <c r="R282" s="429"/>
      <c r="S282" s="429"/>
      <c r="T282" s="429"/>
      <c r="U282" s="429"/>
      <c r="V282" s="429"/>
      <c r="W282" s="429"/>
      <c r="X282" s="430"/>
      <c r="Y282" s="444"/>
      <c r="Z282" s="444"/>
      <c r="AA282" s="444"/>
      <c r="AB282" s="444"/>
      <c r="AD282" s="315"/>
      <c r="AE282" s="316"/>
      <c r="AF282" s="316"/>
      <c r="AG282" s="316"/>
      <c r="AH282" s="317"/>
      <c r="AI282" s="369"/>
      <c r="AJ282" s="369"/>
      <c r="AK282" s="369"/>
      <c r="AL282" s="369"/>
      <c r="AM282" s="369"/>
      <c r="AN282" s="369"/>
      <c r="AO282" s="369"/>
      <c r="AP282" s="369"/>
      <c r="AQ282" s="369"/>
      <c r="AR282" s="369"/>
      <c r="AS282" s="369"/>
      <c r="AT282" s="369"/>
      <c r="AU282" s="369"/>
      <c r="AV282" s="247"/>
      <c r="AW282" s="247"/>
      <c r="AX282" s="247"/>
      <c r="AY282" s="318"/>
      <c r="AZ282" s="318"/>
      <c r="BA282" s="318"/>
      <c r="BB282" s="318"/>
      <c r="BC282" s="318"/>
      <c r="BD282" s="318"/>
      <c r="BE282" s="318"/>
      <c r="BF282" s="103"/>
    </row>
    <row r="283" spans="1:58" ht="37" customHeight="1" x14ac:dyDescent="0.55000000000000004">
      <c r="A283" s="104"/>
      <c r="B283" s="373"/>
      <c r="C283" s="428"/>
      <c r="D283" s="429"/>
      <c r="E283" s="429"/>
      <c r="F283" s="429"/>
      <c r="G283" s="429"/>
      <c r="H283" s="429"/>
      <c r="I283" s="429"/>
      <c r="J283" s="429"/>
      <c r="K283" s="429"/>
      <c r="L283" s="429"/>
      <c r="M283" s="429"/>
      <c r="N283" s="429"/>
      <c r="O283" s="429"/>
      <c r="P283" s="429"/>
      <c r="Q283" s="429"/>
      <c r="R283" s="429"/>
      <c r="S283" s="429"/>
      <c r="T283" s="429"/>
      <c r="U283" s="429"/>
      <c r="V283" s="429"/>
      <c r="W283" s="429"/>
      <c r="X283" s="430"/>
      <c r="Y283" s="444"/>
      <c r="Z283" s="444"/>
      <c r="AA283" s="444"/>
      <c r="AB283" s="444"/>
      <c r="AD283" s="255"/>
      <c r="AE283" s="256"/>
      <c r="AF283" s="256"/>
      <c r="AG283" s="256"/>
      <c r="AH283" s="257"/>
      <c r="AI283" s="369"/>
      <c r="AJ283" s="369"/>
      <c r="AK283" s="369"/>
      <c r="AL283" s="369"/>
      <c r="AM283" s="369"/>
      <c r="AN283" s="369"/>
      <c r="AO283" s="369"/>
      <c r="AP283" s="369"/>
      <c r="AQ283" s="369"/>
      <c r="AR283" s="369"/>
      <c r="AS283" s="369"/>
      <c r="AT283" s="369"/>
      <c r="AU283" s="369"/>
      <c r="AV283" s="247"/>
      <c r="AW283" s="247"/>
      <c r="AX283" s="247"/>
      <c r="AY283" s="318"/>
      <c r="AZ283" s="318"/>
      <c r="BA283" s="318"/>
      <c r="BB283" s="318"/>
      <c r="BC283" s="318"/>
      <c r="BD283" s="318"/>
      <c r="BE283" s="318"/>
      <c r="BF283" s="103"/>
    </row>
    <row r="284" spans="1:58" ht="5.5" customHeight="1" x14ac:dyDescent="0.55000000000000004">
      <c r="A284" s="104"/>
      <c r="B284" s="373"/>
      <c r="C284" s="428"/>
      <c r="D284" s="429"/>
      <c r="E284" s="429"/>
      <c r="F284" s="429"/>
      <c r="G284" s="429"/>
      <c r="H284" s="429"/>
      <c r="I284" s="429"/>
      <c r="J284" s="429"/>
      <c r="K284" s="429"/>
      <c r="L284" s="429"/>
      <c r="M284" s="429"/>
      <c r="N284" s="429"/>
      <c r="O284" s="429"/>
      <c r="P284" s="429"/>
      <c r="Q284" s="429"/>
      <c r="R284" s="429"/>
      <c r="S284" s="429"/>
      <c r="T284" s="429"/>
      <c r="U284" s="429"/>
      <c r="V284" s="429"/>
      <c r="W284" s="429"/>
      <c r="X284" s="430"/>
      <c r="Y284" s="444"/>
      <c r="Z284" s="444"/>
      <c r="AA284" s="444"/>
      <c r="AB284" s="444"/>
      <c r="BF284" s="103"/>
    </row>
    <row r="285" spans="1:58" ht="37" customHeight="1" x14ac:dyDescent="0.55000000000000004">
      <c r="A285" s="104"/>
      <c r="B285" s="374"/>
      <c r="C285" s="431"/>
      <c r="D285" s="432"/>
      <c r="E285" s="432"/>
      <c r="F285" s="432"/>
      <c r="G285" s="432"/>
      <c r="H285" s="432"/>
      <c r="I285" s="432"/>
      <c r="J285" s="432"/>
      <c r="K285" s="432"/>
      <c r="L285" s="432"/>
      <c r="M285" s="432"/>
      <c r="N285" s="432"/>
      <c r="O285" s="432"/>
      <c r="P285" s="432"/>
      <c r="Q285" s="432"/>
      <c r="R285" s="432"/>
      <c r="S285" s="432"/>
      <c r="T285" s="432"/>
      <c r="U285" s="432"/>
      <c r="V285" s="432"/>
      <c r="W285" s="432"/>
      <c r="X285" s="433"/>
      <c r="Y285" s="445"/>
      <c r="Z285" s="445"/>
      <c r="AA285" s="445"/>
      <c r="AB285" s="445"/>
      <c r="BF285" s="103"/>
    </row>
    <row r="286" spans="1:58" ht="5.5" customHeight="1" x14ac:dyDescent="0.55000000000000004">
      <c r="A286" s="104"/>
      <c r="B286" s="11"/>
      <c r="C286" s="3"/>
      <c r="D286" s="3"/>
      <c r="E286" s="3"/>
      <c r="F286" s="3"/>
      <c r="G286" s="3"/>
      <c r="H286" s="3"/>
      <c r="I286" s="3"/>
      <c r="J286" s="3"/>
      <c r="K286" s="3"/>
      <c r="L286" s="3"/>
      <c r="M286" s="3"/>
      <c r="N286" s="3"/>
      <c r="O286" s="3"/>
      <c r="P286" s="3"/>
      <c r="Q286" s="3"/>
      <c r="R286" s="3"/>
      <c r="S286" s="3"/>
      <c r="T286" s="3"/>
      <c r="U286" s="3"/>
      <c r="V286" s="3"/>
      <c r="W286" s="3"/>
      <c r="X286" s="3"/>
      <c r="Y286" s="2"/>
      <c r="Z286" s="2"/>
      <c r="AA286" s="2"/>
      <c r="AB286" s="2"/>
      <c r="BF286" s="103"/>
    </row>
    <row r="287" spans="1:58" ht="37" customHeight="1" x14ac:dyDescent="0.55000000000000004">
      <c r="A287" s="104"/>
      <c r="B287" s="372" t="s">
        <v>240</v>
      </c>
      <c r="C287" s="425" t="s">
        <v>337</v>
      </c>
      <c r="D287" s="426"/>
      <c r="E287" s="426"/>
      <c r="F287" s="426"/>
      <c r="G287" s="426"/>
      <c r="H287" s="426"/>
      <c r="I287" s="426"/>
      <c r="J287" s="426"/>
      <c r="K287" s="426"/>
      <c r="L287" s="426"/>
      <c r="M287" s="426"/>
      <c r="N287" s="426"/>
      <c r="O287" s="426"/>
      <c r="P287" s="426"/>
      <c r="Q287" s="426"/>
      <c r="R287" s="426"/>
      <c r="S287" s="426"/>
      <c r="T287" s="426"/>
      <c r="U287" s="426"/>
      <c r="V287" s="426"/>
      <c r="W287" s="426"/>
      <c r="X287" s="427"/>
      <c r="Y287" s="346"/>
      <c r="Z287" s="346"/>
      <c r="AA287" s="346"/>
      <c r="AB287" s="346"/>
      <c r="BF287" s="103"/>
    </row>
    <row r="288" spans="1:58" ht="5.5" customHeight="1" x14ac:dyDescent="0.55000000000000004">
      <c r="A288" s="104"/>
      <c r="B288" s="373"/>
      <c r="C288" s="428"/>
      <c r="D288" s="429"/>
      <c r="E288" s="429"/>
      <c r="F288" s="429"/>
      <c r="G288" s="429"/>
      <c r="H288" s="429"/>
      <c r="I288" s="429"/>
      <c r="J288" s="429"/>
      <c r="K288" s="429"/>
      <c r="L288" s="429"/>
      <c r="M288" s="429"/>
      <c r="N288" s="429"/>
      <c r="O288" s="429"/>
      <c r="P288" s="429"/>
      <c r="Q288" s="429"/>
      <c r="R288" s="429"/>
      <c r="S288" s="429"/>
      <c r="T288" s="429"/>
      <c r="U288" s="429"/>
      <c r="V288" s="429"/>
      <c r="W288" s="429"/>
      <c r="X288" s="430"/>
      <c r="Y288" s="347"/>
      <c r="Z288" s="347"/>
      <c r="AA288" s="347"/>
      <c r="AB288" s="347"/>
      <c r="BF288" s="103"/>
    </row>
    <row r="289" spans="1:58" ht="37" customHeight="1" x14ac:dyDescent="0.55000000000000004">
      <c r="A289" s="104"/>
      <c r="B289" s="374"/>
      <c r="C289" s="431"/>
      <c r="D289" s="432"/>
      <c r="E289" s="432"/>
      <c r="F289" s="432"/>
      <c r="G289" s="432"/>
      <c r="H289" s="432"/>
      <c r="I289" s="432"/>
      <c r="J289" s="432"/>
      <c r="K289" s="432"/>
      <c r="L289" s="432"/>
      <c r="M289" s="432"/>
      <c r="N289" s="432"/>
      <c r="O289" s="432"/>
      <c r="P289" s="432"/>
      <c r="Q289" s="432"/>
      <c r="R289" s="432"/>
      <c r="S289" s="432"/>
      <c r="T289" s="432"/>
      <c r="U289" s="432"/>
      <c r="V289" s="432"/>
      <c r="W289" s="432"/>
      <c r="X289" s="433"/>
      <c r="Y289" s="348"/>
      <c r="Z289" s="348"/>
      <c r="AA289" s="348"/>
      <c r="AB289" s="348"/>
      <c r="BF289" s="103"/>
    </row>
    <row r="290" spans="1:58" ht="5.5" customHeight="1" x14ac:dyDescent="0.55000000000000004">
      <c r="A290" s="104"/>
      <c r="B290" s="11"/>
      <c r="C290" s="3"/>
      <c r="D290" s="3"/>
      <c r="E290" s="3"/>
      <c r="F290" s="3"/>
      <c r="G290" s="3"/>
      <c r="H290" s="3"/>
      <c r="I290" s="3"/>
      <c r="J290" s="3"/>
      <c r="K290" s="3"/>
      <c r="L290" s="3"/>
      <c r="M290" s="3"/>
      <c r="N290" s="3"/>
      <c r="O290" s="3"/>
      <c r="P290" s="3"/>
      <c r="Q290" s="3"/>
      <c r="R290" s="3"/>
      <c r="S290" s="3"/>
      <c r="T290" s="3"/>
      <c r="U290" s="3"/>
      <c r="V290" s="3"/>
      <c r="W290" s="3"/>
      <c r="X290" s="3"/>
      <c r="Y290" s="2"/>
      <c r="Z290" s="2"/>
      <c r="AA290" s="2"/>
      <c r="AB290" s="2"/>
      <c r="BF290" s="103"/>
    </row>
    <row r="291" spans="1:58" ht="37" customHeight="1" x14ac:dyDescent="0.55000000000000004">
      <c r="A291" s="104"/>
      <c r="B291" s="13" t="s">
        <v>242</v>
      </c>
      <c r="C291" s="341" t="s">
        <v>338</v>
      </c>
      <c r="D291" s="342"/>
      <c r="E291" s="342"/>
      <c r="F291" s="342"/>
      <c r="G291" s="342"/>
      <c r="H291" s="342"/>
      <c r="I291" s="342"/>
      <c r="J291" s="342"/>
      <c r="K291" s="342"/>
      <c r="L291" s="342"/>
      <c r="M291" s="342"/>
      <c r="N291" s="342"/>
      <c r="O291" s="342"/>
      <c r="P291" s="342"/>
      <c r="Q291" s="342"/>
      <c r="R291" s="342"/>
      <c r="S291" s="342"/>
      <c r="T291" s="342"/>
      <c r="U291" s="342"/>
      <c r="V291" s="342"/>
      <c r="W291" s="342"/>
      <c r="X291" s="343"/>
      <c r="Y291" s="340"/>
      <c r="Z291" s="340"/>
      <c r="AA291" s="340"/>
      <c r="AB291" s="340"/>
      <c r="BF291" s="103"/>
    </row>
    <row r="292" spans="1:58" ht="5.5" customHeight="1" x14ac:dyDescent="0.55000000000000004">
      <c r="A292" s="104"/>
      <c r="B292" s="11"/>
      <c r="C292" s="3"/>
      <c r="D292" s="3"/>
      <c r="E292" s="3"/>
      <c r="F292" s="3"/>
      <c r="G292" s="3"/>
      <c r="H292" s="3"/>
      <c r="I292" s="3"/>
      <c r="J292" s="3"/>
      <c r="K292" s="3"/>
      <c r="L292" s="3"/>
      <c r="M292" s="3"/>
      <c r="N292" s="3"/>
      <c r="O292" s="3"/>
      <c r="P292" s="3"/>
      <c r="Q292" s="3"/>
      <c r="R292" s="3"/>
      <c r="S292" s="3"/>
      <c r="T292" s="3"/>
      <c r="U292" s="3"/>
      <c r="V292" s="3"/>
      <c r="W292" s="3"/>
      <c r="X292" s="3"/>
      <c r="Y292" s="2"/>
      <c r="Z292" s="2"/>
      <c r="AA292" s="2"/>
      <c r="AB292" s="2"/>
      <c r="BF292" s="103"/>
    </row>
    <row r="293" spans="1:58" ht="37" customHeight="1" x14ac:dyDescent="0.55000000000000004">
      <c r="A293" s="104"/>
      <c r="B293" s="13" t="s">
        <v>244</v>
      </c>
      <c r="C293" s="341" t="s">
        <v>339</v>
      </c>
      <c r="D293" s="342"/>
      <c r="E293" s="342"/>
      <c r="F293" s="342"/>
      <c r="G293" s="342"/>
      <c r="H293" s="342"/>
      <c r="I293" s="342"/>
      <c r="J293" s="342"/>
      <c r="K293" s="342"/>
      <c r="L293" s="342"/>
      <c r="M293" s="342"/>
      <c r="N293" s="342"/>
      <c r="O293" s="342"/>
      <c r="P293" s="342"/>
      <c r="Q293" s="342"/>
      <c r="R293" s="342"/>
      <c r="S293" s="342"/>
      <c r="T293" s="342"/>
      <c r="U293" s="342"/>
      <c r="V293" s="342"/>
      <c r="W293" s="342"/>
      <c r="X293" s="343"/>
      <c r="Y293" s="340"/>
      <c r="Z293" s="340"/>
      <c r="AA293" s="340"/>
      <c r="AB293" s="340"/>
      <c r="BF293" s="103"/>
    </row>
    <row r="294" spans="1:58" ht="5.5" customHeight="1" x14ac:dyDescent="0.55000000000000004">
      <c r="A294" s="104"/>
      <c r="B294" s="11"/>
      <c r="C294" s="3"/>
      <c r="D294" s="3"/>
      <c r="E294" s="3"/>
      <c r="F294" s="3"/>
      <c r="G294" s="3"/>
      <c r="H294" s="3"/>
      <c r="I294" s="3"/>
      <c r="J294" s="3"/>
      <c r="K294" s="3"/>
      <c r="L294" s="3"/>
      <c r="M294" s="3"/>
      <c r="N294" s="3"/>
      <c r="O294" s="3"/>
      <c r="P294" s="3"/>
      <c r="Q294" s="3"/>
      <c r="R294" s="3"/>
      <c r="S294" s="3"/>
      <c r="T294" s="3"/>
      <c r="U294" s="3"/>
      <c r="V294" s="3"/>
      <c r="W294" s="3"/>
      <c r="X294" s="3"/>
      <c r="Y294" s="2"/>
      <c r="Z294" s="2"/>
      <c r="AA294" s="2"/>
      <c r="AB294" s="2"/>
      <c r="BF294" s="103"/>
    </row>
    <row r="295" spans="1:58" ht="37" customHeight="1" x14ac:dyDescent="0.55000000000000004">
      <c r="A295" s="104"/>
      <c r="B295" s="13" t="s">
        <v>246</v>
      </c>
      <c r="C295" s="341" t="s">
        <v>340</v>
      </c>
      <c r="D295" s="342"/>
      <c r="E295" s="342"/>
      <c r="F295" s="342"/>
      <c r="G295" s="342"/>
      <c r="H295" s="342"/>
      <c r="I295" s="342"/>
      <c r="J295" s="342"/>
      <c r="K295" s="342"/>
      <c r="L295" s="342"/>
      <c r="M295" s="342"/>
      <c r="N295" s="342"/>
      <c r="O295" s="342"/>
      <c r="P295" s="342"/>
      <c r="Q295" s="342"/>
      <c r="R295" s="342"/>
      <c r="S295" s="342"/>
      <c r="T295" s="342"/>
      <c r="U295" s="342"/>
      <c r="V295" s="342"/>
      <c r="W295" s="342"/>
      <c r="X295" s="343"/>
      <c r="Y295" s="340"/>
      <c r="Z295" s="340"/>
      <c r="AA295" s="340"/>
      <c r="AB295" s="340"/>
      <c r="BF295" s="103"/>
    </row>
    <row r="296" spans="1:58" ht="5.5" customHeight="1" thickBot="1" x14ac:dyDescent="0.6">
      <c r="A296" s="124"/>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5"/>
      <c r="AL296" s="125"/>
      <c r="AM296" s="125"/>
      <c r="AN296" s="125"/>
      <c r="AO296" s="125"/>
      <c r="AP296" s="125"/>
      <c r="AQ296" s="125"/>
      <c r="AR296" s="125"/>
      <c r="AS296" s="125"/>
      <c r="AT296" s="125"/>
      <c r="AU296" s="125"/>
      <c r="AV296" s="125"/>
      <c r="AW296" s="125"/>
      <c r="AX296" s="125"/>
      <c r="AY296" s="125"/>
      <c r="AZ296" s="125"/>
      <c r="BA296" s="125"/>
      <c r="BB296" s="125"/>
      <c r="BC296" s="125"/>
      <c r="BD296" s="125"/>
      <c r="BE296" s="125"/>
      <c r="BF296" s="126"/>
    </row>
    <row r="297" spans="1:58" ht="5.5" customHeight="1" thickTop="1" x14ac:dyDescent="0.55000000000000004">
      <c r="A297" s="107"/>
      <c r="B297" s="100"/>
      <c r="C297" s="100"/>
      <c r="D297" s="100"/>
      <c r="E297" s="100"/>
      <c r="F297" s="100"/>
      <c r="G297" s="100"/>
      <c r="H297" s="100"/>
      <c r="I297" s="100"/>
      <c r="J297" s="100"/>
      <c r="K297" s="100"/>
      <c r="L297" s="100"/>
      <c r="M297" s="100"/>
      <c r="N297" s="100"/>
      <c r="O297" s="100"/>
      <c r="P297" s="100"/>
      <c r="Q297" s="100"/>
      <c r="R297" s="100"/>
      <c r="S297" s="100"/>
      <c r="T297" s="100"/>
      <c r="U297" s="100"/>
      <c r="V297" s="100"/>
      <c r="W297" s="100"/>
      <c r="X297" s="100"/>
      <c r="Y297" s="100"/>
      <c r="Z297" s="100"/>
      <c r="AA297" s="100"/>
      <c r="AB297" s="100"/>
      <c r="AC297" s="100"/>
      <c r="AD297" s="100"/>
      <c r="AE297" s="100"/>
      <c r="AF297" s="100"/>
      <c r="AG297" s="100"/>
      <c r="AH297" s="100"/>
      <c r="AI297" s="100"/>
      <c r="AJ297" s="100"/>
      <c r="AK297" s="100"/>
      <c r="AL297" s="100"/>
      <c r="AM297" s="100"/>
      <c r="AN297" s="100"/>
      <c r="AO297" s="100"/>
      <c r="AP297" s="100"/>
      <c r="AQ297" s="100"/>
      <c r="AR297" s="100"/>
      <c r="AS297" s="100"/>
      <c r="AT297" s="100"/>
      <c r="AU297" s="100"/>
      <c r="AV297" s="100"/>
      <c r="AW297" s="100"/>
      <c r="AX297" s="100"/>
      <c r="AY297" s="100"/>
      <c r="AZ297" s="100"/>
      <c r="BA297" s="100"/>
      <c r="BB297" s="100"/>
      <c r="BC297" s="100"/>
      <c r="BD297" s="100"/>
      <c r="BE297" s="100"/>
      <c r="BF297" s="106"/>
    </row>
    <row r="298" spans="1:58" ht="37.4" customHeight="1" x14ac:dyDescent="0.55000000000000004">
      <c r="A298" s="107"/>
      <c r="B298" s="56" t="s">
        <v>3</v>
      </c>
      <c r="C298" s="417" t="s">
        <v>122</v>
      </c>
      <c r="D298" s="418"/>
      <c r="E298" s="419"/>
      <c r="F298" s="56" t="s">
        <v>209</v>
      </c>
      <c r="G298" s="339" t="s">
        <v>210</v>
      </c>
      <c r="H298" s="339"/>
      <c r="I298" s="339"/>
      <c r="J298" s="339"/>
      <c r="K298" s="246" t="s">
        <v>211</v>
      </c>
      <c r="L298" s="247"/>
      <c r="M298" s="339" t="s">
        <v>341</v>
      </c>
      <c r="N298" s="339"/>
      <c r="O298" s="339"/>
      <c r="P298" s="339"/>
      <c r="Q298" s="339"/>
      <c r="R298" s="339"/>
      <c r="S298" s="339"/>
      <c r="T298" s="339"/>
      <c r="U298" s="339"/>
      <c r="V298" s="339"/>
      <c r="W298" s="246" t="s">
        <v>213</v>
      </c>
      <c r="X298" s="246"/>
      <c r="Y298" s="344" t="s">
        <v>214</v>
      </c>
      <c r="Z298" s="344"/>
      <c r="AA298" s="344"/>
      <c r="AB298" s="344"/>
      <c r="AC298" s="100"/>
      <c r="AD298" s="247" t="s">
        <v>215</v>
      </c>
      <c r="AE298" s="345"/>
      <c r="AF298" s="345"/>
      <c r="AG298" s="359" t="s">
        <v>342</v>
      </c>
      <c r="AH298" s="360"/>
      <c r="AI298" s="360"/>
      <c r="AJ298" s="360"/>
      <c r="AK298" s="360"/>
      <c r="AL298" s="360"/>
      <c r="AM298" s="360"/>
      <c r="AN298" s="360"/>
      <c r="AO298" s="360"/>
      <c r="AP298" s="360"/>
      <c r="AQ298" s="360"/>
      <c r="AR298" s="360"/>
      <c r="AS298" s="360"/>
      <c r="AT298" s="360"/>
      <c r="AU298" s="360"/>
      <c r="AV298" s="360"/>
      <c r="AW298" s="360"/>
      <c r="AX298" s="360"/>
      <c r="AY298" s="360"/>
      <c r="AZ298" s="360"/>
      <c r="BA298" s="360"/>
      <c r="BB298" s="360"/>
      <c r="BC298" s="360"/>
      <c r="BD298" s="360"/>
      <c r="BE298" s="360"/>
      <c r="BF298" s="106"/>
    </row>
    <row r="299" spans="1:58" ht="5.5" customHeight="1" x14ac:dyDescent="0.55000000000000004">
      <c r="A299" s="107"/>
      <c r="B299" s="60"/>
      <c r="C299" s="59"/>
      <c r="D299" s="59"/>
      <c r="E299" s="59"/>
      <c r="F299" s="59"/>
      <c r="G299" s="59"/>
      <c r="H299" s="59"/>
      <c r="I299" s="59"/>
      <c r="J299" s="59"/>
      <c r="K299" s="59"/>
      <c r="L299" s="59"/>
      <c r="M299" s="59"/>
      <c r="N299" s="59"/>
      <c r="O299" s="59"/>
      <c r="P299" s="59"/>
      <c r="Q299" s="59"/>
      <c r="R299" s="59"/>
      <c r="S299" s="59"/>
      <c r="T299" s="59"/>
      <c r="U299" s="59"/>
      <c r="V299" s="59"/>
      <c r="W299" s="59"/>
      <c r="X299" s="59"/>
      <c r="Y299" s="61"/>
      <c r="Z299" s="61"/>
      <c r="AA299" s="61"/>
      <c r="AB299" s="61"/>
      <c r="AC299" s="100"/>
      <c r="BF299" s="106"/>
    </row>
    <row r="300" spans="1:58" ht="37.4" customHeight="1" x14ac:dyDescent="0.55000000000000004">
      <c r="A300" s="107"/>
      <c r="B300" s="247" t="s">
        <v>217</v>
      </c>
      <c r="C300" s="247"/>
      <c r="D300" s="392" t="s">
        <v>343</v>
      </c>
      <c r="E300" s="392"/>
      <c r="F300" s="392"/>
      <c r="G300" s="392"/>
      <c r="H300" s="392"/>
      <c r="I300" s="392"/>
      <c r="J300" s="392"/>
      <c r="K300" s="392"/>
      <c r="L300" s="392"/>
      <c r="M300" s="392"/>
      <c r="N300" s="392"/>
      <c r="O300" s="392"/>
      <c r="P300" s="392"/>
      <c r="Q300" s="392"/>
      <c r="R300" s="392"/>
      <c r="S300" s="392"/>
      <c r="T300" s="392"/>
      <c r="U300" s="231" t="s">
        <v>219</v>
      </c>
      <c r="V300" s="247"/>
      <c r="W300" s="247"/>
      <c r="X300" s="349" t="s">
        <v>344</v>
      </c>
      <c r="Y300" s="349"/>
      <c r="Z300" s="349"/>
      <c r="AA300" s="349"/>
      <c r="AB300" s="349"/>
      <c r="AC300" s="100"/>
      <c r="AD300" s="331" t="s">
        <v>236</v>
      </c>
      <c r="AE300" s="331"/>
      <c r="AF300" s="331"/>
      <c r="AG300" s="361" t="s">
        <v>345</v>
      </c>
      <c r="AH300" s="361"/>
      <c r="AI300" s="361"/>
      <c r="AJ300" s="361"/>
      <c r="AK300" s="361"/>
      <c r="AL300" s="361"/>
      <c r="AM300" s="361"/>
      <c r="AN300" s="361"/>
      <c r="AO300" s="361"/>
      <c r="AP300" s="361"/>
      <c r="AQ300" s="361"/>
      <c r="AR300" s="361"/>
      <c r="AS300" s="361"/>
      <c r="AT300" s="361"/>
      <c r="AU300" s="361"/>
      <c r="AV300" s="361"/>
      <c r="AW300" s="361"/>
      <c r="AX300" s="361"/>
      <c r="AY300" s="361"/>
      <c r="AZ300" s="361"/>
      <c r="BA300" s="361"/>
      <c r="BB300" s="361"/>
      <c r="BC300" s="361"/>
      <c r="BD300" s="361"/>
      <c r="BE300" s="361"/>
      <c r="BF300" s="106"/>
    </row>
    <row r="301" spans="1:58" ht="5.5" customHeight="1" x14ac:dyDescent="0.55000000000000004">
      <c r="A301" s="107"/>
      <c r="B301" s="247"/>
      <c r="C301" s="247"/>
      <c r="D301" s="392"/>
      <c r="E301" s="392"/>
      <c r="F301" s="392"/>
      <c r="G301" s="392"/>
      <c r="H301" s="392"/>
      <c r="I301" s="392"/>
      <c r="J301" s="392"/>
      <c r="K301" s="392"/>
      <c r="L301" s="392"/>
      <c r="M301" s="392"/>
      <c r="N301" s="392"/>
      <c r="O301" s="392"/>
      <c r="P301" s="392"/>
      <c r="Q301" s="392"/>
      <c r="R301" s="392"/>
      <c r="S301" s="392"/>
      <c r="T301" s="392"/>
      <c r="U301" s="65"/>
      <c r="V301" s="62"/>
      <c r="W301" s="62"/>
      <c r="X301" s="62"/>
      <c r="Y301" s="62"/>
      <c r="Z301" s="62"/>
      <c r="AA301" s="62"/>
      <c r="AB301" s="62"/>
      <c r="AC301" s="100"/>
      <c r="AD301" s="332"/>
      <c r="AE301" s="332"/>
      <c r="AF301" s="332"/>
      <c r="AG301" s="362"/>
      <c r="AH301" s="362"/>
      <c r="AI301" s="362"/>
      <c r="AJ301" s="362"/>
      <c r="AK301" s="362"/>
      <c r="AL301" s="362"/>
      <c r="AM301" s="362"/>
      <c r="AN301" s="362"/>
      <c r="AO301" s="362"/>
      <c r="AP301" s="362"/>
      <c r="AQ301" s="362"/>
      <c r="AR301" s="362"/>
      <c r="AS301" s="362"/>
      <c r="AT301" s="362"/>
      <c r="AU301" s="362"/>
      <c r="AV301" s="362"/>
      <c r="AW301" s="362"/>
      <c r="AX301" s="362"/>
      <c r="AY301" s="362"/>
      <c r="AZ301" s="362"/>
      <c r="BA301" s="362"/>
      <c r="BB301" s="362"/>
      <c r="BC301" s="362"/>
      <c r="BD301" s="362"/>
      <c r="BE301" s="362"/>
      <c r="BF301" s="106"/>
    </row>
    <row r="302" spans="1:58" ht="37.4" customHeight="1" x14ac:dyDescent="0.55000000000000004">
      <c r="A302" s="107"/>
      <c r="B302" s="247"/>
      <c r="C302" s="247"/>
      <c r="D302" s="392"/>
      <c r="E302" s="392"/>
      <c r="F302" s="392"/>
      <c r="G302" s="392"/>
      <c r="H302" s="392"/>
      <c r="I302" s="392"/>
      <c r="J302" s="392"/>
      <c r="K302" s="392"/>
      <c r="L302" s="392"/>
      <c r="M302" s="392"/>
      <c r="N302" s="392"/>
      <c r="O302" s="392"/>
      <c r="P302" s="392"/>
      <c r="Q302" s="392"/>
      <c r="R302" s="392"/>
      <c r="S302" s="392"/>
      <c r="T302" s="392"/>
      <c r="U302" s="66"/>
      <c r="V302" s="57"/>
      <c r="W302" s="57"/>
      <c r="X302" s="57"/>
      <c r="Y302" s="108"/>
      <c r="Z302" s="57"/>
      <c r="AA302" s="57"/>
      <c r="AB302" s="57"/>
      <c r="AC302" s="100"/>
      <c r="AD302" s="332"/>
      <c r="AE302" s="332"/>
      <c r="AF302" s="332"/>
      <c r="AG302" s="362"/>
      <c r="AH302" s="362"/>
      <c r="AI302" s="362"/>
      <c r="AJ302" s="362"/>
      <c r="AK302" s="362"/>
      <c r="AL302" s="362"/>
      <c r="AM302" s="362"/>
      <c r="AN302" s="362"/>
      <c r="AO302" s="362"/>
      <c r="AP302" s="362"/>
      <c r="AQ302" s="362"/>
      <c r="AR302" s="362"/>
      <c r="AS302" s="362"/>
      <c r="AT302" s="362"/>
      <c r="AU302" s="362"/>
      <c r="AV302" s="362"/>
      <c r="AW302" s="362"/>
      <c r="AX302" s="362"/>
      <c r="AY302" s="362"/>
      <c r="AZ302" s="362"/>
      <c r="BA302" s="362"/>
      <c r="BB302" s="362"/>
      <c r="BC302" s="362"/>
      <c r="BD302" s="362"/>
      <c r="BE302" s="362"/>
      <c r="BF302" s="106"/>
    </row>
    <row r="303" spans="1:58" ht="5.5" customHeight="1" x14ac:dyDescent="0.55000000000000004">
      <c r="A303" s="107"/>
      <c r="B303" s="60"/>
      <c r="C303" s="59"/>
      <c r="D303" s="59"/>
      <c r="E303" s="59"/>
      <c r="F303" s="59"/>
      <c r="G303" s="59"/>
      <c r="H303" s="59"/>
      <c r="I303" s="59"/>
      <c r="J303" s="59"/>
      <c r="K303" s="59"/>
      <c r="L303" s="59"/>
      <c r="M303" s="59"/>
      <c r="N303" s="59"/>
      <c r="O303" s="59"/>
      <c r="P303" s="59"/>
      <c r="Q303" s="59"/>
      <c r="R303" s="59"/>
      <c r="S303" s="59"/>
      <c r="T303" s="59"/>
      <c r="U303" s="63"/>
      <c r="V303" s="63"/>
      <c r="W303" s="63"/>
      <c r="X303" s="63"/>
      <c r="Y303" s="64"/>
      <c r="Z303" s="64"/>
      <c r="AA303" s="64"/>
      <c r="AB303" s="64"/>
      <c r="AC303" s="100"/>
      <c r="AD303" s="332"/>
      <c r="AE303" s="332"/>
      <c r="AF303" s="332"/>
      <c r="AG303" s="362"/>
      <c r="AH303" s="362"/>
      <c r="AI303" s="362"/>
      <c r="AJ303" s="362"/>
      <c r="AK303" s="362"/>
      <c r="AL303" s="362"/>
      <c r="AM303" s="362"/>
      <c r="AN303" s="362"/>
      <c r="AO303" s="362"/>
      <c r="AP303" s="362"/>
      <c r="AQ303" s="362"/>
      <c r="AR303" s="362"/>
      <c r="AS303" s="362"/>
      <c r="AT303" s="362"/>
      <c r="AU303" s="362"/>
      <c r="AV303" s="362"/>
      <c r="AW303" s="362"/>
      <c r="AX303" s="362"/>
      <c r="AY303" s="362"/>
      <c r="AZ303" s="362"/>
      <c r="BA303" s="362"/>
      <c r="BB303" s="362"/>
      <c r="BC303" s="362"/>
      <c r="BD303" s="362"/>
      <c r="BE303" s="362"/>
      <c r="BF303" s="106"/>
    </row>
    <row r="304" spans="1:58" ht="37.4" customHeight="1" x14ac:dyDescent="0.55000000000000004">
      <c r="A304" s="107"/>
      <c r="B304" s="247" t="s">
        <v>222</v>
      </c>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47"/>
      <c r="Y304" s="247" t="s">
        <v>223</v>
      </c>
      <c r="Z304" s="247"/>
      <c r="AA304" s="247"/>
      <c r="AB304" s="247"/>
      <c r="AC304" s="100"/>
      <c r="AD304" s="333"/>
      <c r="AE304" s="333"/>
      <c r="AF304" s="333"/>
      <c r="AG304" s="363"/>
      <c r="AH304" s="363"/>
      <c r="AI304" s="363"/>
      <c r="AJ304" s="363"/>
      <c r="AK304" s="363"/>
      <c r="AL304" s="363"/>
      <c r="AM304" s="363"/>
      <c r="AN304" s="363"/>
      <c r="AO304" s="363"/>
      <c r="AP304" s="363"/>
      <c r="AQ304" s="363"/>
      <c r="AR304" s="363"/>
      <c r="AS304" s="363"/>
      <c r="AT304" s="363"/>
      <c r="AU304" s="363"/>
      <c r="AV304" s="363"/>
      <c r="AW304" s="363"/>
      <c r="AX304" s="363"/>
      <c r="AY304" s="363"/>
      <c r="AZ304" s="363"/>
      <c r="BA304" s="363"/>
      <c r="BB304" s="363"/>
      <c r="BC304" s="363"/>
      <c r="BD304" s="363"/>
      <c r="BE304" s="363"/>
      <c r="BF304" s="106"/>
    </row>
    <row r="305" spans="1:58" ht="5.5" customHeight="1" x14ac:dyDescent="0.55000000000000004">
      <c r="A305" s="107"/>
      <c r="B305" s="60"/>
      <c r="C305" s="59"/>
      <c r="D305" s="59"/>
      <c r="E305" s="59"/>
      <c r="F305" s="59"/>
      <c r="G305" s="59"/>
      <c r="H305" s="59"/>
      <c r="I305" s="59"/>
      <c r="J305" s="59"/>
      <c r="K305" s="59"/>
      <c r="L305" s="59"/>
      <c r="M305" s="59"/>
      <c r="N305" s="59"/>
      <c r="O305" s="59"/>
      <c r="P305" s="59"/>
      <c r="Q305" s="59"/>
      <c r="R305" s="59"/>
      <c r="S305" s="59"/>
      <c r="T305" s="59"/>
      <c r="U305" s="59"/>
      <c r="V305" s="59"/>
      <c r="W305" s="59"/>
      <c r="X305" s="59"/>
      <c r="Y305" s="61"/>
      <c r="Z305" s="61"/>
      <c r="AA305" s="61"/>
      <c r="AB305" s="61"/>
      <c r="AC305" s="100"/>
      <c r="AD305" s="100"/>
      <c r="AE305" s="100"/>
      <c r="AF305" s="100"/>
      <c r="AG305" s="100"/>
      <c r="AH305" s="100"/>
      <c r="AI305" s="100"/>
      <c r="AJ305" s="100"/>
      <c r="AK305" s="100"/>
      <c r="AL305" s="100"/>
      <c r="AM305" s="100"/>
      <c r="AN305" s="100"/>
      <c r="AO305" s="100"/>
      <c r="AP305" s="100"/>
      <c r="AQ305" s="100"/>
      <c r="AR305" s="100"/>
      <c r="AS305" s="100"/>
      <c r="AT305" s="100"/>
      <c r="AU305" s="100"/>
      <c r="AV305" s="100"/>
      <c r="AW305" s="100"/>
      <c r="AX305" s="100"/>
      <c r="AY305" s="100"/>
      <c r="AZ305" s="100"/>
      <c r="BA305" s="100"/>
      <c r="BB305" s="100"/>
      <c r="BC305" s="100"/>
      <c r="BD305" s="100"/>
      <c r="BE305" s="100"/>
      <c r="BF305" s="106"/>
    </row>
    <row r="306" spans="1:58" ht="37.4" customHeight="1" x14ac:dyDescent="0.55000000000000004">
      <c r="A306" s="107"/>
      <c r="B306" s="372" t="s">
        <v>226</v>
      </c>
      <c r="C306" s="457" t="s">
        <v>346</v>
      </c>
      <c r="D306" s="457"/>
      <c r="E306" s="457"/>
      <c r="F306" s="457"/>
      <c r="G306" s="457"/>
      <c r="H306" s="457"/>
      <c r="I306" s="457"/>
      <c r="J306" s="457"/>
      <c r="K306" s="457"/>
      <c r="L306" s="457"/>
      <c r="M306" s="457"/>
      <c r="N306" s="457"/>
      <c r="O306" s="457"/>
      <c r="P306" s="457"/>
      <c r="Q306" s="457"/>
      <c r="R306" s="457"/>
      <c r="S306" s="457"/>
      <c r="T306" s="457"/>
      <c r="U306" s="457"/>
      <c r="V306" s="457"/>
      <c r="W306" s="457"/>
      <c r="X306" s="458"/>
      <c r="Y306" s="390"/>
      <c r="Z306" s="390"/>
      <c r="AA306" s="390"/>
      <c r="AB306" s="390"/>
      <c r="AC306" s="100"/>
      <c r="AD306" s="229" t="s">
        <v>239</v>
      </c>
      <c r="AE306" s="230"/>
      <c r="AF306" s="231"/>
      <c r="AG306" s="334"/>
      <c r="AH306" s="335"/>
      <c r="AI306" s="335"/>
      <c r="AJ306" s="335"/>
      <c r="AK306" s="335"/>
      <c r="AL306" s="335"/>
      <c r="AM306" s="335"/>
      <c r="AN306" s="335"/>
      <c r="AO306" s="335"/>
      <c r="AP306" s="335"/>
      <c r="AQ306" s="335"/>
      <c r="AR306" s="335"/>
      <c r="AS306" s="335"/>
      <c r="AT306" s="335"/>
      <c r="AU306" s="335"/>
      <c r="AV306" s="335"/>
      <c r="AW306" s="335"/>
      <c r="AX306" s="335"/>
      <c r="AY306" s="335"/>
      <c r="AZ306" s="335"/>
      <c r="BA306" s="335"/>
      <c r="BB306" s="335"/>
      <c r="BC306" s="335"/>
      <c r="BD306" s="335"/>
      <c r="BE306" s="336"/>
      <c r="BF306" s="106"/>
    </row>
    <row r="307" spans="1:58" ht="5.5" customHeight="1" x14ac:dyDescent="0.55000000000000004">
      <c r="A307" s="107"/>
      <c r="B307" s="373"/>
      <c r="C307" s="459"/>
      <c r="D307" s="459"/>
      <c r="E307" s="459"/>
      <c r="F307" s="459"/>
      <c r="G307" s="459"/>
      <c r="H307" s="459"/>
      <c r="I307" s="459"/>
      <c r="J307" s="459"/>
      <c r="K307" s="459"/>
      <c r="L307" s="459"/>
      <c r="M307" s="459"/>
      <c r="N307" s="459"/>
      <c r="O307" s="459"/>
      <c r="P307" s="459"/>
      <c r="Q307" s="459"/>
      <c r="R307" s="459"/>
      <c r="S307" s="459"/>
      <c r="T307" s="459"/>
      <c r="U307" s="459"/>
      <c r="V307" s="459"/>
      <c r="W307" s="459"/>
      <c r="X307" s="460"/>
      <c r="Y307" s="390"/>
      <c r="Z307" s="390"/>
      <c r="AA307" s="390"/>
      <c r="AB307" s="390"/>
      <c r="AC307" s="100"/>
      <c r="AD307" s="100"/>
      <c r="AE307" s="100"/>
      <c r="AF307" s="100"/>
      <c r="AG307" s="100"/>
      <c r="AH307" s="100"/>
      <c r="AI307" s="100"/>
      <c r="AJ307" s="100"/>
      <c r="AK307" s="100"/>
      <c r="AL307" s="100"/>
      <c r="AM307" s="100"/>
      <c r="AN307" s="100"/>
      <c r="AO307" s="100"/>
      <c r="AP307" s="100"/>
      <c r="AQ307" s="100"/>
      <c r="AR307" s="100"/>
      <c r="AS307" s="100"/>
      <c r="AT307" s="100"/>
      <c r="AU307" s="100"/>
      <c r="AV307" s="100"/>
      <c r="AW307" s="100"/>
      <c r="AX307" s="100"/>
      <c r="AY307" s="100"/>
      <c r="AZ307" s="100"/>
      <c r="BA307" s="100"/>
      <c r="BB307" s="100"/>
      <c r="BC307" s="100"/>
      <c r="BD307" s="100"/>
      <c r="BE307" s="100"/>
      <c r="BF307" s="106"/>
    </row>
    <row r="308" spans="1:58" ht="37.4" customHeight="1" x14ac:dyDescent="0.55000000000000004">
      <c r="A308" s="107"/>
      <c r="B308" s="373"/>
      <c r="C308" s="459"/>
      <c r="D308" s="459"/>
      <c r="E308" s="459"/>
      <c r="F308" s="459"/>
      <c r="G308" s="459"/>
      <c r="H308" s="459"/>
      <c r="I308" s="459"/>
      <c r="J308" s="459"/>
      <c r="K308" s="459"/>
      <c r="L308" s="459"/>
      <c r="M308" s="459"/>
      <c r="N308" s="459"/>
      <c r="O308" s="459"/>
      <c r="P308" s="459"/>
      <c r="Q308" s="459"/>
      <c r="R308" s="459"/>
      <c r="S308" s="459"/>
      <c r="T308" s="459"/>
      <c r="U308" s="459"/>
      <c r="V308" s="459"/>
      <c r="W308" s="459"/>
      <c r="X308" s="460"/>
      <c r="Y308" s="390"/>
      <c r="Z308" s="390"/>
      <c r="AA308" s="390"/>
      <c r="AB308" s="390"/>
      <c r="AC308" s="100"/>
      <c r="AD308" s="246" t="s">
        <v>221</v>
      </c>
      <c r="AE308" s="246"/>
      <c r="AF308" s="246"/>
      <c r="AG308" s="337"/>
      <c r="AH308" s="337"/>
      <c r="AI308" s="337"/>
      <c r="AJ308" s="337"/>
      <c r="AK308" s="337"/>
      <c r="AL308" s="337"/>
      <c r="AM308" s="337"/>
      <c r="AN308" s="337"/>
      <c r="AO308" s="337"/>
      <c r="AP308" s="337"/>
      <c r="AQ308" s="337"/>
      <c r="AR308" s="337"/>
      <c r="AS308" s="337"/>
      <c r="AT308" s="337"/>
      <c r="AU308" s="337"/>
      <c r="AV308" s="229" t="s">
        <v>88</v>
      </c>
      <c r="AW308" s="230"/>
      <c r="AX308" s="231"/>
      <c r="AY308" s="319"/>
      <c r="AZ308" s="320"/>
      <c r="BA308" s="320"/>
      <c r="BB308" s="320"/>
      <c r="BC308" s="320"/>
      <c r="BD308" s="320"/>
      <c r="BE308" s="321"/>
      <c r="BF308" s="106"/>
    </row>
    <row r="309" spans="1:58" ht="5.5" customHeight="1" x14ac:dyDescent="0.55000000000000004">
      <c r="A309" s="107"/>
      <c r="B309" s="373"/>
      <c r="C309" s="459"/>
      <c r="D309" s="459"/>
      <c r="E309" s="459"/>
      <c r="F309" s="459"/>
      <c r="G309" s="459"/>
      <c r="H309" s="459"/>
      <c r="I309" s="459"/>
      <c r="J309" s="459"/>
      <c r="K309" s="459"/>
      <c r="L309" s="459"/>
      <c r="M309" s="459"/>
      <c r="N309" s="459"/>
      <c r="O309" s="459"/>
      <c r="P309" s="459"/>
      <c r="Q309" s="459"/>
      <c r="R309" s="459"/>
      <c r="S309" s="459"/>
      <c r="T309" s="459"/>
      <c r="U309" s="459"/>
      <c r="V309" s="459"/>
      <c r="W309" s="459"/>
      <c r="X309" s="460"/>
      <c r="Y309" s="390"/>
      <c r="Z309" s="390"/>
      <c r="AA309" s="390"/>
      <c r="AB309" s="390"/>
      <c r="AC309" s="100"/>
      <c r="AD309" s="100"/>
      <c r="AE309" s="100"/>
      <c r="AF309" s="100"/>
      <c r="AG309" s="100"/>
      <c r="AH309" s="100"/>
      <c r="AI309" s="100"/>
      <c r="AJ309" s="100"/>
      <c r="AK309" s="100"/>
      <c r="AL309" s="100"/>
      <c r="AM309" s="100"/>
      <c r="AN309" s="100"/>
      <c r="AO309" s="100"/>
      <c r="AP309" s="100"/>
      <c r="AQ309" s="100"/>
      <c r="AR309" s="100"/>
      <c r="AS309" s="100"/>
      <c r="AT309" s="100"/>
      <c r="AU309" s="100"/>
      <c r="AV309" s="100"/>
      <c r="AW309" s="100"/>
      <c r="AX309" s="100"/>
      <c r="AY309" s="100"/>
      <c r="AZ309" s="100"/>
      <c r="BA309" s="100"/>
      <c r="BB309" s="100"/>
      <c r="BC309" s="100"/>
      <c r="BD309" s="100"/>
      <c r="BE309" s="100"/>
      <c r="BF309" s="106"/>
    </row>
    <row r="310" spans="1:58" ht="37.4" customHeight="1" x14ac:dyDescent="0.55000000000000004">
      <c r="A310" s="107"/>
      <c r="B310" s="373"/>
      <c r="C310" s="459"/>
      <c r="D310" s="459"/>
      <c r="E310" s="459"/>
      <c r="F310" s="459"/>
      <c r="G310" s="459"/>
      <c r="H310" s="459"/>
      <c r="I310" s="459"/>
      <c r="J310" s="459"/>
      <c r="K310" s="459"/>
      <c r="L310" s="459"/>
      <c r="M310" s="459"/>
      <c r="N310" s="459"/>
      <c r="O310" s="459"/>
      <c r="P310" s="459"/>
      <c r="Q310" s="459"/>
      <c r="R310" s="459"/>
      <c r="S310" s="459"/>
      <c r="T310" s="459"/>
      <c r="U310" s="459"/>
      <c r="V310" s="459"/>
      <c r="W310" s="459"/>
      <c r="X310" s="460"/>
      <c r="Y310" s="390"/>
      <c r="Z310" s="390"/>
      <c r="AA310" s="390"/>
      <c r="AB310" s="390"/>
      <c r="AC310" s="100"/>
      <c r="AD310" s="322" t="s">
        <v>224</v>
      </c>
      <c r="AE310" s="323"/>
      <c r="AF310" s="324"/>
      <c r="AG310" s="393"/>
      <c r="AH310" s="394"/>
      <c r="AI310" s="394"/>
      <c r="AJ310" s="394"/>
      <c r="AK310" s="394"/>
      <c r="AL310" s="394"/>
      <c r="AM310" s="394"/>
      <c r="AN310" s="394"/>
      <c r="AO310" s="394"/>
      <c r="AP310" s="394"/>
      <c r="AQ310" s="395"/>
      <c r="AR310" s="322" t="s">
        <v>225</v>
      </c>
      <c r="AS310" s="323"/>
      <c r="AT310" s="324"/>
      <c r="AU310" s="369"/>
      <c r="AV310" s="369"/>
      <c r="AW310" s="369"/>
      <c r="AX310" s="369"/>
      <c r="AY310" s="369"/>
      <c r="AZ310" s="369"/>
      <c r="BA310" s="369"/>
      <c r="BB310" s="369"/>
      <c r="BC310" s="369"/>
      <c r="BD310" s="369"/>
      <c r="BE310" s="369"/>
      <c r="BF310" s="106"/>
    </row>
    <row r="311" spans="1:58" ht="5.5" customHeight="1" x14ac:dyDescent="0.55000000000000004">
      <c r="A311" s="107"/>
      <c r="B311" s="373"/>
      <c r="C311" s="459"/>
      <c r="D311" s="459"/>
      <c r="E311" s="459"/>
      <c r="F311" s="459"/>
      <c r="G311" s="459"/>
      <c r="H311" s="459"/>
      <c r="I311" s="459"/>
      <c r="J311" s="459"/>
      <c r="K311" s="459"/>
      <c r="L311" s="459"/>
      <c r="M311" s="459"/>
      <c r="N311" s="459"/>
      <c r="O311" s="459"/>
      <c r="P311" s="459"/>
      <c r="Q311" s="459"/>
      <c r="R311" s="459"/>
      <c r="S311" s="459"/>
      <c r="T311" s="459"/>
      <c r="U311" s="459"/>
      <c r="V311" s="459"/>
      <c r="W311" s="459"/>
      <c r="X311" s="460"/>
      <c r="Y311" s="390"/>
      <c r="Z311" s="390"/>
      <c r="AA311" s="390"/>
      <c r="AB311" s="390"/>
      <c r="AC311" s="100"/>
      <c r="AD311" s="325"/>
      <c r="AE311" s="326"/>
      <c r="AF311" s="327"/>
      <c r="AG311" s="396"/>
      <c r="AH311" s="397"/>
      <c r="AI311" s="397"/>
      <c r="AJ311" s="397"/>
      <c r="AK311" s="397"/>
      <c r="AL311" s="397"/>
      <c r="AM311" s="397"/>
      <c r="AN311" s="397"/>
      <c r="AO311" s="397"/>
      <c r="AP311" s="397"/>
      <c r="AQ311" s="398"/>
      <c r="AR311" s="325"/>
      <c r="AS311" s="326"/>
      <c r="AT311" s="327"/>
      <c r="AU311" s="369"/>
      <c r="AV311" s="369"/>
      <c r="AW311" s="369"/>
      <c r="AX311" s="369"/>
      <c r="AY311" s="369"/>
      <c r="AZ311" s="369"/>
      <c r="BA311" s="369"/>
      <c r="BB311" s="369"/>
      <c r="BC311" s="369"/>
      <c r="BD311" s="369"/>
      <c r="BE311" s="369"/>
      <c r="BF311" s="106"/>
    </row>
    <row r="312" spans="1:58" ht="37.4" customHeight="1" x14ac:dyDescent="0.55000000000000004">
      <c r="A312" s="107"/>
      <c r="B312" s="373"/>
      <c r="C312" s="459"/>
      <c r="D312" s="459"/>
      <c r="E312" s="459"/>
      <c r="F312" s="459"/>
      <c r="G312" s="459"/>
      <c r="H312" s="459"/>
      <c r="I312" s="459"/>
      <c r="J312" s="459"/>
      <c r="K312" s="459"/>
      <c r="L312" s="459"/>
      <c r="M312" s="459"/>
      <c r="N312" s="459"/>
      <c r="O312" s="459"/>
      <c r="P312" s="459"/>
      <c r="Q312" s="459"/>
      <c r="R312" s="459"/>
      <c r="S312" s="459"/>
      <c r="T312" s="459"/>
      <c r="U312" s="459"/>
      <c r="V312" s="459"/>
      <c r="W312" s="459"/>
      <c r="X312" s="460"/>
      <c r="Y312" s="390"/>
      <c r="Z312" s="390"/>
      <c r="AA312" s="390"/>
      <c r="AB312" s="390"/>
      <c r="AC312" s="100"/>
      <c r="AD312" s="325"/>
      <c r="AE312" s="326"/>
      <c r="AF312" s="327"/>
      <c r="AG312" s="396"/>
      <c r="AH312" s="397"/>
      <c r="AI312" s="397"/>
      <c r="AJ312" s="397"/>
      <c r="AK312" s="397"/>
      <c r="AL312" s="397"/>
      <c r="AM312" s="397"/>
      <c r="AN312" s="397"/>
      <c r="AO312" s="397"/>
      <c r="AP312" s="397"/>
      <c r="AQ312" s="398"/>
      <c r="AR312" s="325"/>
      <c r="AS312" s="326"/>
      <c r="AT312" s="327"/>
      <c r="AU312" s="369"/>
      <c r="AV312" s="369"/>
      <c r="AW312" s="369"/>
      <c r="AX312" s="369"/>
      <c r="AY312" s="369"/>
      <c r="AZ312" s="369"/>
      <c r="BA312" s="369"/>
      <c r="BB312" s="369"/>
      <c r="BC312" s="369"/>
      <c r="BD312" s="369"/>
      <c r="BE312" s="369"/>
      <c r="BF312" s="106"/>
    </row>
    <row r="313" spans="1:58" ht="5.5" customHeight="1" x14ac:dyDescent="0.55000000000000004">
      <c r="A313" s="107"/>
      <c r="B313" s="373"/>
      <c r="C313" s="459"/>
      <c r="D313" s="459"/>
      <c r="E313" s="459"/>
      <c r="F313" s="459"/>
      <c r="G313" s="459"/>
      <c r="H313" s="459"/>
      <c r="I313" s="459"/>
      <c r="J313" s="459"/>
      <c r="K313" s="459"/>
      <c r="L313" s="459"/>
      <c r="M313" s="459"/>
      <c r="N313" s="459"/>
      <c r="O313" s="459"/>
      <c r="P313" s="459"/>
      <c r="Q313" s="459"/>
      <c r="R313" s="459"/>
      <c r="S313" s="459"/>
      <c r="T313" s="459"/>
      <c r="U313" s="459"/>
      <c r="V313" s="459"/>
      <c r="W313" s="459"/>
      <c r="X313" s="460"/>
      <c r="Y313" s="390"/>
      <c r="Z313" s="390"/>
      <c r="AA313" s="390"/>
      <c r="AB313" s="390"/>
      <c r="AC313" s="100"/>
      <c r="AD313" s="325"/>
      <c r="AE313" s="326"/>
      <c r="AF313" s="327"/>
      <c r="AG313" s="396"/>
      <c r="AH313" s="397"/>
      <c r="AI313" s="397"/>
      <c r="AJ313" s="397"/>
      <c r="AK313" s="397"/>
      <c r="AL313" s="397"/>
      <c r="AM313" s="397"/>
      <c r="AN313" s="397"/>
      <c r="AO313" s="397"/>
      <c r="AP313" s="397"/>
      <c r="AQ313" s="398"/>
      <c r="AR313" s="328"/>
      <c r="AS313" s="329"/>
      <c r="AT313" s="330"/>
      <c r="AU313" s="369"/>
      <c r="AV313" s="369"/>
      <c r="AW313" s="369"/>
      <c r="AX313" s="369"/>
      <c r="AY313" s="369"/>
      <c r="AZ313" s="369"/>
      <c r="BA313" s="369"/>
      <c r="BB313" s="369"/>
      <c r="BC313" s="369"/>
      <c r="BD313" s="369"/>
      <c r="BE313" s="369"/>
      <c r="BF313" s="106"/>
    </row>
    <row r="314" spans="1:58" ht="37.4" customHeight="1" x14ac:dyDescent="0.55000000000000004">
      <c r="A314" s="107"/>
      <c r="B314" s="373"/>
      <c r="C314" s="459"/>
      <c r="D314" s="459"/>
      <c r="E314" s="459"/>
      <c r="F314" s="459"/>
      <c r="G314" s="459"/>
      <c r="H314" s="459"/>
      <c r="I314" s="459"/>
      <c r="J314" s="459"/>
      <c r="K314" s="459"/>
      <c r="L314" s="459"/>
      <c r="M314" s="459"/>
      <c r="N314" s="459"/>
      <c r="O314" s="459"/>
      <c r="P314" s="459"/>
      <c r="Q314" s="459"/>
      <c r="R314" s="459"/>
      <c r="S314" s="459"/>
      <c r="T314" s="459"/>
      <c r="U314" s="459"/>
      <c r="V314" s="459"/>
      <c r="W314" s="459"/>
      <c r="X314" s="460"/>
      <c r="Y314" s="390"/>
      <c r="Z314" s="390"/>
      <c r="AA314" s="390"/>
      <c r="AB314" s="390"/>
      <c r="AC314" s="100"/>
      <c r="AD314" s="328"/>
      <c r="AE314" s="329"/>
      <c r="AF314" s="330"/>
      <c r="AG314" s="399"/>
      <c r="AH314" s="400"/>
      <c r="AI314" s="400"/>
      <c r="AJ314" s="400"/>
      <c r="AK314" s="400"/>
      <c r="AL314" s="400"/>
      <c r="AM314" s="400"/>
      <c r="AN314" s="400"/>
      <c r="AO314" s="400"/>
      <c r="AP314" s="400"/>
      <c r="AQ314" s="401"/>
      <c r="AR314" s="286" t="s">
        <v>228</v>
      </c>
      <c r="AS314" s="287"/>
      <c r="AT314" s="288"/>
      <c r="AU314" s="369"/>
      <c r="AV314" s="369"/>
      <c r="AW314" s="369"/>
      <c r="AX314" s="369"/>
      <c r="AY314" s="369"/>
      <c r="AZ314" s="369"/>
      <c r="BA314" s="369"/>
      <c r="BB314" s="369"/>
      <c r="BC314" s="369"/>
      <c r="BD314" s="369"/>
      <c r="BE314" s="369"/>
      <c r="BF314" s="106"/>
    </row>
    <row r="315" spans="1:58" ht="5.5" customHeight="1" x14ac:dyDescent="0.55000000000000004">
      <c r="A315" s="107"/>
      <c r="B315" s="373"/>
      <c r="C315" s="459"/>
      <c r="D315" s="459"/>
      <c r="E315" s="459"/>
      <c r="F315" s="459"/>
      <c r="G315" s="459"/>
      <c r="H315" s="459"/>
      <c r="I315" s="459"/>
      <c r="J315" s="459"/>
      <c r="K315" s="459"/>
      <c r="L315" s="459"/>
      <c r="M315" s="459"/>
      <c r="N315" s="459"/>
      <c r="O315" s="459"/>
      <c r="P315" s="459"/>
      <c r="Q315" s="459"/>
      <c r="R315" s="459"/>
      <c r="S315" s="459"/>
      <c r="T315" s="459"/>
      <c r="U315" s="459"/>
      <c r="V315" s="459"/>
      <c r="W315" s="459"/>
      <c r="X315" s="460"/>
      <c r="Y315" s="390"/>
      <c r="Z315" s="390"/>
      <c r="AA315" s="390"/>
      <c r="AB315" s="390"/>
      <c r="AC315" s="100"/>
      <c r="AD315" s="100"/>
      <c r="AE315" s="100"/>
      <c r="AF315" s="100"/>
      <c r="AG315" s="100"/>
      <c r="AH315" s="100"/>
      <c r="AI315" s="100"/>
      <c r="AJ315" s="100"/>
      <c r="AK315" s="100"/>
      <c r="AL315" s="100"/>
      <c r="AM315" s="100"/>
      <c r="AN315" s="100"/>
      <c r="AO315" s="100"/>
      <c r="AP315" s="100"/>
      <c r="AQ315" s="100"/>
      <c r="AR315" s="100"/>
      <c r="AS315" s="100"/>
      <c r="AT315" s="100"/>
      <c r="AU315" s="100"/>
      <c r="AV315" s="100"/>
      <c r="AW315" s="100"/>
      <c r="AX315" s="100"/>
      <c r="AY315" s="100"/>
      <c r="AZ315" s="100"/>
      <c r="BA315" s="100"/>
      <c r="BB315" s="100"/>
      <c r="BC315" s="100"/>
      <c r="BD315" s="100"/>
      <c r="BE315" s="100"/>
      <c r="BF315" s="106"/>
    </row>
    <row r="316" spans="1:58" ht="37.4" customHeight="1" x14ac:dyDescent="0.55000000000000004">
      <c r="A316" s="107"/>
      <c r="B316" s="373"/>
      <c r="C316" s="459"/>
      <c r="D316" s="459"/>
      <c r="E316" s="459"/>
      <c r="F316" s="459"/>
      <c r="G316" s="459"/>
      <c r="H316" s="459"/>
      <c r="I316" s="459"/>
      <c r="J316" s="459"/>
      <c r="K316" s="459"/>
      <c r="L316" s="459"/>
      <c r="M316" s="459"/>
      <c r="N316" s="459"/>
      <c r="O316" s="459"/>
      <c r="P316" s="459"/>
      <c r="Q316" s="459"/>
      <c r="R316" s="459"/>
      <c r="S316" s="459"/>
      <c r="T316" s="459"/>
      <c r="U316" s="459"/>
      <c r="V316" s="459"/>
      <c r="W316" s="459"/>
      <c r="X316" s="460"/>
      <c r="Y316" s="390"/>
      <c r="Z316" s="390"/>
      <c r="AA316" s="390"/>
      <c r="AB316" s="390"/>
      <c r="AC316" s="100"/>
      <c r="AD316" s="252" t="s">
        <v>229</v>
      </c>
      <c r="AE316" s="253"/>
      <c r="AF316" s="253"/>
      <c r="AG316" s="253"/>
      <c r="AH316" s="254"/>
      <c r="AI316" s="369"/>
      <c r="AJ316" s="369"/>
      <c r="AK316" s="369"/>
      <c r="AL316" s="369"/>
      <c r="AM316" s="369"/>
      <c r="AN316" s="369"/>
      <c r="AO316" s="369"/>
      <c r="AP316" s="369"/>
      <c r="AQ316" s="369"/>
      <c r="AR316" s="369"/>
      <c r="AS316" s="369"/>
      <c r="AT316" s="369"/>
      <c r="AU316" s="369"/>
      <c r="AV316" s="247" t="s">
        <v>230</v>
      </c>
      <c r="AW316" s="247"/>
      <c r="AX316" s="247"/>
      <c r="AY316" s="318"/>
      <c r="AZ316" s="318"/>
      <c r="BA316" s="318"/>
      <c r="BB316" s="318"/>
      <c r="BC316" s="318"/>
      <c r="BD316" s="318"/>
      <c r="BE316" s="318"/>
      <c r="BF316" s="106"/>
    </row>
    <row r="317" spans="1:58" ht="5.5" customHeight="1" x14ac:dyDescent="0.55000000000000004">
      <c r="A317" s="107"/>
      <c r="B317" s="373"/>
      <c r="C317" s="459"/>
      <c r="D317" s="459"/>
      <c r="E317" s="459"/>
      <c r="F317" s="459"/>
      <c r="G317" s="459"/>
      <c r="H317" s="459"/>
      <c r="I317" s="459"/>
      <c r="J317" s="459"/>
      <c r="K317" s="459"/>
      <c r="L317" s="459"/>
      <c r="M317" s="459"/>
      <c r="N317" s="459"/>
      <c r="O317" s="459"/>
      <c r="P317" s="459"/>
      <c r="Q317" s="459"/>
      <c r="R317" s="459"/>
      <c r="S317" s="459"/>
      <c r="T317" s="459"/>
      <c r="U317" s="459"/>
      <c r="V317" s="459"/>
      <c r="W317" s="459"/>
      <c r="X317" s="460"/>
      <c r="Y317" s="390"/>
      <c r="Z317" s="390"/>
      <c r="AA317" s="390"/>
      <c r="AB317" s="390"/>
      <c r="AC317" s="100"/>
      <c r="AD317" s="315"/>
      <c r="AE317" s="316"/>
      <c r="AF317" s="316"/>
      <c r="AG317" s="316"/>
      <c r="AH317" s="317"/>
      <c r="AI317" s="369"/>
      <c r="AJ317" s="369"/>
      <c r="AK317" s="369"/>
      <c r="AL317" s="369"/>
      <c r="AM317" s="369"/>
      <c r="AN317" s="369"/>
      <c r="AO317" s="369"/>
      <c r="AP317" s="369"/>
      <c r="AQ317" s="369"/>
      <c r="AR317" s="369"/>
      <c r="AS317" s="369"/>
      <c r="AT317" s="369"/>
      <c r="AU317" s="369"/>
      <c r="AV317" s="247"/>
      <c r="AW317" s="247"/>
      <c r="AX317" s="247"/>
      <c r="AY317" s="318"/>
      <c r="AZ317" s="318"/>
      <c r="BA317" s="318"/>
      <c r="BB317" s="318"/>
      <c r="BC317" s="318"/>
      <c r="BD317" s="318"/>
      <c r="BE317" s="318"/>
      <c r="BF317" s="106"/>
    </row>
    <row r="318" spans="1:58" ht="37" customHeight="1" x14ac:dyDescent="0.55000000000000004">
      <c r="A318" s="107"/>
      <c r="B318" s="373"/>
      <c r="C318" s="459"/>
      <c r="D318" s="459"/>
      <c r="E318" s="459"/>
      <c r="F318" s="459"/>
      <c r="G318" s="459"/>
      <c r="H318" s="459"/>
      <c r="I318" s="459"/>
      <c r="J318" s="459"/>
      <c r="K318" s="459"/>
      <c r="L318" s="459"/>
      <c r="M318" s="459"/>
      <c r="N318" s="459"/>
      <c r="O318" s="459"/>
      <c r="P318" s="459"/>
      <c r="Q318" s="459"/>
      <c r="R318" s="459"/>
      <c r="S318" s="459"/>
      <c r="T318" s="459"/>
      <c r="U318" s="459"/>
      <c r="V318" s="459"/>
      <c r="W318" s="459"/>
      <c r="X318" s="460"/>
      <c r="Y318" s="390"/>
      <c r="Z318" s="390"/>
      <c r="AA318" s="390"/>
      <c r="AB318" s="390"/>
      <c r="AC318" s="100"/>
      <c r="AD318" s="255"/>
      <c r="AE318" s="256"/>
      <c r="AF318" s="256"/>
      <c r="AG318" s="256"/>
      <c r="AH318" s="257"/>
      <c r="AI318" s="369"/>
      <c r="AJ318" s="369"/>
      <c r="AK318" s="369"/>
      <c r="AL318" s="369"/>
      <c r="AM318" s="369"/>
      <c r="AN318" s="369"/>
      <c r="AO318" s="369"/>
      <c r="AP318" s="369"/>
      <c r="AQ318" s="369"/>
      <c r="AR318" s="369"/>
      <c r="AS318" s="369"/>
      <c r="AT318" s="369"/>
      <c r="AU318" s="369"/>
      <c r="AV318" s="247"/>
      <c r="AW318" s="247"/>
      <c r="AX318" s="247"/>
      <c r="AY318" s="318"/>
      <c r="AZ318" s="318"/>
      <c r="BA318" s="318"/>
      <c r="BB318" s="318"/>
      <c r="BC318" s="318"/>
      <c r="BD318" s="318"/>
      <c r="BE318" s="318"/>
      <c r="BF318" s="106"/>
    </row>
    <row r="319" spans="1:58" ht="5.5" customHeight="1" x14ac:dyDescent="0.55000000000000004">
      <c r="A319" s="107"/>
      <c r="B319" s="373"/>
      <c r="C319" s="459"/>
      <c r="D319" s="459"/>
      <c r="E319" s="459"/>
      <c r="F319" s="459"/>
      <c r="G319" s="459"/>
      <c r="H319" s="459"/>
      <c r="I319" s="459"/>
      <c r="J319" s="459"/>
      <c r="K319" s="459"/>
      <c r="L319" s="459"/>
      <c r="M319" s="459"/>
      <c r="N319" s="459"/>
      <c r="O319" s="459"/>
      <c r="P319" s="459"/>
      <c r="Q319" s="459"/>
      <c r="R319" s="459"/>
      <c r="S319" s="459"/>
      <c r="T319" s="459"/>
      <c r="U319" s="459"/>
      <c r="V319" s="459"/>
      <c r="W319" s="459"/>
      <c r="X319" s="460"/>
      <c r="Y319" s="390"/>
      <c r="Z319" s="390"/>
      <c r="AA319" s="390"/>
      <c r="AB319" s="390"/>
      <c r="AC319" s="100"/>
      <c r="AD319" s="100"/>
      <c r="AE319" s="100"/>
      <c r="AF319" s="100"/>
      <c r="AG319" s="100"/>
      <c r="AH319" s="100"/>
      <c r="AI319" s="100"/>
      <c r="AJ319" s="100"/>
      <c r="AK319" s="100"/>
      <c r="AL319" s="100"/>
      <c r="AM319" s="100"/>
      <c r="AN319" s="100"/>
      <c r="AO319" s="100"/>
      <c r="AP319" s="100"/>
      <c r="AQ319" s="100"/>
      <c r="AR319" s="100"/>
      <c r="AS319" s="100"/>
      <c r="AT319" s="100"/>
      <c r="AU319" s="100"/>
      <c r="AV319" s="100"/>
      <c r="AW319" s="100"/>
      <c r="AX319" s="100"/>
      <c r="AY319" s="100"/>
      <c r="AZ319" s="100"/>
      <c r="BA319" s="100"/>
      <c r="BB319" s="100"/>
      <c r="BC319" s="100"/>
      <c r="BD319" s="100"/>
      <c r="BE319" s="100"/>
      <c r="BF319" s="106"/>
    </row>
    <row r="320" spans="1:58" ht="37" customHeight="1" x14ac:dyDescent="0.55000000000000004">
      <c r="A320" s="107"/>
      <c r="B320" s="374"/>
      <c r="C320" s="461"/>
      <c r="D320" s="461"/>
      <c r="E320" s="461"/>
      <c r="F320" s="461"/>
      <c r="G320" s="461"/>
      <c r="H320" s="461"/>
      <c r="I320" s="461"/>
      <c r="J320" s="461"/>
      <c r="K320" s="461"/>
      <c r="L320" s="461"/>
      <c r="M320" s="461"/>
      <c r="N320" s="461"/>
      <c r="O320" s="461"/>
      <c r="P320" s="461"/>
      <c r="Q320" s="461"/>
      <c r="R320" s="461"/>
      <c r="S320" s="461"/>
      <c r="T320" s="461"/>
      <c r="U320" s="461"/>
      <c r="V320" s="461"/>
      <c r="W320" s="461"/>
      <c r="X320" s="462"/>
      <c r="Y320" s="390"/>
      <c r="Z320" s="390"/>
      <c r="AA320" s="390"/>
      <c r="AB320" s="390"/>
      <c r="AC320" s="100"/>
      <c r="AD320" s="100"/>
      <c r="AE320" s="100"/>
      <c r="AF320" s="100"/>
      <c r="AG320" s="100"/>
      <c r="AH320" s="100"/>
      <c r="AI320" s="100"/>
      <c r="AJ320" s="100"/>
      <c r="AK320" s="100"/>
      <c r="AL320" s="100"/>
      <c r="AM320" s="100"/>
      <c r="AN320" s="100"/>
      <c r="AO320" s="100"/>
      <c r="AP320" s="100"/>
      <c r="AQ320" s="100"/>
      <c r="AR320" s="100"/>
      <c r="AS320" s="100"/>
      <c r="AT320" s="100"/>
      <c r="AU320" s="100"/>
      <c r="AV320" s="100"/>
      <c r="AW320" s="100"/>
      <c r="AX320" s="100"/>
      <c r="AY320" s="100"/>
      <c r="AZ320" s="100"/>
      <c r="BA320" s="100"/>
      <c r="BB320" s="100"/>
      <c r="BC320" s="100"/>
      <c r="BD320" s="100"/>
      <c r="BE320" s="100"/>
      <c r="BF320" s="106"/>
    </row>
    <row r="321" spans="1:58" ht="5.5" customHeight="1" x14ac:dyDescent="0.55000000000000004">
      <c r="A321" s="107"/>
      <c r="B321" s="60"/>
      <c r="C321" s="59"/>
      <c r="D321" s="59"/>
      <c r="E321" s="59"/>
      <c r="F321" s="59"/>
      <c r="G321" s="59"/>
      <c r="H321" s="59"/>
      <c r="I321" s="59"/>
      <c r="J321" s="59"/>
      <c r="K321" s="59"/>
      <c r="L321" s="59"/>
      <c r="M321" s="59"/>
      <c r="N321" s="59"/>
      <c r="O321" s="59"/>
      <c r="P321" s="59"/>
      <c r="Q321" s="59"/>
      <c r="R321" s="59"/>
      <c r="S321" s="59"/>
      <c r="T321" s="59"/>
      <c r="U321" s="59"/>
      <c r="V321" s="59"/>
      <c r="W321" s="59"/>
      <c r="X321" s="59"/>
      <c r="Y321" s="61"/>
      <c r="Z321" s="61"/>
      <c r="AA321" s="61"/>
      <c r="AB321" s="61"/>
      <c r="AC321" s="100"/>
      <c r="AD321" s="100"/>
      <c r="AE321" s="100"/>
      <c r="AF321" s="100"/>
      <c r="AG321" s="100"/>
      <c r="AH321" s="100"/>
      <c r="AI321" s="100"/>
      <c r="AJ321" s="100"/>
      <c r="AK321" s="100"/>
      <c r="AL321" s="100"/>
      <c r="AM321" s="100"/>
      <c r="AN321" s="100"/>
      <c r="AO321" s="100"/>
      <c r="AP321" s="100"/>
      <c r="AQ321" s="100"/>
      <c r="AR321" s="100"/>
      <c r="AS321" s="100"/>
      <c r="AT321" s="100"/>
      <c r="AU321" s="100"/>
      <c r="AV321" s="100"/>
      <c r="AW321" s="100"/>
      <c r="AX321" s="100"/>
      <c r="AY321" s="100"/>
      <c r="AZ321" s="100"/>
      <c r="BA321" s="100"/>
      <c r="BB321" s="100"/>
      <c r="BC321" s="100"/>
      <c r="BD321" s="100"/>
      <c r="BE321" s="100"/>
      <c r="BF321" s="106"/>
    </row>
    <row r="322" spans="1:58" ht="37" customHeight="1" x14ac:dyDescent="0.55000000000000004">
      <c r="A322" s="107"/>
      <c r="B322" s="372" t="s">
        <v>240</v>
      </c>
      <c r="C322" s="425" t="s">
        <v>347</v>
      </c>
      <c r="D322" s="426"/>
      <c r="E322" s="426"/>
      <c r="F322" s="426"/>
      <c r="G322" s="426"/>
      <c r="H322" s="426"/>
      <c r="I322" s="426"/>
      <c r="J322" s="426"/>
      <c r="K322" s="426"/>
      <c r="L322" s="426"/>
      <c r="M322" s="426"/>
      <c r="N322" s="426"/>
      <c r="O322" s="426"/>
      <c r="P322" s="426"/>
      <c r="Q322" s="426"/>
      <c r="R322" s="426"/>
      <c r="S322" s="426"/>
      <c r="T322" s="426"/>
      <c r="U322" s="426"/>
      <c r="V322" s="426"/>
      <c r="W322" s="426"/>
      <c r="X322" s="427"/>
      <c r="Y322" s="340"/>
      <c r="Z322" s="340"/>
      <c r="AA322" s="340"/>
      <c r="AB322" s="340"/>
      <c r="AC322" s="100"/>
      <c r="AD322" s="100"/>
      <c r="AE322" s="100"/>
      <c r="AF322" s="100"/>
      <c r="AG322" s="100"/>
      <c r="AH322" s="100"/>
      <c r="AI322" s="100"/>
      <c r="AJ322" s="100"/>
      <c r="AK322" s="100"/>
      <c r="AL322" s="100"/>
      <c r="AM322" s="100"/>
      <c r="AN322" s="100"/>
      <c r="AO322" s="100"/>
      <c r="AP322" s="100"/>
      <c r="AQ322" s="100"/>
      <c r="AR322" s="100"/>
      <c r="AS322" s="100"/>
      <c r="AT322" s="100"/>
      <c r="AU322" s="100"/>
      <c r="AV322" s="100"/>
      <c r="AW322" s="100"/>
      <c r="AX322" s="100"/>
      <c r="AY322" s="100"/>
      <c r="AZ322" s="100"/>
      <c r="BA322" s="100"/>
      <c r="BB322" s="100"/>
      <c r="BC322" s="100"/>
      <c r="BD322" s="100"/>
      <c r="BE322" s="100"/>
      <c r="BF322" s="106"/>
    </row>
    <row r="323" spans="1:58" ht="5.5" customHeight="1" x14ac:dyDescent="0.55000000000000004">
      <c r="A323" s="107"/>
      <c r="B323" s="373"/>
      <c r="C323" s="428"/>
      <c r="D323" s="429"/>
      <c r="E323" s="429"/>
      <c r="F323" s="429"/>
      <c r="G323" s="429"/>
      <c r="H323" s="429"/>
      <c r="I323" s="429"/>
      <c r="J323" s="429"/>
      <c r="K323" s="429"/>
      <c r="L323" s="429"/>
      <c r="M323" s="429"/>
      <c r="N323" s="429"/>
      <c r="O323" s="429"/>
      <c r="P323" s="429"/>
      <c r="Q323" s="429"/>
      <c r="R323" s="429"/>
      <c r="S323" s="429"/>
      <c r="T323" s="429"/>
      <c r="U323" s="429"/>
      <c r="V323" s="429"/>
      <c r="W323" s="429"/>
      <c r="X323" s="430"/>
      <c r="Y323" s="340"/>
      <c r="Z323" s="340"/>
      <c r="AA323" s="340"/>
      <c r="AB323" s="340"/>
      <c r="AC323" s="100"/>
      <c r="AD323" s="100"/>
      <c r="AE323" s="100"/>
      <c r="AF323" s="100"/>
      <c r="AG323" s="100"/>
      <c r="AH323" s="100"/>
      <c r="AI323" s="100"/>
      <c r="AJ323" s="100"/>
      <c r="AK323" s="100"/>
      <c r="AL323" s="100"/>
      <c r="AM323" s="100"/>
      <c r="AN323" s="100"/>
      <c r="AO323" s="100"/>
      <c r="AP323" s="100"/>
      <c r="AQ323" s="100"/>
      <c r="AR323" s="100"/>
      <c r="AS323" s="100"/>
      <c r="AT323" s="100"/>
      <c r="AU323" s="100"/>
      <c r="AV323" s="100"/>
      <c r="AW323" s="100"/>
      <c r="AX323" s="100"/>
      <c r="AY323" s="100"/>
      <c r="AZ323" s="100"/>
      <c r="BA323" s="100"/>
      <c r="BB323" s="100"/>
      <c r="BC323" s="100"/>
      <c r="BD323" s="100"/>
      <c r="BE323" s="100"/>
      <c r="BF323" s="106"/>
    </row>
    <row r="324" spans="1:58" ht="37" customHeight="1" x14ac:dyDescent="0.55000000000000004">
      <c r="A324" s="107"/>
      <c r="B324" s="374"/>
      <c r="C324" s="431"/>
      <c r="D324" s="432"/>
      <c r="E324" s="432"/>
      <c r="F324" s="432"/>
      <c r="G324" s="432"/>
      <c r="H324" s="432"/>
      <c r="I324" s="432"/>
      <c r="J324" s="432"/>
      <c r="K324" s="432"/>
      <c r="L324" s="432"/>
      <c r="M324" s="432"/>
      <c r="N324" s="432"/>
      <c r="O324" s="432"/>
      <c r="P324" s="432"/>
      <c r="Q324" s="432"/>
      <c r="R324" s="432"/>
      <c r="S324" s="432"/>
      <c r="T324" s="432"/>
      <c r="U324" s="432"/>
      <c r="V324" s="432"/>
      <c r="W324" s="432"/>
      <c r="X324" s="433"/>
      <c r="Y324" s="340"/>
      <c r="Z324" s="340"/>
      <c r="AA324" s="340"/>
      <c r="AB324" s="340"/>
      <c r="AC324" s="100"/>
      <c r="AD324" s="100"/>
      <c r="AE324" s="100"/>
      <c r="AF324" s="100"/>
      <c r="AG324" s="100"/>
      <c r="AH324" s="100"/>
      <c r="AI324" s="100"/>
      <c r="AJ324" s="100"/>
      <c r="AK324" s="100"/>
      <c r="AL324" s="100"/>
      <c r="AM324" s="100"/>
      <c r="AN324" s="100"/>
      <c r="AO324" s="100"/>
      <c r="AP324" s="100"/>
      <c r="AQ324" s="100"/>
      <c r="AR324" s="100"/>
      <c r="AS324" s="100"/>
      <c r="AT324" s="100"/>
      <c r="AU324" s="100"/>
      <c r="AV324" s="100"/>
      <c r="AW324" s="100"/>
      <c r="AX324" s="100"/>
      <c r="AY324" s="100"/>
      <c r="AZ324" s="100"/>
      <c r="BA324" s="100"/>
      <c r="BB324" s="100"/>
      <c r="BC324" s="100"/>
      <c r="BD324" s="100"/>
      <c r="BE324" s="100"/>
      <c r="BF324" s="106"/>
    </row>
    <row r="325" spans="1:58" ht="5.5" customHeight="1" x14ac:dyDescent="0.55000000000000004">
      <c r="A325" s="107"/>
      <c r="B325" s="60"/>
      <c r="C325" s="59"/>
      <c r="D325" s="59"/>
      <c r="E325" s="59"/>
      <c r="F325" s="59"/>
      <c r="G325" s="59"/>
      <c r="H325" s="59"/>
      <c r="I325" s="59"/>
      <c r="J325" s="59"/>
      <c r="K325" s="59"/>
      <c r="L325" s="59"/>
      <c r="M325" s="59"/>
      <c r="N325" s="59"/>
      <c r="O325" s="59"/>
      <c r="P325" s="59"/>
      <c r="Q325" s="59"/>
      <c r="R325" s="59"/>
      <c r="S325" s="59"/>
      <c r="T325" s="59"/>
      <c r="U325" s="59"/>
      <c r="V325" s="59"/>
      <c r="W325" s="59"/>
      <c r="X325" s="59"/>
      <c r="Y325" s="61"/>
      <c r="Z325" s="61"/>
      <c r="AA325" s="61"/>
      <c r="AB325" s="61"/>
      <c r="AC325" s="100"/>
      <c r="AD325" s="100"/>
      <c r="AE325" s="100"/>
      <c r="AF325" s="100"/>
      <c r="AG325" s="100"/>
      <c r="AH325" s="100"/>
      <c r="AI325" s="100"/>
      <c r="AJ325" s="100"/>
      <c r="AK325" s="100"/>
      <c r="AL325" s="100"/>
      <c r="AM325" s="100"/>
      <c r="AN325" s="100"/>
      <c r="AO325" s="100"/>
      <c r="AP325" s="100"/>
      <c r="AQ325" s="100"/>
      <c r="AR325" s="100"/>
      <c r="AS325" s="100"/>
      <c r="AT325" s="100"/>
      <c r="AU325" s="100"/>
      <c r="AV325" s="100"/>
      <c r="AW325" s="100"/>
      <c r="AX325" s="100"/>
      <c r="AY325" s="100"/>
      <c r="AZ325" s="100"/>
      <c r="BA325" s="100"/>
      <c r="BB325" s="100"/>
      <c r="BC325" s="100"/>
      <c r="BD325" s="100"/>
      <c r="BE325" s="100"/>
      <c r="BF325" s="106"/>
    </row>
    <row r="326" spans="1:58" ht="37" customHeight="1" x14ac:dyDescent="0.55000000000000004">
      <c r="A326" s="107"/>
      <c r="B326" s="13" t="s">
        <v>242</v>
      </c>
      <c r="C326" s="341" t="s">
        <v>348</v>
      </c>
      <c r="D326" s="342"/>
      <c r="E326" s="342"/>
      <c r="F326" s="342"/>
      <c r="G326" s="342"/>
      <c r="H326" s="342"/>
      <c r="I326" s="342"/>
      <c r="J326" s="342"/>
      <c r="K326" s="342"/>
      <c r="L326" s="342"/>
      <c r="M326" s="342"/>
      <c r="N326" s="342"/>
      <c r="O326" s="342"/>
      <c r="P326" s="342"/>
      <c r="Q326" s="342"/>
      <c r="R326" s="342"/>
      <c r="S326" s="342"/>
      <c r="T326" s="342"/>
      <c r="U326" s="342"/>
      <c r="V326" s="342"/>
      <c r="W326" s="342"/>
      <c r="X326" s="343"/>
      <c r="Y326" s="340"/>
      <c r="Z326" s="340"/>
      <c r="AA326" s="340"/>
      <c r="AB326" s="340"/>
      <c r="AC326" s="100"/>
      <c r="AD326" s="100"/>
      <c r="AE326" s="100"/>
      <c r="AF326" s="100"/>
      <c r="AG326" s="100"/>
      <c r="AH326" s="100"/>
      <c r="AI326" s="100"/>
      <c r="AJ326" s="100"/>
      <c r="AK326" s="100"/>
      <c r="AL326" s="100"/>
      <c r="AM326" s="100"/>
      <c r="AN326" s="100"/>
      <c r="AO326" s="100"/>
      <c r="AP326" s="100"/>
      <c r="AQ326" s="100"/>
      <c r="AR326" s="100"/>
      <c r="AS326" s="100"/>
      <c r="AT326" s="100"/>
      <c r="AU326" s="100"/>
      <c r="AV326" s="100"/>
      <c r="AW326" s="100"/>
      <c r="AX326" s="100"/>
      <c r="AY326" s="100"/>
      <c r="AZ326" s="100"/>
      <c r="BA326" s="100"/>
      <c r="BB326" s="100"/>
      <c r="BC326" s="100"/>
      <c r="BD326" s="100"/>
      <c r="BE326" s="100"/>
      <c r="BF326" s="106"/>
    </row>
    <row r="327" spans="1:58" ht="5.5" customHeight="1" x14ac:dyDescent="0.55000000000000004">
      <c r="A327" s="107"/>
      <c r="B327" s="60"/>
      <c r="C327" s="59"/>
      <c r="D327" s="59"/>
      <c r="E327" s="59"/>
      <c r="F327" s="59"/>
      <c r="G327" s="59"/>
      <c r="H327" s="59"/>
      <c r="I327" s="59"/>
      <c r="J327" s="59"/>
      <c r="K327" s="59"/>
      <c r="L327" s="59"/>
      <c r="M327" s="59"/>
      <c r="N327" s="59"/>
      <c r="O327" s="59"/>
      <c r="P327" s="59"/>
      <c r="Q327" s="59"/>
      <c r="R327" s="59"/>
      <c r="S327" s="59"/>
      <c r="T327" s="59"/>
      <c r="U327" s="59"/>
      <c r="V327" s="59"/>
      <c r="W327" s="59"/>
      <c r="X327" s="59"/>
      <c r="Y327" s="61"/>
      <c r="Z327" s="61"/>
      <c r="AA327" s="61"/>
      <c r="AB327" s="61"/>
      <c r="AC327" s="100"/>
      <c r="AD327" s="100"/>
      <c r="AE327" s="100"/>
      <c r="AF327" s="100"/>
      <c r="AG327" s="100"/>
      <c r="AH327" s="100"/>
      <c r="AI327" s="100"/>
      <c r="AJ327" s="100"/>
      <c r="AK327" s="100"/>
      <c r="AL327" s="100"/>
      <c r="AM327" s="100"/>
      <c r="AN327" s="100"/>
      <c r="AO327" s="100"/>
      <c r="AP327" s="100"/>
      <c r="AQ327" s="100"/>
      <c r="AR327" s="100"/>
      <c r="AS327" s="100"/>
      <c r="AT327" s="100"/>
      <c r="AU327" s="100"/>
      <c r="AV327" s="100"/>
      <c r="AW327" s="100"/>
      <c r="AX327" s="100"/>
      <c r="AY327" s="100"/>
      <c r="AZ327" s="100"/>
      <c r="BA327" s="100"/>
      <c r="BB327" s="100"/>
      <c r="BC327" s="100"/>
      <c r="BD327" s="100"/>
      <c r="BE327" s="100"/>
      <c r="BF327" s="106"/>
    </row>
    <row r="328" spans="1:58" ht="37" customHeight="1" x14ac:dyDescent="0.55000000000000004">
      <c r="A328" s="107"/>
      <c r="B328" s="13" t="s">
        <v>244</v>
      </c>
      <c r="C328" s="341" t="s">
        <v>349</v>
      </c>
      <c r="D328" s="342"/>
      <c r="E328" s="342"/>
      <c r="F328" s="342"/>
      <c r="G328" s="342"/>
      <c r="H328" s="342"/>
      <c r="I328" s="342"/>
      <c r="J328" s="342"/>
      <c r="K328" s="342"/>
      <c r="L328" s="342"/>
      <c r="M328" s="342"/>
      <c r="N328" s="342"/>
      <c r="O328" s="342"/>
      <c r="P328" s="342"/>
      <c r="Q328" s="342"/>
      <c r="R328" s="342"/>
      <c r="S328" s="342"/>
      <c r="T328" s="342"/>
      <c r="U328" s="342"/>
      <c r="V328" s="342"/>
      <c r="W328" s="342"/>
      <c r="X328" s="343"/>
      <c r="Y328" s="340"/>
      <c r="Z328" s="340"/>
      <c r="AA328" s="340"/>
      <c r="AB328" s="340"/>
      <c r="AC328" s="100"/>
      <c r="AD328" s="100"/>
      <c r="AE328" s="100"/>
      <c r="AF328" s="100"/>
      <c r="AG328" s="100"/>
      <c r="AH328" s="100"/>
      <c r="AI328" s="100"/>
      <c r="AJ328" s="100"/>
      <c r="AK328" s="100"/>
      <c r="AL328" s="100"/>
      <c r="AM328" s="100"/>
      <c r="AN328" s="100"/>
      <c r="AO328" s="100"/>
      <c r="AP328" s="100"/>
      <c r="AQ328" s="100"/>
      <c r="AR328" s="100"/>
      <c r="AS328" s="100"/>
      <c r="AT328" s="100"/>
      <c r="AU328" s="100"/>
      <c r="AV328" s="100"/>
      <c r="AW328" s="100"/>
      <c r="AX328" s="100"/>
      <c r="AY328" s="100"/>
      <c r="AZ328" s="100"/>
      <c r="BA328" s="100"/>
      <c r="BB328" s="100"/>
      <c r="BC328" s="100"/>
      <c r="BD328" s="100"/>
      <c r="BE328" s="100"/>
      <c r="BF328" s="106"/>
    </row>
    <row r="329" spans="1:58" ht="5.5" customHeight="1" thickBot="1" x14ac:dyDescent="0.6">
      <c r="A329" s="120"/>
      <c r="B329" s="122"/>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c r="AA329" s="122"/>
      <c r="AB329" s="122"/>
      <c r="AC329" s="122"/>
      <c r="AD329" s="12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2"/>
      <c r="AY329" s="122"/>
      <c r="AZ329" s="122"/>
      <c r="BA329" s="122"/>
      <c r="BB329" s="122"/>
      <c r="BC329" s="122"/>
      <c r="BD329" s="122"/>
      <c r="BE329" s="122"/>
      <c r="BF329" s="123"/>
    </row>
    <row r="330" spans="1:58" ht="5.5" customHeight="1" thickTop="1" x14ac:dyDescent="0.55000000000000004">
      <c r="A330" s="104"/>
      <c r="BF330" s="103"/>
    </row>
    <row r="331" spans="1:58" ht="37.4" customHeight="1" x14ac:dyDescent="0.55000000000000004">
      <c r="A331" s="104"/>
      <c r="B331" s="56" t="s">
        <v>3</v>
      </c>
      <c r="C331" s="417" t="s">
        <v>124</v>
      </c>
      <c r="D331" s="418"/>
      <c r="E331" s="419"/>
      <c r="F331" s="56" t="s">
        <v>209</v>
      </c>
      <c r="G331" s="339" t="s">
        <v>210</v>
      </c>
      <c r="H331" s="339"/>
      <c r="I331" s="339"/>
      <c r="J331" s="339"/>
      <c r="K331" s="246" t="s">
        <v>211</v>
      </c>
      <c r="L331" s="247"/>
      <c r="M331" s="339" t="s">
        <v>350</v>
      </c>
      <c r="N331" s="339"/>
      <c r="O331" s="339"/>
      <c r="P331" s="339"/>
      <c r="Q331" s="339"/>
      <c r="R331" s="339"/>
      <c r="S331" s="339"/>
      <c r="T331" s="339"/>
      <c r="U331" s="339"/>
      <c r="V331" s="339"/>
      <c r="W331" s="246" t="s">
        <v>213</v>
      </c>
      <c r="X331" s="246"/>
      <c r="Y331" s="344" t="s">
        <v>214</v>
      </c>
      <c r="Z331" s="344"/>
      <c r="AA331" s="344"/>
      <c r="AB331" s="344"/>
      <c r="AD331" s="247" t="s">
        <v>215</v>
      </c>
      <c r="AE331" s="345"/>
      <c r="AF331" s="345"/>
      <c r="AG331" s="359" t="s">
        <v>351</v>
      </c>
      <c r="AH331" s="360"/>
      <c r="AI331" s="360"/>
      <c r="AJ331" s="360"/>
      <c r="AK331" s="360"/>
      <c r="AL331" s="360"/>
      <c r="AM331" s="360"/>
      <c r="AN331" s="360"/>
      <c r="AO331" s="360"/>
      <c r="AP331" s="360"/>
      <c r="AQ331" s="360"/>
      <c r="AR331" s="360"/>
      <c r="AS331" s="360"/>
      <c r="AT331" s="360"/>
      <c r="AU331" s="360"/>
      <c r="AV331" s="360"/>
      <c r="AW331" s="360"/>
      <c r="AX331" s="360"/>
      <c r="AY331" s="360"/>
      <c r="AZ331" s="360"/>
      <c r="BA331" s="360"/>
      <c r="BB331" s="360"/>
      <c r="BC331" s="360"/>
      <c r="BD331" s="360"/>
      <c r="BE331" s="360"/>
      <c r="BF331" s="103"/>
    </row>
    <row r="332" spans="1:58" ht="5.5" customHeight="1" x14ac:dyDescent="0.55000000000000004">
      <c r="A332" s="104"/>
      <c r="BF332" s="103"/>
    </row>
    <row r="333" spans="1:58" ht="37.4" customHeight="1" x14ac:dyDescent="0.55000000000000004">
      <c r="A333" s="104"/>
      <c r="B333" s="247" t="s">
        <v>217</v>
      </c>
      <c r="C333" s="365"/>
      <c r="D333" s="366" t="s">
        <v>352</v>
      </c>
      <c r="E333" s="367"/>
      <c r="F333" s="367"/>
      <c r="G333" s="367"/>
      <c r="H333" s="367"/>
      <c r="I333" s="367"/>
      <c r="J333" s="367"/>
      <c r="K333" s="367"/>
      <c r="L333" s="367"/>
      <c r="M333" s="367"/>
      <c r="N333" s="367"/>
      <c r="O333" s="367"/>
      <c r="P333" s="367"/>
      <c r="Q333" s="367"/>
      <c r="R333" s="367"/>
      <c r="S333" s="367"/>
      <c r="T333" s="368"/>
      <c r="U333" s="247" t="s">
        <v>219</v>
      </c>
      <c r="V333" s="247"/>
      <c r="W333" s="247"/>
      <c r="X333" s="349" t="s">
        <v>353</v>
      </c>
      <c r="Y333" s="349"/>
      <c r="Z333" s="349"/>
      <c r="AA333" s="349"/>
      <c r="AB333" s="349"/>
      <c r="AD333" s="331" t="s">
        <v>236</v>
      </c>
      <c r="AE333" s="331"/>
      <c r="AF333" s="331"/>
      <c r="AG333" s="361" t="s">
        <v>354</v>
      </c>
      <c r="AH333" s="361"/>
      <c r="AI333" s="361"/>
      <c r="AJ333" s="361"/>
      <c r="AK333" s="361"/>
      <c r="AL333" s="361"/>
      <c r="AM333" s="361"/>
      <c r="AN333" s="361"/>
      <c r="AO333" s="361"/>
      <c r="AP333" s="361"/>
      <c r="AQ333" s="361"/>
      <c r="AR333" s="361"/>
      <c r="AS333" s="361"/>
      <c r="AT333" s="361"/>
      <c r="AU333" s="361"/>
      <c r="AV333" s="361"/>
      <c r="AW333" s="361"/>
      <c r="AX333" s="361"/>
      <c r="AY333" s="361"/>
      <c r="AZ333" s="361"/>
      <c r="BA333" s="361"/>
      <c r="BB333" s="361"/>
      <c r="BC333" s="361"/>
      <c r="BD333" s="361"/>
      <c r="BE333" s="361"/>
      <c r="BF333" s="103"/>
    </row>
    <row r="334" spans="1:58" ht="5.5" customHeight="1" x14ac:dyDescent="0.55000000000000004">
      <c r="A334" s="104"/>
      <c r="AD334" s="332"/>
      <c r="AE334" s="332"/>
      <c r="AF334" s="332"/>
      <c r="AG334" s="362"/>
      <c r="AH334" s="362"/>
      <c r="AI334" s="362"/>
      <c r="AJ334" s="362"/>
      <c r="AK334" s="362"/>
      <c r="AL334" s="362"/>
      <c r="AM334" s="362"/>
      <c r="AN334" s="362"/>
      <c r="AO334" s="362"/>
      <c r="AP334" s="362"/>
      <c r="AQ334" s="362"/>
      <c r="AR334" s="362"/>
      <c r="AS334" s="362"/>
      <c r="AT334" s="362"/>
      <c r="AU334" s="362"/>
      <c r="AV334" s="362"/>
      <c r="AW334" s="362"/>
      <c r="AX334" s="362"/>
      <c r="AY334" s="362"/>
      <c r="AZ334" s="362"/>
      <c r="BA334" s="362"/>
      <c r="BB334" s="362"/>
      <c r="BC334" s="362"/>
      <c r="BD334" s="362"/>
      <c r="BE334" s="362"/>
      <c r="BF334" s="103"/>
    </row>
    <row r="335" spans="1:58" ht="37.4" customHeight="1" x14ac:dyDescent="0.55000000000000004">
      <c r="A335" s="104"/>
      <c r="B335" s="247" t="s">
        <v>222</v>
      </c>
      <c r="C335" s="247"/>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t="s">
        <v>223</v>
      </c>
      <c r="Z335" s="247"/>
      <c r="AA335" s="247"/>
      <c r="AB335" s="247"/>
      <c r="AD335" s="333"/>
      <c r="AE335" s="333"/>
      <c r="AF335" s="333"/>
      <c r="AG335" s="363"/>
      <c r="AH335" s="363"/>
      <c r="AI335" s="363"/>
      <c r="AJ335" s="363"/>
      <c r="AK335" s="363"/>
      <c r="AL335" s="363"/>
      <c r="AM335" s="363"/>
      <c r="AN335" s="363"/>
      <c r="AO335" s="363"/>
      <c r="AP335" s="363"/>
      <c r="AQ335" s="363"/>
      <c r="AR335" s="363"/>
      <c r="AS335" s="363"/>
      <c r="AT335" s="363"/>
      <c r="AU335" s="363"/>
      <c r="AV335" s="363"/>
      <c r="AW335" s="363"/>
      <c r="AX335" s="363"/>
      <c r="AY335" s="363"/>
      <c r="AZ335" s="363"/>
      <c r="BA335" s="363"/>
      <c r="BB335" s="363"/>
      <c r="BC335" s="363"/>
      <c r="BD335" s="363"/>
      <c r="BE335" s="363"/>
      <c r="BF335" s="103"/>
    </row>
    <row r="336" spans="1:58" ht="5.5" customHeight="1" x14ac:dyDescent="0.55000000000000004">
      <c r="A336" s="104"/>
      <c r="BF336" s="103"/>
    </row>
    <row r="337" spans="1:58" ht="37.4" customHeight="1" x14ac:dyDescent="0.55000000000000004">
      <c r="A337" s="104"/>
      <c r="B337" s="372" t="s">
        <v>226</v>
      </c>
      <c r="C337" s="425" t="s">
        <v>355</v>
      </c>
      <c r="D337" s="426"/>
      <c r="E337" s="426"/>
      <c r="F337" s="426"/>
      <c r="G337" s="426"/>
      <c r="H337" s="426"/>
      <c r="I337" s="426"/>
      <c r="J337" s="426"/>
      <c r="K337" s="426"/>
      <c r="L337" s="426"/>
      <c r="M337" s="426"/>
      <c r="N337" s="426"/>
      <c r="O337" s="426"/>
      <c r="P337" s="426"/>
      <c r="Q337" s="426"/>
      <c r="R337" s="426"/>
      <c r="S337" s="426"/>
      <c r="T337" s="426"/>
      <c r="U337" s="426"/>
      <c r="V337" s="426"/>
      <c r="W337" s="426"/>
      <c r="X337" s="427"/>
      <c r="Y337" s="390"/>
      <c r="Z337" s="390"/>
      <c r="AA337" s="390"/>
      <c r="AB337" s="390"/>
      <c r="AD337" s="229" t="s">
        <v>239</v>
      </c>
      <c r="AE337" s="230"/>
      <c r="AF337" s="231"/>
      <c r="AG337" s="334"/>
      <c r="AH337" s="335"/>
      <c r="AI337" s="335"/>
      <c r="AJ337" s="335"/>
      <c r="AK337" s="335"/>
      <c r="AL337" s="335"/>
      <c r="AM337" s="335"/>
      <c r="AN337" s="335"/>
      <c r="AO337" s="335"/>
      <c r="AP337" s="335"/>
      <c r="AQ337" s="335"/>
      <c r="AR337" s="335"/>
      <c r="AS337" s="335"/>
      <c r="AT337" s="335"/>
      <c r="AU337" s="335"/>
      <c r="AV337" s="335"/>
      <c r="AW337" s="335"/>
      <c r="AX337" s="335"/>
      <c r="AY337" s="335"/>
      <c r="AZ337" s="335"/>
      <c r="BA337" s="335"/>
      <c r="BB337" s="335"/>
      <c r="BC337" s="335"/>
      <c r="BD337" s="335"/>
      <c r="BE337" s="336"/>
      <c r="BF337" s="103"/>
    </row>
    <row r="338" spans="1:58" ht="5.5" customHeight="1" x14ac:dyDescent="0.55000000000000004">
      <c r="A338" s="104"/>
      <c r="B338" s="373"/>
      <c r="C338" s="428"/>
      <c r="D338" s="429"/>
      <c r="E338" s="429"/>
      <c r="F338" s="429"/>
      <c r="G338" s="429"/>
      <c r="H338" s="429"/>
      <c r="I338" s="429"/>
      <c r="J338" s="429"/>
      <c r="K338" s="429"/>
      <c r="L338" s="429"/>
      <c r="M338" s="429"/>
      <c r="N338" s="429"/>
      <c r="O338" s="429"/>
      <c r="P338" s="429"/>
      <c r="Q338" s="429"/>
      <c r="R338" s="429"/>
      <c r="S338" s="429"/>
      <c r="T338" s="429"/>
      <c r="U338" s="429"/>
      <c r="V338" s="429"/>
      <c r="W338" s="429"/>
      <c r="X338" s="430"/>
      <c r="Y338" s="390"/>
      <c r="Z338" s="390"/>
      <c r="AA338" s="390"/>
      <c r="AB338" s="390"/>
      <c r="BF338" s="103"/>
    </row>
    <row r="339" spans="1:58" ht="37.4" customHeight="1" x14ac:dyDescent="0.55000000000000004">
      <c r="A339" s="104"/>
      <c r="B339" s="374"/>
      <c r="C339" s="431"/>
      <c r="D339" s="432"/>
      <c r="E339" s="432"/>
      <c r="F339" s="432"/>
      <c r="G339" s="432"/>
      <c r="H339" s="432"/>
      <c r="I339" s="432"/>
      <c r="J339" s="432"/>
      <c r="K339" s="432"/>
      <c r="L339" s="432"/>
      <c r="M339" s="432"/>
      <c r="N339" s="432"/>
      <c r="O339" s="432"/>
      <c r="P339" s="432"/>
      <c r="Q339" s="432"/>
      <c r="R339" s="432"/>
      <c r="S339" s="432"/>
      <c r="T339" s="432"/>
      <c r="U339" s="432"/>
      <c r="V339" s="432"/>
      <c r="W339" s="432"/>
      <c r="X339" s="433"/>
      <c r="Y339" s="390"/>
      <c r="Z339" s="390"/>
      <c r="AA339" s="390"/>
      <c r="AB339" s="390"/>
      <c r="AD339" s="246" t="s">
        <v>221</v>
      </c>
      <c r="AE339" s="246"/>
      <c r="AF339" s="246"/>
      <c r="AG339" s="337"/>
      <c r="AH339" s="337"/>
      <c r="AI339" s="337"/>
      <c r="AJ339" s="337"/>
      <c r="AK339" s="337"/>
      <c r="AL339" s="337"/>
      <c r="AM339" s="337"/>
      <c r="AN339" s="337"/>
      <c r="AO339" s="337"/>
      <c r="AP339" s="337"/>
      <c r="AQ339" s="337"/>
      <c r="AR339" s="337"/>
      <c r="AS339" s="337"/>
      <c r="AT339" s="337"/>
      <c r="AU339" s="337"/>
      <c r="AV339" s="229" t="s">
        <v>88</v>
      </c>
      <c r="AW339" s="230"/>
      <c r="AX339" s="231"/>
      <c r="AY339" s="319"/>
      <c r="AZ339" s="320"/>
      <c r="BA339" s="320"/>
      <c r="BB339" s="320"/>
      <c r="BC339" s="320"/>
      <c r="BD339" s="320"/>
      <c r="BE339" s="321"/>
      <c r="BF339" s="103"/>
    </row>
    <row r="340" spans="1:58" ht="5.5" customHeight="1" x14ac:dyDescent="0.55000000000000004">
      <c r="A340" s="104"/>
      <c r="B340" s="102"/>
      <c r="C340" s="102"/>
      <c r="D340" s="102"/>
      <c r="E340" s="102"/>
      <c r="F340" s="102"/>
      <c r="G340" s="102"/>
      <c r="H340" s="102"/>
      <c r="I340" s="102"/>
      <c r="J340" s="102"/>
      <c r="K340" s="102"/>
      <c r="L340" s="102"/>
      <c r="M340" s="102"/>
      <c r="N340" s="102"/>
      <c r="O340" s="102"/>
      <c r="P340" s="102"/>
      <c r="Q340" s="102"/>
      <c r="R340" s="102"/>
      <c r="S340" s="102"/>
      <c r="T340" s="102"/>
      <c r="U340" s="102"/>
      <c r="V340" s="102"/>
      <c r="W340" s="102"/>
      <c r="X340" s="102"/>
      <c r="Y340" s="4"/>
      <c r="Z340" s="4"/>
      <c r="AA340" s="4"/>
      <c r="AB340" s="4"/>
      <c r="AD340"/>
      <c r="AE340"/>
      <c r="AF340"/>
      <c r="AG340"/>
      <c r="AH340"/>
      <c r="AI340"/>
      <c r="AJ340"/>
      <c r="AK340"/>
      <c r="AL340"/>
      <c r="AM340"/>
      <c r="AN340"/>
      <c r="AO340"/>
      <c r="AP340"/>
      <c r="AQ340"/>
      <c r="AR340"/>
      <c r="AS340"/>
      <c r="AT340"/>
      <c r="AU340"/>
      <c r="AV340"/>
      <c r="AW340"/>
      <c r="AX340"/>
      <c r="AY340"/>
      <c r="AZ340"/>
      <c r="BA340"/>
      <c r="BB340"/>
      <c r="BC340"/>
      <c r="BD340"/>
      <c r="BE340"/>
      <c r="BF340" s="103"/>
    </row>
    <row r="341" spans="1:58" ht="37.4" customHeight="1" x14ac:dyDescent="0.55000000000000004">
      <c r="A341" s="104"/>
      <c r="B341" s="13" t="s">
        <v>240</v>
      </c>
      <c r="C341" s="341" t="s">
        <v>356</v>
      </c>
      <c r="D341" s="342"/>
      <c r="E341" s="342"/>
      <c r="F341" s="342"/>
      <c r="G341" s="342"/>
      <c r="H341" s="342"/>
      <c r="I341" s="342"/>
      <c r="J341" s="342"/>
      <c r="K341" s="342"/>
      <c r="L341" s="342"/>
      <c r="M341" s="342"/>
      <c r="N341" s="342"/>
      <c r="O341" s="342"/>
      <c r="P341" s="342"/>
      <c r="Q341" s="342"/>
      <c r="R341" s="342"/>
      <c r="S341" s="342"/>
      <c r="T341" s="342"/>
      <c r="U341" s="342"/>
      <c r="V341" s="342"/>
      <c r="W341" s="342"/>
      <c r="X341" s="343"/>
      <c r="Y341" s="340"/>
      <c r="Z341" s="340"/>
      <c r="AA341" s="340"/>
      <c r="AB341" s="340"/>
      <c r="AD341" s="322" t="s">
        <v>224</v>
      </c>
      <c r="AE341" s="323"/>
      <c r="AF341" s="324"/>
      <c r="AG341" s="350"/>
      <c r="AH341" s="351"/>
      <c r="AI341" s="351"/>
      <c r="AJ341" s="351"/>
      <c r="AK341" s="351"/>
      <c r="AL341" s="351"/>
      <c r="AM341" s="351"/>
      <c r="AN341" s="351"/>
      <c r="AO341" s="351"/>
      <c r="AP341" s="351"/>
      <c r="AQ341" s="352"/>
      <c r="AR341" s="322" t="s">
        <v>225</v>
      </c>
      <c r="AS341" s="323"/>
      <c r="AT341" s="324"/>
      <c r="AU341" s="318"/>
      <c r="AV341" s="364"/>
      <c r="AW341" s="364"/>
      <c r="AX341" s="364"/>
      <c r="AY341" s="364"/>
      <c r="AZ341" s="364"/>
      <c r="BA341" s="364"/>
      <c r="BB341" s="364"/>
      <c r="BC341" s="364"/>
      <c r="BD341" s="364"/>
      <c r="BE341" s="364"/>
      <c r="BF341" s="103"/>
    </row>
    <row r="342" spans="1:58" ht="5.5" customHeight="1" x14ac:dyDescent="0.55000000000000004">
      <c r="A342" s="104"/>
      <c r="B342" s="11"/>
      <c r="C342" s="3"/>
      <c r="D342" s="3"/>
      <c r="E342" s="3"/>
      <c r="F342" s="3"/>
      <c r="G342" s="3"/>
      <c r="H342" s="3"/>
      <c r="I342" s="3"/>
      <c r="J342" s="3"/>
      <c r="K342" s="3"/>
      <c r="L342" s="3"/>
      <c r="M342" s="3"/>
      <c r="N342" s="3"/>
      <c r="O342" s="3"/>
      <c r="P342" s="3"/>
      <c r="Q342" s="3"/>
      <c r="R342" s="3"/>
      <c r="S342" s="3"/>
      <c r="T342" s="3"/>
      <c r="U342" s="3"/>
      <c r="V342" s="3"/>
      <c r="W342" s="3"/>
      <c r="X342" s="3"/>
      <c r="Y342" s="2"/>
      <c r="Z342" s="2"/>
      <c r="AA342" s="2"/>
      <c r="AB342" s="2"/>
      <c r="AD342" s="325"/>
      <c r="AE342" s="326"/>
      <c r="AF342" s="327"/>
      <c r="AG342" s="353"/>
      <c r="AH342" s="354"/>
      <c r="AI342" s="354"/>
      <c r="AJ342" s="354"/>
      <c r="AK342" s="354"/>
      <c r="AL342" s="354"/>
      <c r="AM342" s="354"/>
      <c r="AN342" s="354"/>
      <c r="AO342" s="354"/>
      <c r="AP342" s="354"/>
      <c r="AQ342" s="355"/>
      <c r="AR342" s="325"/>
      <c r="AS342" s="326"/>
      <c r="AT342" s="327"/>
      <c r="AU342" s="364"/>
      <c r="AV342" s="364"/>
      <c r="AW342" s="364"/>
      <c r="AX342" s="364"/>
      <c r="AY342" s="364"/>
      <c r="AZ342" s="364"/>
      <c r="BA342" s="364"/>
      <c r="BB342" s="364"/>
      <c r="BC342" s="364"/>
      <c r="BD342" s="364"/>
      <c r="BE342" s="364"/>
      <c r="BF342" s="103"/>
    </row>
    <row r="343" spans="1:58" ht="37.4" customHeight="1" x14ac:dyDescent="0.55000000000000004">
      <c r="A343" s="104"/>
      <c r="B343" s="13" t="s">
        <v>242</v>
      </c>
      <c r="C343" s="341" t="s">
        <v>270</v>
      </c>
      <c r="D343" s="370"/>
      <c r="E343" s="370"/>
      <c r="F343" s="370"/>
      <c r="G343" s="370"/>
      <c r="H343" s="370"/>
      <c r="I343" s="370"/>
      <c r="J343" s="370"/>
      <c r="K343" s="370"/>
      <c r="L343" s="370"/>
      <c r="M343" s="370"/>
      <c r="N343" s="370"/>
      <c r="O343" s="370"/>
      <c r="P343" s="370"/>
      <c r="Q343" s="370"/>
      <c r="R343" s="370"/>
      <c r="S343" s="370"/>
      <c r="T343" s="370"/>
      <c r="U343" s="370"/>
      <c r="V343" s="370"/>
      <c r="W343" s="370"/>
      <c r="X343" s="371"/>
      <c r="Y343" s="340"/>
      <c r="Z343" s="340"/>
      <c r="AA343" s="340"/>
      <c r="AB343" s="340"/>
      <c r="AD343" s="325"/>
      <c r="AE343" s="326"/>
      <c r="AF343" s="327"/>
      <c r="AG343" s="353"/>
      <c r="AH343" s="354"/>
      <c r="AI343" s="354"/>
      <c r="AJ343" s="354"/>
      <c r="AK343" s="354"/>
      <c r="AL343" s="354"/>
      <c r="AM343" s="354"/>
      <c r="AN343" s="354"/>
      <c r="AO343" s="354"/>
      <c r="AP343" s="354"/>
      <c r="AQ343" s="355"/>
      <c r="AR343" s="325"/>
      <c r="AS343" s="326"/>
      <c r="AT343" s="327"/>
      <c r="AU343" s="364"/>
      <c r="AV343" s="364"/>
      <c r="AW343" s="364"/>
      <c r="AX343" s="364"/>
      <c r="AY343" s="364"/>
      <c r="AZ343" s="364"/>
      <c r="BA343" s="364"/>
      <c r="BB343" s="364"/>
      <c r="BC343" s="364"/>
      <c r="BD343" s="364"/>
      <c r="BE343" s="364"/>
      <c r="BF343" s="103"/>
    </row>
    <row r="344" spans="1:58" ht="5.5" customHeight="1" x14ac:dyDescent="0.55000000000000004">
      <c r="A344" s="104"/>
      <c r="B344" s="11"/>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D344" s="325"/>
      <c r="AE344" s="326"/>
      <c r="AF344" s="327"/>
      <c r="AG344" s="353"/>
      <c r="AH344" s="354"/>
      <c r="AI344" s="354"/>
      <c r="AJ344" s="354"/>
      <c r="AK344" s="354"/>
      <c r="AL344" s="354"/>
      <c r="AM344" s="354"/>
      <c r="AN344" s="354"/>
      <c r="AO344" s="354"/>
      <c r="AP344" s="354"/>
      <c r="AQ344" s="355"/>
      <c r="AR344" s="328"/>
      <c r="AS344" s="329"/>
      <c r="AT344" s="330"/>
      <c r="AU344" s="364"/>
      <c r="AV344" s="364"/>
      <c r="AW344" s="364"/>
      <c r="AX344" s="364"/>
      <c r="AY344" s="364"/>
      <c r="AZ344" s="364"/>
      <c r="BA344" s="364"/>
      <c r="BB344" s="364"/>
      <c r="BC344" s="364"/>
      <c r="BD344" s="364"/>
      <c r="BE344" s="364"/>
      <c r="BF344" s="103"/>
    </row>
    <row r="345" spans="1:58" ht="37.4" customHeight="1" x14ac:dyDescent="0.55000000000000004">
      <c r="A345" s="104"/>
      <c r="B345" s="13" t="s">
        <v>244</v>
      </c>
      <c r="C345" s="341" t="s">
        <v>357</v>
      </c>
      <c r="D345" s="370"/>
      <c r="E345" s="370"/>
      <c r="F345" s="370"/>
      <c r="G345" s="370"/>
      <c r="H345" s="370"/>
      <c r="I345" s="370"/>
      <c r="J345" s="370"/>
      <c r="K345" s="370"/>
      <c r="L345" s="370"/>
      <c r="M345" s="370"/>
      <c r="N345" s="370"/>
      <c r="O345" s="370"/>
      <c r="P345" s="370"/>
      <c r="Q345" s="370"/>
      <c r="R345" s="370"/>
      <c r="S345" s="370"/>
      <c r="T345" s="370"/>
      <c r="U345" s="370"/>
      <c r="V345" s="370"/>
      <c r="W345" s="370"/>
      <c r="X345" s="371"/>
      <c r="Y345" s="340"/>
      <c r="Z345" s="340"/>
      <c r="AA345" s="340"/>
      <c r="AB345" s="340"/>
      <c r="AD345" s="328"/>
      <c r="AE345" s="329"/>
      <c r="AF345" s="330"/>
      <c r="AG345" s="356"/>
      <c r="AH345" s="357"/>
      <c r="AI345" s="357"/>
      <c r="AJ345" s="357"/>
      <c r="AK345" s="357"/>
      <c r="AL345" s="357"/>
      <c r="AM345" s="357"/>
      <c r="AN345" s="357"/>
      <c r="AO345" s="357"/>
      <c r="AP345" s="357"/>
      <c r="AQ345" s="358"/>
      <c r="AR345" s="286" t="s">
        <v>228</v>
      </c>
      <c r="AS345" s="287"/>
      <c r="AT345" s="288"/>
      <c r="AU345" s="318"/>
      <c r="AV345" s="364"/>
      <c r="AW345" s="364"/>
      <c r="AX345" s="364"/>
      <c r="AY345" s="364"/>
      <c r="AZ345" s="364"/>
      <c r="BA345" s="364"/>
      <c r="BB345" s="364"/>
      <c r="BC345" s="364"/>
      <c r="BD345" s="364"/>
      <c r="BE345" s="364"/>
      <c r="BF345" s="103"/>
    </row>
    <row r="346" spans="1:58" ht="5.5" customHeight="1" x14ac:dyDescent="0.55000000000000004">
      <c r="A346" s="104"/>
      <c r="B346" s="4"/>
      <c r="C346" s="4"/>
      <c r="D346" s="4"/>
      <c r="E346" s="4"/>
      <c r="F346" s="4"/>
      <c r="G346" s="4"/>
      <c r="H346" s="4"/>
      <c r="I346" s="4"/>
      <c r="J346" s="4"/>
      <c r="K346" s="4"/>
      <c r="L346" s="4"/>
      <c r="M346" s="4"/>
      <c r="N346" s="4"/>
      <c r="O346" s="4"/>
      <c r="P346" s="4"/>
      <c r="Q346" s="4"/>
      <c r="R346" s="4"/>
      <c r="S346" s="4"/>
      <c r="T346" s="4"/>
      <c r="U346" s="4"/>
      <c r="V346" s="4"/>
      <c r="W346" s="4"/>
      <c r="X346" s="4"/>
      <c r="Y346" s="7"/>
      <c r="Z346" s="7"/>
      <c r="AA346" s="7"/>
      <c r="AB346" s="7"/>
      <c r="AD346"/>
      <c r="AE346"/>
      <c r="AF346"/>
      <c r="AG346"/>
      <c r="AH346"/>
      <c r="AI346"/>
      <c r="AJ346"/>
      <c r="AK346"/>
      <c r="AL346"/>
      <c r="AM346"/>
      <c r="AN346"/>
      <c r="AO346"/>
      <c r="AP346"/>
      <c r="AQ346"/>
      <c r="AR346"/>
      <c r="AS346"/>
      <c r="AT346"/>
      <c r="AU346"/>
      <c r="AV346"/>
      <c r="AW346"/>
      <c r="AX346"/>
      <c r="AY346"/>
      <c r="AZ346"/>
      <c r="BA346"/>
      <c r="BB346"/>
      <c r="BC346"/>
      <c r="BD346"/>
      <c r="BE346"/>
      <c r="BF346" s="103"/>
    </row>
    <row r="347" spans="1:58" ht="37.4" customHeight="1" x14ac:dyDescent="0.55000000000000004">
      <c r="A347" s="104"/>
      <c r="B347"/>
      <c r="C347"/>
      <c r="D347"/>
      <c r="E347"/>
      <c r="F347"/>
      <c r="G347"/>
      <c r="H347"/>
      <c r="I347"/>
      <c r="J347"/>
      <c r="K347"/>
      <c r="L347"/>
      <c r="M347"/>
      <c r="N347"/>
      <c r="O347"/>
      <c r="P347"/>
      <c r="Q347"/>
      <c r="R347"/>
      <c r="S347"/>
      <c r="T347"/>
      <c r="U347"/>
      <c r="V347"/>
      <c r="W347"/>
      <c r="X347"/>
      <c r="Y347" s="116"/>
      <c r="Z347"/>
      <c r="AA347"/>
      <c r="AB347"/>
      <c r="AD347" s="252" t="s">
        <v>229</v>
      </c>
      <c r="AE347" s="253"/>
      <c r="AF347" s="253"/>
      <c r="AG347" s="253"/>
      <c r="AH347" s="254"/>
      <c r="AI347" s="318"/>
      <c r="AJ347" s="318"/>
      <c r="AK347" s="318"/>
      <c r="AL347" s="318"/>
      <c r="AM347" s="318"/>
      <c r="AN347" s="318"/>
      <c r="AO347" s="318"/>
      <c r="AP347" s="318"/>
      <c r="AQ347" s="318"/>
      <c r="AR347" s="318"/>
      <c r="AS347" s="318"/>
      <c r="AT347" s="318"/>
      <c r="AU347" s="318"/>
      <c r="AV347" s="247" t="s">
        <v>230</v>
      </c>
      <c r="AW347" s="247"/>
      <c r="AX347" s="247"/>
      <c r="AY347" s="318"/>
      <c r="AZ347" s="318"/>
      <c r="BA347" s="318"/>
      <c r="BB347" s="318"/>
      <c r="BC347" s="318"/>
      <c r="BD347" s="318"/>
      <c r="BE347" s="318"/>
      <c r="BF347" s="103"/>
    </row>
    <row r="348" spans="1:58" ht="5.5" customHeight="1" x14ac:dyDescent="0.55000000000000004">
      <c r="A348" s="104"/>
      <c r="B348" s="102"/>
      <c r="C348" s="102"/>
      <c r="D348" s="102"/>
      <c r="E348" s="102"/>
      <c r="F348" s="102"/>
      <c r="G348" s="102"/>
      <c r="H348" s="102"/>
      <c r="I348" s="102"/>
      <c r="J348" s="102"/>
      <c r="K348" s="102"/>
      <c r="L348" s="102"/>
      <c r="M348" s="102"/>
      <c r="N348" s="102"/>
      <c r="O348" s="102"/>
      <c r="P348" s="102"/>
      <c r="Q348" s="102"/>
      <c r="R348" s="102"/>
      <c r="S348" s="102"/>
      <c r="T348" s="102"/>
      <c r="U348" s="102"/>
      <c r="V348" s="102"/>
      <c r="W348" s="102"/>
      <c r="X348" s="102"/>
      <c r="AD348" s="315"/>
      <c r="AE348" s="316"/>
      <c r="AF348" s="316"/>
      <c r="AG348" s="316"/>
      <c r="AH348" s="317"/>
      <c r="AI348" s="318"/>
      <c r="AJ348" s="318"/>
      <c r="AK348" s="318"/>
      <c r="AL348" s="318"/>
      <c r="AM348" s="318"/>
      <c r="AN348" s="318"/>
      <c r="AO348" s="318"/>
      <c r="AP348" s="318"/>
      <c r="AQ348" s="318"/>
      <c r="AR348" s="318"/>
      <c r="AS348" s="318"/>
      <c r="AT348" s="318"/>
      <c r="AU348" s="318"/>
      <c r="AV348" s="247"/>
      <c r="AW348" s="247"/>
      <c r="AX348" s="247"/>
      <c r="AY348" s="318"/>
      <c r="AZ348" s="318"/>
      <c r="BA348" s="318"/>
      <c r="BB348" s="318"/>
      <c r="BC348" s="318"/>
      <c r="BD348" s="318"/>
      <c r="BE348" s="318"/>
      <c r="BF348" s="103"/>
    </row>
    <row r="349" spans="1:58" ht="37.4" customHeight="1" x14ac:dyDescent="0.55000000000000004">
      <c r="A349" s="104"/>
      <c r="B349"/>
      <c r="C349"/>
      <c r="D349"/>
      <c r="E349"/>
      <c r="F349"/>
      <c r="G349"/>
      <c r="H349"/>
      <c r="I349"/>
      <c r="J349"/>
      <c r="K349"/>
      <c r="L349"/>
      <c r="M349"/>
      <c r="N349"/>
      <c r="O349"/>
      <c r="P349"/>
      <c r="Q349"/>
      <c r="R349"/>
      <c r="S349"/>
      <c r="T349"/>
      <c r="U349"/>
      <c r="V349"/>
      <c r="W349"/>
      <c r="X349"/>
      <c r="Y349" s="116"/>
      <c r="Z349"/>
      <c r="AA349"/>
      <c r="AB349"/>
      <c r="AD349" s="255"/>
      <c r="AE349" s="256"/>
      <c r="AF349" s="256"/>
      <c r="AG349" s="256"/>
      <c r="AH349" s="257"/>
      <c r="AI349" s="318"/>
      <c r="AJ349" s="318"/>
      <c r="AK349" s="318"/>
      <c r="AL349" s="318"/>
      <c r="AM349" s="318"/>
      <c r="AN349" s="318"/>
      <c r="AO349" s="318"/>
      <c r="AP349" s="318"/>
      <c r="AQ349" s="318"/>
      <c r="AR349" s="318"/>
      <c r="AS349" s="318"/>
      <c r="AT349" s="318"/>
      <c r="AU349" s="318"/>
      <c r="AV349" s="247"/>
      <c r="AW349" s="247"/>
      <c r="AX349" s="247"/>
      <c r="AY349" s="318"/>
      <c r="AZ349" s="318"/>
      <c r="BA349" s="318"/>
      <c r="BB349" s="318"/>
      <c r="BC349" s="318"/>
      <c r="BD349" s="318"/>
      <c r="BE349" s="318"/>
      <c r="BF349" s="103"/>
    </row>
    <row r="350" spans="1:58" ht="5.5" customHeight="1" thickBot="1" x14ac:dyDescent="0.6">
      <c r="A350" s="124"/>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5"/>
      <c r="AL350" s="125"/>
      <c r="AM350" s="125"/>
      <c r="AN350" s="125"/>
      <c r="AO350" s="125"/>
      <c r="AP350" s="125"/>
      <c r="AQ350" s="125"/>
      <c r="AR350" s="125"/>
      <c r="AS350" s="125"/>
      <c r="AT350" s="125"/>
      <c r="AU350" s="125"/>
      <c r="AV350" s="125"/>
      <c r="AW350" s="125"/>
      <c r="AX350" s="125"/>
      <c r="AY350" s="125"/>
      <c r="AZ350" s="125"/>
      <c r="BA350" s="125"/>
      <c r="BB350" s="125"/>
      <c r="BC350" s="125"/>
      <c r="BD350" s="125"/>
      <c r="BE350" s="125"/>
      <c r="BF350" s="126"/>
    </row>
    <row r="351" spans="1:58" ht="5.5" customHeight="1" thickTop="1" x14ac:dyDescent="0.55000000000000004">
      <c r="A351" s="107"/>
      <c r="B351" s="100"/>
      <c r="C351" s="100"/>
      <c r="D351" s="100"/>
      <c r="E351" s="100"/>
      <c r="F351" s="100"/>
      <c r="G351" s="100"/>
      <c r="H351" s="100"/>
      <c r="I351" s="100"/>
      <c r="J351" s="100"/>
      <c r="K351" s="100"/>
      <c r="L351" s="100"/>
      <c r="M351" s="100"/>
      <c r="N351" s="100"/>
      <c r="O351" s="100"/>
      <c r="P351" s="100"/>
      <c r="Q351" s="100"/>
      <c r="R351" s="100"/>
      <c r="S351" s="100"/>
      <c r="T351" s="100"/>
      <c r="U351" s="100"/>
      <c r="V351" s="100"/>
      <c r="W351" s="100"/>
      <c r="X351" s="100"/>
      <c r="Y351" s="100"/>
      <c r="Z351" s="100"/>
      <c r="AA351" s="100"/>
      <c r="AB351" s="100"/>
      <c r="AC351" s="100"/>
      <c r="AD351" s="100"/>
      <c r="AE351" s="100"/>
      <c r="AF351" s="100"/>
      <c r="AG351" s="100"/>
      <c r="AH351" s="100"/>
      <c r="AI351" s="100"/>
      <c r="AJ351" s="100"/>
      <c r="AK351" s="100"/>
      <c r="AL351" s="100"/>
      <c r="AM351" s="100"/>
      <c r="AN351" s="100"/>
      <c r="AO351" s="100"/>
      <c r="AP351" s="100"/>
      <c r="AQ351" s="100"/>
      <c r="AR351" s="100"/>
      <c r="AS351" s="100"/>
      <c r="AT351" s="100"/>
      <c r="AU351" s="100"/>
      <c r="AV351" s="100"/>
      <c r="AW351" s="100"/>
      <c r="AX351" s="100"/>
      <c r="AY351" s="100"/>
      <c r="AZ351" s="100"/>
      <c r="BA351" s="100"/>
      <c r="BB351" s="100"/>
      <c r="BC351" s="100"/>
      <c r="BD351" s="100"/>
      <c r="BE351" s="100"/>
      <c r="BF351" s="106"/>
    </row>
    <row r="352" spans="1:58" ht="37.4" customHeight="1" x14ac:dyDescent="0.55000000000000004">
      <c r="A352" s="107"/>
      <c r="B352" s="56" t="s">
        <v>3</v>
      </c>
      <c r="C352" s="417" t="s">
        <v>126</v>
      </c>
      <c r="D352" s="418"/>
      <c r="E352" s="419"/>
      <c r="F352" s="56" t="s">
        <v>209</v>
      </c>
      <c r="G352" s="339" t="s">
        <v>210</v>
      </c>
      <c r="H352" s="339"/>
      <c r="I352" s="339"/>
      <c r="J352" s="339"/>
      <c r="K352" s="246" t="s">
        <v>211</v>
      </c>
      <c r="L352" s="247"/>
      <c r="M352" s="339" t="s">
        <v>358</v>
      </c>
      <c r="N352" s="339"/>
      <c r="O352" s="339"/>
      <c r="P352" s="339"/>
      <c r="Q352" s="339"/>
      <c r="R352" s="339"/>
      <c r="S352" s="339"/>
      <c r="T352" s="339"/>
      <c r="U352" s="339"/>
      <c r="V352" s="339"/>
      <c r="W352" s="246" t="s">
        <v>213</v>
      </c>
      <c r="X352" s="246"/>
      <c r="Y352" s="344" t="s">
        <v>214</v>
      </c>
      <c r="Z352" s="344"/>
      <c r="AA352" s="344"/>
      <c r="AB352" s="344"/>
      <c r="AC352" s="100"/>
      <c r="AD352" s="247" t="s">
        <v>215</v>
      </c>
      <c r="AE352" s="345"/>
      <c r="AF352" s="345"/>
      <c r="AG352" s="359" t="s">
        <v>359</v>
      </c>
      <c r="AH352" s="360"/>
      <c r="AI352" s="360"/>
      <c r="AJ352" s="360"/>
      <c r="AK352" s="360"/>
      <c r="AL352" s="360"/>
      <c r="AM352" s="360"/>
      <c r="AN352" s="360"/>
      <c r="AO352" s="360"/>
      <c r="AP352" s="360"/>
      <c r="AQ352" s="360"/>
      <c r="AR352" s="360"/>
      <c r="AS352" s="360"/>
      <c r="AT352" s="360"/>
      <c r="AU352" s="360"/>
      <c r="AV352" s="360"/>
      <c r="AW352" s="360"/>
      <c r="AX352" s="360"/>
      <c r="AY352" s="360"/>
      <c r="AZ352" s="360"/>
      <c r="BA352" s="360"/>
      <c r="BB352" s="360"/>
      <c r="BC352" s="360"/>
      <c r="BD352" s="360"/>
      <c r="BE352" s="360"/>
      <c r="BF352" s="106"/>
    </row>
    <row r="353" spans="1:58" ht="5.5" customHeight="1" x14ac:dyDescent="0.55000000000000004">
      <c r="A353" s="107"/>
      <c r="B353" s="60"/>
      <c r="C353" s="59"/>
      <c r="D353" s="59"/>
      <c r="E353" s="59"/>
      <c r="F353" s="59"/>
      <c r="G353" s="59"/>
      <c r="H353" s="59"/>
      <c r="I353" s="59"/>
      <c r="J353" s="59"/>
      <c r="K353" s="59"/>
      <c r="L353" s="59"/>
      <c r="M353" s="59"/>
      <c r="N353" s="59"/>
      <c r="O353" s="59"/>
      <c r="P353" s="59"/>
      <c r="Q353" s="59"/>
      <c r="R353" s="59"/>
      <c r="S353" s="59"/>
      <c r="T353" s="59"/>
      <c r="U353" s="59"/>
      <c r="V353" s="59"/>
      <c r="W353" s="59"/>
      <c r="X353" s="59"/>
      <c r="Y353" s="61"/>
      <c r="Z353" s="61"/>
      <c r="AA353" s="61"/>
      <c r="AB353" s="61"/>
      <c r="AC353" s="100"/>
      <c r="AD353" s="100"/>
      <c r="AE353" s="100"/>
      <c r="AF353" s="100"/>
      <c r="AG353" s="100"/>
      <c r="AH353" s="100"/>
      <c r="AI353" s="100"/>
      <c r="AJ353" s="100"/>
      <c r="AK353" s="100"/>
      <c r="AL353" s="100"/>
      <c r="AM353" s="100"/>
      <c r="AN353" s="100"/>
      <c r="AO353" s="100"/>
      <c r="AP353" s="100"/>
      <c r="AQ353" s="100"/>
      <c r="AR353" s="100"/>
      <c r="AS353" s="100"/>
      <c r="AT353" s="100"/>
      <c r="AU353" s="100"/>
      <c r="AV353" s="100"/>
      <c r="AW353" s="100"/>
      <c r="AX353" s="100"/>
      <c r="AY353" s="100"/>
      <c r="AZ353" s="100"/>
      <c r="BA353" s="100"/>
      <c r="BB353" s="100"/>
      <c r="BC353" s="100"/>
      <c r="BD353" s="100"/>
      <c r="BE353" s="100"/>
      <c r="BF353" s="106"/>
    </row>
    <row r="354" spans="1:58" ht="37.4" customHeight="1" x14ac:dyDescent="0.55000000000000004">
      <c r="A354" s="107"/>
      <c r="B354" s="247" t="s">
        <v>217</v>
      </c>
      <c r="C354" s="365"/>
      <c r="D354" s="366" t="s">
        <v>360</v>
      </c>
      <c r="E354" s="367"/>
      <c r="F354" s="367"/>
      <c r="G354" s="367"/>
      <c r="H354" s="367"/>
      <c r="I354" s="367"/>
      <c r="J354" s="367"/>
      <c r="K354" s="367"/>
      <c r="L354" s="367"/>
      <c r="M354" s="367"/>
      <c r="N354" s="367"/>
      <c r="O354" s="367"/>
      <c r="P354" s="367"/>
      <c r="Q354" s="367"/>
      <c r="R354" s="367"/>
      <c r="S354" s="367"/>
      <c r="T354" s="368"/>
      <c r="U354" s="247" t="s">
        <v>219</v>
      </c>
      <c r="V354" s="247"/>
      <c r="W354" s="247"/>
      <c r="X354" s="349" t="s">
        <v>361</v>
      </c>
      <c r="Y354" s="349"/>
      <c r="Z354" s="349"/>
      <c r="AA354" s="349"/>
      <c r="AB354" s="349"/>
      <c r="AC354" s="100"/>
      <c r="AD354" s="331" t="s">
        <v>236</v>
      </c>
      <c r="AE354" s="331"/>
      <c r="AF354" s="331"/>
      <c r="AG354" s="361" t="s">
        <v>335</v>
      </c>
      <c r="AH354" s="361"/>
      <c r="AI354" s="361"/>
      <c r="AJ354" s="361"/>
      <c r="AK354" s="361"/>
      <c r="AL354" s="361"/>
      <c r="AM354" s="361"/>
      <c r="AN354" s="361"/>
      <c r="AO354" s="361"/>
      <c r="AP354" s="361"/>
      <c r="AQ354" s="361"/>
      <c r="AR354" s="361"/>
      <c r="AS354" s="361"/>
      <c r="AT354" s="361"/>
      <c r="AU354" s="361"/>
      <c r="AV354" s="361"/>
      <c r="AW354" s="361"/>
      <c r="AX354" s="361"/>
      <c r="AY354" s="361"/>
      <c r="AZ354" s="361"/>
      <c r="BA354" s="361"/>
      <c r="BB354" s="361"/>
      <c r="BC354" s="361"/>
      <c r="BD354" s="361"/>
      <c r="BE354" s="361"/>
      <c r="BF354" s="106"/>
    </row>
    <row r="355" spans="1:58" ht="5.5" customHeight="1" x14ac:dyDescent="0.55000000000000004">
      <c r="A355" s="107"/>
      <c r="B355" s="60"/>
      <c r="C355" s="59"/>
      <c r="D355" s="59"/>
      <c r="E355" s="59"/>
      <c r="F355" s="59"/>
      <c r="G355" s="59"/>
      <c r="H355" s="59"/>
      <c r="I355" s="59"/>
      <c r="J355" s="59"/>
      <c r="K355" s="59"/>
      <c r="L355" s="59"/>
      <c r="M355" s="59"/>
      <c r="N355" s="59"/>
      <c r="O355" s="59"/>
      <c r="P355" s="59"/>
      <c r="Q355" s="59"/>
      <c r="R355" s="59"/>
      <c r="S355" s="59"/>
      <c r="T355" s="59"/>
      <c r="U355" s="59"/>
      <c r="V355" s="59"/>
      <c r="W355" s="59"/>
      <c r="X355" s="59"/>
      <c r="Y355" s="61"/>
      <c r="Z355" s="61"/>
      <c r="AA355" s="61"/>
      <c r="AB355" s="61"/>
      <c r="AC355" s="100"/>
      <c r="AD355" s="332"/>
      <c r="AE355" s="332"/>
      <c r="AF355" s="332"/>
      <c r="AG355" s="362"/>
      <c r="AH355" s="362"/>
      <c r="AI355" s="362"/>
      <c r="AJ355" s="362"/>
      <c r="AK355" s="362"/>
      <c r="AL355" s="362"/>
      <c r="AM355" s="362"/>
      <c r="AN355" s="362"/>
      <c r="AO355" s="362"/>
      <c r="AP355" s="362"/>
      <c r="AQ355" s="362"/>
      <c r="AR355" s="362"/>
      <c r="AS355" s="362"/>
      <c r="AT355" s="362"/>
      <c r="AU355" s="362"/>
      <c r="AV355" s="362"/>
      <c r="AW355" s="362"/>
      <c r="AX355" s="362"/>
      <c r="AY355" s="362"/>
      <c r="AZ355" s="362"/>
      <c r="BA355" s="362"/>
      <c r="BB355" s="362"/>
      <c r="BC355" s="362"/>
      <c r="BD355" s="362"/>
      <c r="BE355" s="362"/>
      <c r="BF355" s="106"/>
    </row>
    <row r="356" spans="1:58" ht="37.4" customHeight="1" x14ac:dyDescent="0.55000000000000004">
      <c r="A356" s="107"/>
      <c r="B356" s="247" t="s">
        <v>222</v>
      </c>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t="s">
        <v>223</v>
      </c>
      <c r="Z356" s="247"/>
      <c r="AA356" s="247"/>
      <c r="AB356" s="247"/>
      <c r="AC356" s="100"/>
      <c r="AD356" s="333"/>
      <c r="AE356" s="333"/>
      <c r="AF356" s="333"/>
      <c r="AG356" s="363"/>
      <c r="AH356" s="363"/>
      <c r="AI356" s="363"/>
      <c r="AJ356" s="363"/>
      <c r="AK356" s="363"/>
      <c r="AL356" s="363"/>
      <c r="AM356" s="363"/>
      <c r="AN356" s="363"/>
      <c r="AO356" s="363"/>
      <c r="AP356" s="363"/>
      <c r="AQ356" s="363"/>
      <c r="AR356" s="363"/>
      <c r="AS356" s="363"/>
      <c r="AT356" s="363"/>
      <c r="AU356" s="363"/>
      <c r="AV356" s="363"/>
      <c r="AW356" s="363"/>
      <c r="AX356" s="363"/>
      <c r="AY356" s="363"/>
      <c r="AZ356" s="363"/>
      <c r="BA356" s="363"/>
      <c r="BB356" s="363"/>
      <c r="BC356" s="363"/>
      <c r="BD356" s="363"/>
      <c r="BE356" s="363"/>
      <c r="BF356" s="106"/>
    </row>
    <row r="357" spans="1:58" ht="5.5" customHeight="1" x14ac:dyDescent="0.55000000000000004">
      <c r="A357" s="107"/>
      <c r="B357" s="60"/>
      <c r="C357" s="59"/>
      <c r="D357" s="59"/>
      <c r="E357" s="59"/>
      <c r="F357" s="59"/>
      <c r="G357" s="59"/>
      <c r="H357" s="59"/>
      <c r="I357" s="59"/>
      <c r="J357" s="59"/>
      <c r="K357" s="59"/>
      <c r="L357" s="59"/>
      <c r="M357" s="59"/>
      <c r="N357" s="59"/>
      <c r="O357" s="59"/>
      <c r="P357" s="59"/>
      <c r="Q357" s="59"/>
      <c r="R357" s="59"/>
      <c r="S357" s="59"/>
      <c r="T357" s="59"/>
      <c r="U357" s="59"/>
      <c r="V357" s="59"/>
      <c r="W357" s="59"/>
      <c r="X357" s="59"/>
      <c r="Y357" s="61"/>
      <c r="Z357" s="61"/>
      <c r="AA357" s="61"/>
      <c r="AB357" s="61"/>
      <c r="AC357" s="100"/>
      <c r="AD357" s="100"/>
      <c r="AE357" s="100"/>
      <c r="AF357" s="100"/>
      <c r="AG357" s="100"/>
      <c r="AH357" s="100"/>
      <c r="AI357" s="100"/>
      <c r="AJ357" s="100"/>
      <c r="AK357" s="100"/>
      <c r="AL357" s="100"/>
      <c r="AM357" s="100"/>
      <c r="AN357" s="100"/>
      <c r="AO357" s="100"/>
      <c r="AP357" s="100"/>
      <c r="AQ357" s="100"/>
      <c r="AR357" s="100"/>
      <c r="AS357" s="100"/>
      <c r="AT357" s="100"/>
      <c r="AU357" s="100"/>
      <c r="AV357" s="100"/>
      <c r="AW357" s="100"/>
      <c r="AX357" s="100"/>
      <c r="AY357" s="100"/>
      <c r="AZ357" s="100"/>
      <c r="BA357" s="100"/>
      <c r="BB357" s="100"/>
      <c r="BC357" s="100"/>
      <c r="BD357" s="100"/>
      <c r="BE357" s="100"/>
      <c r="BF357" s="106"/>
    </row>
    <row r="358" spans="1:58" ht="37.4" customHeight="1" x14ac:dyDescent="0.55000000000000004">
      <c r="A358" s="107"/>
      <c r="B358" s="372" t="s">
        <v>226</v>
      </c>
      <c r="C358" s="425" t="s">
        <v>362</v>
      </c>
      <c r="D358" s="426"/>
      <c r="E358" s="426"/>
      <c r="F358" s="426"/>
      <c r="G358" s="426"/>
      <c r="H358" s="426"/>
      <c r="I358" s="426"/>
      <c r="J358" s="426"/>
      <c r="K358" s="426"/>
      <c r="L358" s="426"/>
      <c r="M358" s="426"/>
      <c r="N358" s="426"/>
      <c r="O358" s="426"/>
      <c r="P358" s="426"/>
      <c r="Q358" s="426"/>
      <c r="R358" s="426"/>
      <c r="S358" s="426"/>
      <c r="T358" s="426"/>
      <c r="U358" s="426"/>
      <c r="V358" s="426"/>
      <c r="W358" s="426"/>
      <c r="X358" s="427"/>
      <c r="Y358" s="390"/>
      <c r="Z358" s="390"/>
      <c r="AA358" s="390"/>
      <c r="AB358" s="390"/>
      <c r="AC358" s="100"/>
      <c r="AD358" s="229" t="s">
        <v>239</v>
      </c>
      <c r="AE358" s="230"/>
      <c r="AF358" s="231"/>
      <c r="AG358" s="334"/>
      <c r="AH358" s="335"/>
      <c r="AI358" s="335"/>
      <c r="AJ358" s="335"/>
      <c r="AK358" s="335"/>
      <c r="AL358" s="335"/>
      <c r="AM358" s="335"/>
      <c r="AN358" s="335"/>
      <c r="AO358" s="335"/>
      <c r="AP358" s="335"/>
      <c r="AQ358" s="335"/>
      <c r="AR358" s="335"/>
      <c r="AS358" s="335"/>
      <c r="AT358" s="335"/>
      <c r="AU358" s="335"/>
      <c r="AV358" s="335"/>
      <c r="AW358" s="335"/>
      <c r="AX358" s="335"/>
      <c r="AY358" s="335"/>
      <c r="AZ358" s="335"/>
      <c r="BA358" s="335"/>
      <c r="BB358" s="335"/>
      <c r="BC358" s="335"/>
      <c r="BD358" s="335"/>
      <c r="BE358" s="336"/>
      <c r="BF358" s="106"/>
    </row>
    <row r="359" spans="1:58" ht="5.5" customHeight="1" x14ac:dyDescent="0.55000000000000004">
      <c r="A359" s="107"/>
      <c r="B359" s="373"/>
      <c r="C359" s="428"/>
      <c r="D359" s="429"/>
      <c r="E359" s="429"/>
      <c r="F359" s="429"/>
      <c r="G359" s="429"/>
      <c r="H359" s="429"/>
      <c r="I359" s="429"/>
      <c r="J359" s="429"/>
      <c r="K359" s="429"/>
      <c r="L359" s="429"/>
      <c r="M359" s="429"/>
      <c r="N359" s="429"/>
      <c r="O359" s="429"/>
      <c r="P359" s="429"/>
      <c r="Q359" s="429"/>
      <c r="R359" s="429"/>
      <c r="S359" s="429"/>
      <c r="T359" s="429"/>
      <c r="U359" s="429"/>
      <c r="V359" s="429"/>
      <c r="W359" s="429"/>
      <c r="X359" s="430"/>
      <c r="Y359" s="390"/>
      <c r="Z359" s="390"/>
      <c r="AA359" s="390"/>
      <c r="AB359" s="390"/>
      <c r="AC359" s="100"/>
      <c r="AD359" s="100"/>
      <c r="AE359" s="100"/>
      <c r="AF359" s="100"/>
      <c r="AG359" s="100"/>
      <c r="AH359" s="100"/>
      <c r="AI359" s="100"/>
      <c r="AJ359" s="100"/>
      <c r="AK359" s="100"/>
      <c r="AL359" s="100"/>
      <c r="AM359" s="100"/>
      <c r="AN359" s="100"/>
      <c r="AO359" s="100"/>
      <c r="AP359" s="100"/>
      <c r="AQ359" s="100"/>
      <c r="AR359" s="100"/>
      <c r="AS359" s="100"/>
      <c r="AT359" s="100"/>
      <c r="AU359" s="100"/>
      <c r="AV359" s="100"/>
      <c r="AW359" s="100"/>
      <c r="AX359" s="100"/>
      <c r="AY359" s="100"/>
      <c r="AZ359" s="100"/>
      <c r="BA359" s="100"/>
      <c r="BB359" s="100"/>
      <c r="BC359" s="100"/>
      <c r="BD359" s="100"/>
      <c r="BE359" s="100"/>
      <c r="BF359" s="106"/>
    </row>
    <row r="360" spans="1:58" ht="37.4" customHeight="1" x14ac:dyDescent="0.55000000000000004">
      <c r="A360" s="107"/>
      <c r="B360" s="374"/>
      <c r="C360" s="431"/>
      <c r="D360" s="432"/>
      <c r="E360" s="432"/>
      <c r="F360" s="432"/>
      <c r="G360" s="432"/>
      <c r="H360" s="432"/>
      <c r="I360" s="432"/>
      <c r="J360" s="432"/>
      <c r="K360" s="432"/>
      <c r="L360" s="432"/>
      <c r="M360" s="432"/>
      <c r="N360" s="432"/>
      <c r="O360" s="432"/>
      <c r="P360" s="432"/>
      <c r="Q360" s="432"/>
      <c r="R360" s="432"/>
      <c r="S360" s="432"/>
      <c r="T360" s="432"/>
      <c r="U360" s="432"/>
      <c r="V360" s="432"/>
      <c r="W360" s="432"/>
      <c r="X360" s="433"/>
      <c r="Y360" s="390"/>
      <c r="Z360" s="390"/>
      <c r="AA360" s="390"/>
      <c r="AB360" s="390"/>
      <c r="AC360" s="100"/>
      <c r="AD360" s="246" t="s">
        <v>221</v>
      </c>
      <c r="AE360" s="246"/>
      <c r="AF360" s="246"/>
      <c r="AG360" s="337"/>
      <c r="AH360" s="337"/>
      <c r="AI360" s="337"/>
      <c r="AJ360" s="337"/>
      <c r="AK360" s="337"/>
      <c r="AL360" s="337"/>
      <c r="AM360" s="337"/>
      <c r="AN360" s="337"/>
      <c r="AO360" s="337"/>
      <c r="AP360" s="337"/>
      <c r="AQ360" s="337"/>
      <c r="AR360" s="337"/>
      <c r="AS360" s="337"/>
      <c r="AT360" s="337"/>
      <c r="AU360" s="337"/>
      <c r="AV360" s="229" t="s">
        <v>88</v>
      </c>
      <c r="AW360" s="230"/>
      <c r="AX360" s="231"/>
      <c r="AY360" s="319"/>
      <c r="AZ360" s="320"/>
      <c r="BA360" s="320"/>
      <c r="BB360" s="320"/>
      <c r="BC360" s="320"/>
      <c r="BD360" s="320"/>
      <c r="BE360" s="321"/>
      <c r="BF360" s="106"/>
    </row>
    <row r="361" spans="1:58" ht="5.5" customHeight="1" x14ac:dyDescent="0.55000000000000004">
      <c r="A361" s="107"/>
      <c r="B361" s="60"/>
      <c r="C361" s="59"/>
      <c r="D361" s="59"/>
      <c r="E361" s="59"/>
      <c r="F361" s="59"/>
      <c r="G361" s="59"/>
      <c r="H361" s="59"/>
      <c r="I361" s="59"/>
      <c r="J361" s="59"/>
      <c r="K361" s="59"/>
      <c r="L361" s="59"/>
      <c r="M361" s="59"/>
      <c r="N361" s="59"/>
      <c r="O361" s="59"/>
      <c r="P361" s="59"/>
      <c r="Q361" s="59"/>
      <c r="R361" s="59"/>
      <c r="S361" s="59"/>
      <c r="T361" s="59"/>
      <c r="U361" s="59"/>
      <c r="V361" s="59"/>
      <c r="W361" s="59"/>
      <c r="X361" s="59"/>
      <c r="Y361" s="61"/>
      <c r="Z361" s="61"/>
      <c r="AA361" s="61"/>
      <c r="AB361" s="61"/>
      <c r="AC361" s="100"/>
      <c r="AD361" s="100"/>
      <c r="AE361" s="100"/>
      <c r="AF361" s="100"/>
      <c r="AG361" s="100"/>
      <c r="AH361" s="100"/>
      <c r="AI361" s="100"/>
      <c r="AJ361" s="100"/>
      <c r="AK361" s="100"/>
      <c r="AL361" s="100"/>
      <c r="AM361" s="100"/>
      <c r="AN361" s="100"/>
      <c r="AO361" s="100"/>
      <c r="AP361" s="100"/>
      <c r="AQ361" s="100"/>
      <c r="AR361" s="100"/>
      <c r="AS361" s="100"/>
      <c r="AT361" s="100"/>
      <c r="AU361" s="100"/>
      <c r="AV361" s="100"/>
      <c r="AW361" s="100"/>
      <c r="AX361" s="100"/>
      <c r="AY361" s="100"/>
      <c r="AZ361" s="100"/>
      <c r="BA361" s="100"/>
      <c r="BB361" s="100"/>
      <c r="BC361" s="100"/>
      <c r="BD361" s="100"/>
      <c r="BE361" s="100"/>
      <c r="BF361" s="106"/>
    </row>
    <row r="362" spans="1:58" ht="37.4" customHeight="1" x14ac:dyDescent="0.55000000000000004">
      <c r="A362" s="107"/>
      <c r="B362" s="372" t="s">
        <v>240</v>
      </c>
      <c r="C362" s="425" t="s">
        <v>363</v>
      </c>
      <c r="D362" s="452"/>
      <c r="E362" s="452"/>
      <c r="F362" s="452"/>
      <c r="G362" s="452"/>
      <c r="H362" s="452"/>
      <c r="I362" s="452"/>
      <c r="J362" s="452"/>
      <c r="K362" s="452"/>
      <c r="L362" s="452"/>
      <c r="M362" s="452"/>
      <c r="N362" s="452"/>
      <c r="O362" s="452"/>
      <c r="P362" s="452"/>
      <c r="Q362" s="452"/>
      <c r="R362" s="452"/>
      <c r="S362" s="452"/>
      <c r="T362" s="452"/>
      <c r="U362" s="452"/>
      <c r="V362" s="452"/>
      <c r="W362" s="452"/>
      <c r="X362" s="453"/>
      <c r="Y362" s="340"/>
      <c r="Z362" s="340"/>
      <c r="AA362" s="340"/>
      <c r="AB362" s="340"/>
      <c r="AC362" s="100"/>
      <c r="AD362" s="322" t="s">
        <v>224</v>
      </c>
      <c r="AE362" s="323"/>
      <c r="AF362" s="324"/>
      <c r="AG362" s="350"/>
      <c r="AH362" s="351"/>
      <c r="AI362" s="351"/>
      <c r="AJ362" s="351"/>
      <c r="AK362" s="351"/>
      <c r="AL362" s="351"/>
      <c r="AM362" s="351"/>
      <c r="AN362" s="351"/>
      <c r="AO362" s="351"/>
      <c r="AP362" s="351"/>
      <c r="AQ362" s="352"/>
      <c r="AR362" s="322" t="s">
        <v>225</v>
      </c>
      <c r="AS362" s="323"/>
      <c r="AT362" s="324"/>
      <c r="AU362" s="318"/>
      <c r="AV362" s="364"/>
      <c r="AW362" s="364"/>
      <c r="AX362" s="364"/>
      <c r="AY362" s="364"/>
      <c r="AZ362" s="364"/>
      <c r="BA362" s="364"/>
      <c r="BB362" s="364"/>
      <c r="BC362" s="364"/>
      <c r="BD362" s="364"/>
      <c r="BE362" s="364"/>
      <c r="BF362" s="106"/>
    </row>
    <row r="363" spans="1:58" ht="5.5" customHeight="1" x14ac:dyDescent="0.55000000000000004">
      <c r="A363" s="107"/>
      <c r="B363" s="373"/>
      <c r="C363" s="454"/>
      <c r="D363" s="455"/>
      <c r="E363" s="455"/>
      <c r="F363" s="455"/>
      <c r="G363" s="455"/>
      <c r="H363" s="455"/>
      <c r="I363" s="455"/>
      <c r="J363" s="455"/>
      <c r="K363" s="455"/>
      <c r="L363" s="455"/>
      <c r="M363" s="455"/>
      <c r="N363" s="455"/>
      <c r="O363" s="455"/>
      <c r="P363" s="455"/>
      <c r="Q363" s="455"/>
      <c r="R363" s="455"/>
      <c r="S363" s="455"/>
      <c r="T363" s="455"/>
      <c r="U363" s="455"/>
      <c r="V363" s="455"/>
      <c r="W363" s="455"/>
      <c r="X363" s="456"/>
      <c r="Y363" s="340"/>
      <c r="Z363" s="340"/>
      <c r="AA363" s="340"/>
      <c r="AB363" s="340"/>
      <c r="AC363" s="100"/>
      <c r="AD363" s="325"/>
      <c r="AE363" s="326"/>
      <c r="AF363" s="327"/>
      <c r="AG363" s="353"/>
      <c r="AH363" s="354"/>
      <c r="AI363" s="354"/>
      <c r="AJ363" s="354"/>
      <c r="AK363" s="354"/>
      <c r="AL363" s="354"/>
      <c r="AM363" s="354"/>
      <c r="AN363" s="354"/>
      <c r="AO363" s="354"/>
      <c r="AP363" s="354"/>
      <c r="AQ363" s="355"/>
      <c r="AR363" s="325"/>
      <c r="AS363" s="326"/>
      <c r="AT363" s="327"/>
      <c r="AU363" s="364"/>
      <c r="AV363" s="364"/>
      <c r="AW363" s="364"/>
      <c r="AX363" s="364"/>
      <c r="AY363" s="364"/>
      <c r="AZ363" s="364"/>
      <c r="BA363" s="364"/>
      <c r="BB363" s="364"/>
      <c r="BC363" s="364"/>
      <c r="BD363" s="364"/>
      <c r="BE363" s="364"/>
      <c r="BF363" s="106"/>
    </row>
    <row r="364" spans="1:58" ht="37.4" customHeight="1" x14ac:dyDescent="0.55000000000000004">
      <c r="A364" s="107"/>
      <c r="B364" s="373"/>
      <c r="C364" s="454"/>
      <c r="D364" s="455"/>
      <c r="E364" s="455"/>
      <c r="F364" s="455"/>
      <c r="G364" s="455"/>
      <c r="H364" s="455"/>
      <c r="I364" s="455"/>
      <c r="J364" s="455"/>
      <c r="K364" s="455"/>
      <c r="L364" s="455"/>
      <c r="M364" s="455"/>
      <c r="N364" s="455"/>
      <c r="O364" s="455"/>
      <c r="P364" s="455"/>
      <c r="Q364" s="455"/>
      <c r="R364" s="455"/>
      <c r="S364" s="455"/>
      <c r="T364" s="455"/>
      <c r="U364" s="455"/>
      <c r="V364" s="455"/>
      <c r="W364" s="455"/>
      <c r="X364" s="456"/>
      <c r="Y364" s="340"/>
      <c r="Z364" s="340"/>
      <c r="AA364" s="340"/>
      <c r="AB364" s="340"/>
      <c r="AC364" s="100"/>
      <c r="AD364" s="325"/>
      <c r="AE364" s="326"/>
      <c r="AF364" s="327"/>
      <c r="AG364" s="353"/>
      <c r="AH364" s="354"/>
      <c r="AI364" s="354"/>
      <c r="AJ364" s="354"/>
      <c r="AK364" s="354"/>
      <c r="AL364" s="354"/>
      <c r="AM364" s="354"/>
      <c r="AN364" s="354"/>
      <c r="AO364" s="354"/>
      <c r="AP364" s="354"/>
      <c r="AQ364" s="355"/>
      <c r="AR364" s="325"/>
      <c r="AS364" s="326"/>
      <c r="AT364" s="327"/>
      <c r="AU364" s="364"/>
      <c r="AV364" s="364"/>
      <c r="AW364" s="364"/>
      <c r="AX364" s="364"/>
      <c r="AY364" s="364"/>
      <c r="AZ364" s="364"/>
      <c r="BA364" s="364"/>
      <c r="BB364" s="364"/>
      <c r="BC364" s="364"/>
      <c r="BD364" s="364"/>
      <c r="BE364" s="364"/>
      <c r="BF364" s="106"/>
    </row>
    <row r="365" spans="1:58" ht="5.5" customHeight="1" x14ac:dyDescent="0.55000000000000004">
      <c r="A365" s="107"/>
      <c r="B365" s="373"/>
      <c r="C365" s="454"/>
      <c r="D365" s="455"/>
      <c r="E365" s="455"/>
      <c r="F365" s="455"/>
      <c r="G365" s="455"/>
      <c r="H365" s="455"/>
      <c r="I365" s="455"/>
      <c r="J365" s="455"/>
      <c r="K365" s="455"/>
      <c r="L365" s="455"/>
      <c r="M365" s="455"/>
      <c r="N365" s="455"/>
      <c r="O365" s="455"/>
      <c r="P365" s="455"/>
      <c r="Q365" s="455"/>
      <c r="R365" s="455"/>
      <c r="S365" s="455"/>
      <c r="T365" s="455"/>
      <c r="U365" s="455"/>
      <c r="V365" s="455"/>
      <c r="W365" s="455"/>
      <c r="X365" s="456"/>
      <c r="Y365" s="340"/>
      <c r="Z365" s="340"/>
      <c r="AA365" s="340"/>
      <c r="AB365" s="340"/>
      <c r="AC365" s="100"/>
      <c r="AD365" s="325"/>
      <c r="AE365" s="326"/>
      <c r="AF365" s="327"/>
      <c r="AG365" s="353"/>
      <c r="AH365" s="354"/>
      <c r="AI365" s="354"/>
      <c r="AJ365" s="354"/>
      <c r="AK365" s="354"/>
      <c r="AL365" s="354"/>
      <c r="AM365" s="354"/>
      <c r="AN365" s="354"/>
      <c r="AO365" s="354"/>
      <c r="AP365" s="354"/>
      <c r="AQ365" s="355"/>
      <c r="AR365" s="328"/>
      <c r="AS365" s="329"/>
      <c r="AT365" s="330"/>
      <c r="AU365" s="364"/>
      <c r="AV365" s="364"/>
      <c r="AW365" s="364"/>
      <c r="AX365" s="364"/>
      <c r="AY365" s="364"/>
      <c r="AZ365" s="364"/>
      <c r="BA365" s="364"/>
      <c r="BB365" s="364"/>
      <c r="BC365" s="364"/>
      <c r="BD365" s="364"/>
      <c r="BE365" s="364"/>
      <c r="BF365" s="106"/>
    </row>
    <row r="366" spans="1:58" ht="37.4" customHeight="1" x14ac:dyDescent="0.55000000000000004">
      <c r="A366" s="107"/>
      <c r="B366" s="374"/>
      <c r="C366" s="226"/>
      <c r="D366" s="227"/>
      <c r="E366" s="227"/>
      <c r="F366" s="227"/>
      <c r="G366" s="227"/>
      <c r="H366" s="227"/>
      <c r="I366" s="227"/>
      <c r="J366" s="227"/>
      <c r="K366" s="227"/>
      <c r="L366" s="227"/>
      <c r="M366" s="227"/>
      <c r="N366" s="227"/>
      <c r="O366" s="227"/>
      <c r="P366" s="227"/>
      <c r="Q366" s="227"/>
      <c r="R366" s="227"/>
      <c r="S366" s="227"/>
      <c r="T366" s="227"/>
      <c r="U366" s="227"/>
      <c r="V366" s="227"/>
      <c r="W366" s="227"/>
      <c r="X366" s="228"/>
      <c r="Y366" s="340"/>
      <c r="Z366" s="340"/>
      <c r="AA366" s="340"/>
      <c r="AB366" s="340"/>
      <c r="AC366" s="100"/>
      <c r="AD366" s="328"/>
      <c r="AE366" s="329"/>
      <c r="AF366" s="330"/>
      <c r="AG366" s="356"/>
      <c r="AH366" s="357"/>
      <c r="AI366" s="357"/>
      <c r="AJ366" s="357"/>
      <c r="AK366" s="357"/>
      <c r="AL366" s="357"/>
      <c r="AM366" s="357"/>
      <c r="AN366" s="357"/>
      <c r="AO366" s="357"/>
      <c r="AP366" s="357"/>
      <c r="AQ366" s="358"/>
      <c r="AR366" s="286" t="s">
        <v>228</v>
      </c>
      <c r="AS366" s="287"/>
      <c r="AT366" s="288"/>
      <c r="AU366" s="318"/>
      <c r="AV366" s="364"/>
      <c r="AW366" s="364"/>
      <c r="AX366" s="364"/>
      <c r="AY366" s="364"/>
      <c r="AZ366" s="364"/>
      <c r="BA366" s="364"/>
      <c r="BB366" s="364"/>
      <c r="BC366" s="364"/>
      <c r="BD366" s="364"/>
      <c r="BE366" s="364"/>
      <c r="BF366" s="106"/>
    </row>
    <row r="367" spans="1:58" ht="5.5" customHeight="1" x14ac:dyDescent="0.55000000000000004">
      <c r="A367" s="107"/>
      <c r="B367" s="60"/>
      <c r="C367" s="59"/>
      <c r="D367" s="59"/>
      <c r="E367" s="59"/>
      <c r="F367" s="59"/>
      <c r="G367" s="59"/>
      <c r="H367" s="59"/>
      <c r="I367" s="59"/>
      <c r="J367" s="59"/>
      <c r="K367" s="59"/>
      <c r="L367" s="59"/>
      <c r="M367" s="59"/>
      <c r="N367" s="59"/>
      <c r="O367" s="59"/>
      <c r="P367" s="59"/>
      <c r="Q367" s="59"/>
      <c r="R367" s="59"/>
      <c r="S367" s="59"/>
      <c r="T367" s="59"/>
      <c r="U367" s="59"/>
      <c r="V367" s="59"/>
      <c r="W367" s="59"/>
      <c r="X367" s="59"/>
      <c r="Y367" s="61"/>
      <c r="Z367" s="61"/>
      <c r="AA367" s="61"/>
      <c r="AB367" s="61"/>
      <c r="AC367" s="100"/>
      <c r="AD367" s="100"/>
      <c r="AE367" s="100"/>
      <c r="AF367" s="100"/>
      <c r="AG367" s="100"/>
      <c r="AH367" s="100"/>
      <c r="AI367" s="100"/>
      <c r="AJ367" s="100"/>
      <c r="AK367" s="100"/>
      <c r="AL367" s="100"/>
      <c r="AM367" s="100"/>
      <c r="AN367" s="100"/>
      <c r="AO367" s="100"/>
      <c r="AP367" s="100"/>
      <c r="AQ367" s="100"/>
      <c r="AR367" s="100"/>
      <c r="AS367" s="100"/>
      <c r="AT367" s="100"/>
      <c r="AU367" s="100"/>
      <c r="AV367" s="100"/>
      <c r="AW367" s="100"/>
      <c r="AX367" s="100"/>
      <c r="AY367" s="100"/>
      <c r="AZ367" s="100"/>
      <c r="BA367" s="100"/>
      <c r="BB367" s="100"/>
      <c r="BC367" s="100"/>
      <c r="BD367" s="100"/>
      <c r="BE367" s="100"/>
      <c r="BF367" s="106"/>
    </row>
    <row r="368" spans="1:58" ht="37.4" customHeight="1" x14ac:dyDescent="0.55000000000000004">
      <c r="A368" s="107"/>
      <c r="B368" s="372" t="s">
        <v>242</v>
      </c>
      <c r="C368" s="425" t="s">
        <v>364</v>
      </c>
      <c r="D368" s="452"/>
      <c r="E368" s="452"/>
      <c r="F368" s="452"/>
      <c r="G368" s="452"/>
      <c r="H368" s="452"/>
      <c r="I368" s="452"/>
      <c r="J368" s="452"/>
      <c r="K368" s="452"/>
      <c r="L368" s="452"/>
      <c r="M368" s="452"/>
      <c r="N368" s="452"/>
      <c r="O368" s="452"/>
      <c r="P368" s="452"/>
      <c r="Q368" s="452"/>
      <c r="R368" s="452"/>
      <c r="S368" s="452"/>
      <c r="T368" s="452"/>
      <c r="U368" s="452"/>
      <c r="V368" s="452"/>
      <c r="W368" s="452"/>
      <c r="X368" s="453"/>
      <c r="Y368" s="340"/>
      <c r="Z368" s="340"/>
      <c r="AA368" s="340"/>
      <c r="AB368" s="340"/>
      <c r="AC368" s="100"/>
      <c r="AD368" s="252" t="s">
        <v>229</v>
      </c>
      <c r="AE368" s="253"/>
      <c r="AF368" s="253"/>
      <c r="AG368" s="253"/>
      <c r="AH368" s="254"/>
      <c r="AI368" s="318"/>
      <c r="AJ368" s="318"/>
      <c r="AK368" s="318"/>
      <c r="AL368" s="318"/>
      <c r="AM368" s="318"/>
      <c r="AN368" s="318"/>
      <c r="AO368" s="318"/>
      <c r="AP368" s="318"/>
      <c r="AQ368" s="318"/>
      <c r="AR368" s="318"/>
      <c r="AS368" s="318"/>
      <c r="AT368" s="318"/>
      <c r="AU368" s="318"/>
      <c r="AV368" s="247" t="s">
        <v>230</v>
      </c>
      <c r="AW368" s="247"/>
      <c r="AX368" s="247"/>
      <c r="AY368" s="318"/>
      <c r="AZ368" s="318"/>
      <c r="BA368" s="318"/>
      <c r="BB368" s="318"/>
      <c r="BC368" s="318"/>
      <c r="BD368" s="318"/>
      <c r="BE368" s="318"/>
      <c r="BF368" s="106"/>
    </row>
    <row r="369" spans="1:58" ht="5.5" customHeight="1" x14ac:dyDescent="0.55000000000000004">
      <c r="A369" s="107"/>
      <c r="B369" s="373"/>
      <c r="C369" s="454"/>
      <c r="D369" s="455"/>
      <c r="E369" s="455"/>
      <c r="F369" s="455"/>
      <c r="G369" s="455"/>
      <c r="H369" s="455"/>
      <c r="I369" s="455"/>
      <c r="J369" s="455"/>
      <c r="K369" s="455"/>
      <c r="L369" s="455"/>
      <c r="M369" s="455"/>
      <c r="N369" s="455"/>
      <c r="O369" s="455"/>
      <c r="P369" s="455"/>
      <c r="Q369" s="455"/>
      <c r="R369" s="455"/>
      <c r="S369" s="455"/>
      <c r="T369" s="455"/>
      <c r="U369" s="455"/>
      <c r="V369" s="455"/>
      <c r="W369" s="455"/>
      <c r="X369" s="456"/>
      <c r="Y369" s="340"/>
      <c r="Z369" s="340"/>
      <c r="AA369" s="340"/>
      <c r="AB369" s="340"/>
      <c r="AC369" s="100"/>
      <c r="AD369" s="315"/>
      <c r="AE369" s="316"/>
      <c r="AF369" s="316"/>
      <c r="AG369" s="316"/>
      <c r="AH369" s="317"/>
      <c r="AI369" s="318"/>
      <c r="AJ369" s="318"/>
      <c r="AK369" s="318"/>
      <c r="AL369" s="318"/>
      <c r="AM369" s="318"/>
      <c r="AN369" s="318"/>
      <c r="AO369" s="318"/>
      <c r="AP369" s="318"/>
      <c r="AQ369" s="318"/>
      <c r="AR369" s="318"/>
      <c r="AS369" s="318"/>
      <c r="AT369" s="318"/>
      <c r="AU369" s="318"/>
      <c r="AV369" s="247"/>
      <c r="AW369" s="247"/>
      <c r="AX369" s="247"/>
      <c r="AY369" s="318"/>
      <c r="AZ369" s="318"/>
      <c r="BA369" s="318"/>
      <c r="BB369" s="318"/>
      <c r="BC369" s="318"/>
      <c r="BD369" s="318"/>
      <c r="BE369" s="318"/>
      <c r="BF369" s="106"/>
    </row>
    <row r="370" spans="1:58" ht="37" customHeight="1" x14ac:dyDescent="0.55000000000000004">
      <c r="A370" s="107"/>
      <c r="B370" s="373"/>
      <c r="C370" s="454"/>
      <c r="D370" s="455"/>
      <c r="E370" s="455"/>
      <c r="F370" s="455"/>
      <c r="G370" s="455"/>
      <c r="H370" s="455"/>
      <c r="I370" s="455"/>
      <c r="J370" s="455"/>
      <c r="K370" s="455"/>
      <c r="L370" s="455"/>
      <c r="M370" s="455"/>
      <c r="N370" s="455"/>
      <c r="O370" s="455"/>
      <c r="P370" s="455"/>
      <c r="Q370" s="455"/>
      <c r="R370" s="455"/>
      <c r="S370" s="455"/>
      <c r="T370" s="455"/>
      <c r="U370" s="455"/>
      <c r="V370" s="455"/>
      <c r="W370" s="455"/>
      <c r="X370" s="456"/>
      <c r="Y370" s="340"/>
      <c r="Z370" s="340"/>
      <c r="AA370" s="340"/>
      <c r="AB370" s="340"/>
      <c r="AC370" s="100"/>
      <c r="AD370" s="255"/>
      <c r="AE370" s="256"/>
      <c r="AF370" s="256"/>
      <c r="AG370" s="256"/>
      <c r="AH370" s="257"/>
      <c r="AI370" s="318"/>
      <c r="AJ370" s="318"/>
      <c r="AK370" s="318"/>
      <c r="AL370" s="318"/>
      <c r="AM370" s="318"/>
      <c r="AN370" s="318"/>
      <c r="AO370" s="318"/>
      <c r="AP370" s="318"/>
      <c r="AQ370" s="318"/>
      <c r="AR370" s="318"/>
      <c r="AS370" s="318"/>
      <c r="AT370" s="318"/>
      <c r="AU370" s="318"/>
      <c r="AV370" s="247"/>
      <c r="AW370" s="247"/>
      <c r="AX370" s="247"/>
      <c r="AY370" s="318"/>
      <c r="AZ370" s="318"/>
      <c r="BA370" s="318"/>
      <c r="BB370" s="318"/>
      <c r="BC370" s="318"/>
      <c r="BD370" s="318"/>
      <c r="BE370" s="318"/>
      <c r="BF370" s="106"/>
    </row>
    <row r="371" spans="1:58" ht="5.5" customHeight="1" x14ac:dyDescent="0.55000000000000004">
      <c r="A371" s="107"/>
      <c r="B371" s="373"/>
      <c r="C371" s="454"/>
      <c r="D371" s="455"/>
      <c r="E371" s="455"/>
      <c r="F371" s="455"/>
      <c r="G371" s="455"/>
      <c r="H371" s="455"/>
      <c r="I371" s="455"/>
      <c r="J371" s="455"/>
      <c r="K371" s="455"/>
      <c r="L371" s="455"/>
      <c r="M371" s="455"/>
      <c r="N371" s="455"/>
      <c r="O371" s="455"/>
      <c r="P371" s="455"/>
      <c r="Q371" s="455"/>
      <c r="R371" s="455"/>
      <c r="S371" s="455"/>
      <c r="T371" s="455"/>
      <c r="U371" s="455"/>
      <c r="V371" s="455"/>
      <c r="W371" s="455"/>
      <c r="X371" s="456"/>
      <c r="Y371" s="340"/>
      <c r="Z371" s="340"/>
      <c r="AA371" s="340"/>
      <c r="AB371" s="340"/>
      <c r="AC371" s="100"/>
      <c r="AD371" s="100"/>
      <c r="AE371" s="100"/>
      <c r="AF371" s="100"/>
      <c r="AG371" s="100"/>
      <c r="AH371" s="100"/>
      <c r="AI371" s="100"/>
      <c r="AJ371" s="100"/>
      <c r="AK371" s="100"/>
      <c r="AL371" s="100"/>
      <c r="AM371" s="100"/>
      <c r="AN371" s="100"/>
      <c r="AO371" s="100"/>
      <c r="AP371" s="100"/>
      <c r="AQ371" s="100"/>
      <c r="AR371" s="100"/>
      <c r="AS371" s="100"/>
      <c r="AT371" s="100"/>
      <c r="AU371" s="100"/>
      <c r="AV371" s="100"/>
      <c r="AW371" s="100"/>
      <c r="AX371" s="100"/>
      <c r="AY371" s="100"/>
      <c r="AZ371" s="100"/>
      <c r="BA371" s="100"/>
      <c r="BB371" s="100"/>
      <c r="BC371" s="100"/>
      <c r="BD371" s="100"/>
      <c r="BE371" s="100"/>
      <c r="BF371" s="106"/>
    </row>
    <row r="372" spans="1:58" ht="37" customHeight="1" x14ac:dyDescent="0.55000000000000004">
      <c r="A372" s="107"/>
      <c r="B372" s="374"/>
      <c r="C372" s="226"/>
      <c r="D372" s="227"/>
      <c r="E372" s="227"/>
      <c r="F372" s="227"/>
      <c r="G372" s="227"/>
      <c r="H372" s="227"/>
      <c r="I372" s="227"/>
      <c r="J372" s="227"/>
      <c r="K372" s="227"/>
      <c r="L372" s="227"/>
      <c r="M372" s="227"/>
      <c r="N372" s="227"/>
      <c r="O372" s="227"/>
      <c r="P372" s="227"/>
      <c r="Q372" s="227"/>
      <c r="R372" s="227"/>
      <c r="S372" s="227"/>
      <c r="T372" s="227"/>
      <c r="U372" s="227"/>
      <c r="V372" s="227"/>
      <c r="W372" s="227"/>
      <c r="X372" s="228"/>
      <c r="Y372" s="340"/>
      <c r="Z372" s="340"/>
      <c r="AA372" s="340"/>
      <c r="AB372" s="340"/>
      <c r="AC372" s="100"/>
      <c r="AD372" s="100"/>
      <c r="AE372" s="100"/>
      <c r="AF372" s="100"/>
      <c r="AG372" s="100"/>
      <c r="AH372" s="100"/>
      <c r="AI372" s="100"/>
      <c r="AJ372" s="100"/>
      <c r="AK372" s="100"/>
      <c r="AL372" s="100"/>
      <c r="AM372" s="100"/>
      <c r="AN372" s="100"/>
      <c r="AO372" s="100"/>
      <c r="AP372" s="100"/>
      <c r="AQ372" s="100"/>
      <c r="AR372" s="100"/>
      <c r="AS372" s="100"/>
      <c r="AT372" s="100"/>
      <c r="AU372" s="100"/>
      <c r="AV372" s="100"/>
      <c r="AW372" s="100"/>
      <c r="AX372" s="100"/>
      <c r="AY372" s="100"/>
      <c r="AZ372" s="100"/>
      <c r="BA372" s="100"/>
      <c r="BB372" s="100"/>
      <c r="BC372" s="100"/>
      <c r="BD372" s="100"/>
      <c r="BE372" s="100"/>
      <c r="BF372" s="106"/>
    </row>
    <row r="373" spans="1:58" ht="5.5" customHeight="1" x14ac:dyDescent="0.55000000000000004">
      <c r="A373" s="107"/>
      <c r="B373" s="60"/>
      <c r="C373" s="59"/>
      <c r="D373" s="59"/>
      <c r="E373" s="59"/>
      <c r="F373" s="59"/>
      <c r="G373" s="59"/>
      <c r="H373" s="59"/>
      <c r="I373" s="59"/>
      <c r="J373" s="59"/>
      <c r="K373" s="59"/>
      <c r="L373" s="59"/>
      <c r="M373" s="59"/>
      <c r="N373" s="59"/>
      <c r="O373" s="59"/>
      <c r="P373" s="59"/>
      <c r="Q373" s="59"/>
      <c r="R373" s="59"/>
      <c r="S373" s="59"/>
      <c r="T373" s="59"/>
      <c r="U373" s="59"/>
      <c r="V373" s="59"/>
      <c r="W373" s="59"/>
      <c r="X373" s="59"/>
      <c r="Y373" s="61"/>
      <c r="Z373" s="61"/>
      <c r="AA373" s="61"/>
      <c r="AB373" s="61"/>
      <c r="AC373" s="100"/>
      <c r="AD373" s="100"/>
      <c r="AE373" s="100"/>
      <c r="AF373" s="100"/>
      <c r="AG373" s="100"/>
      <c r="AH373" s="100"/>
      <c r="AI373" s="100"/>
      <c r="AJ373" s="100"/>
      <c r="AK373" s="100"/>
      <c r="AL373" s="100"/>
      <c r="AM373" s="100"/>
      <c r="AN373" s="100"/>
      <c r="AO373" s="100"/>
      <c r="AP373" s="100"/>
      <c r="AQ373" s="100"/>
      <c r="AR373" s="100"/>
      <c r="AS373" s="100"/>
      <c r="AT373" s="100"/>
      <c r="AU373" s="100"/>
      <c r="AV373" s="100"/>
      <c r="AW373" s="100"/>
      <c r="AX373" s="100"/>
      <c r="AY373" s="100"/>
      <c r="AZ373" s="100"/>
      <c r="BA373" s="100"/>
      <c r="BB373" s="100"/>
      <c r="BC373" s="100"/>
      <c r="BD373" s="100"/>
      <c r="BE373" s="100"/>
      <c r="BF373" s="106"/>
    </row>
    <row r="374" spans="1:58" ht="37" customHeight="1" x14ac:dyDescent="0.55000000000000004">
      <c r="A374" s="107"/>
      <c r="B374" s="13" t="s">
        <v>244</v>
      </c>
      <c r="C374" s="341" t="s">
        <v>245</v>
      </c>
      <c r="D374" s="370"/>
      <c r="E374" s="370"/>
      <c r="F374" s="370"/>
      <c r="G374" s="370"/>
      <c r="H374" s="370"/>
      <c r="I374" s="370"/>
      <c r="J374" s="370"/>
      <c r="K374" s="370"/>
      <c r="L374" s="370"/>
      <c r="M374" s="370"/>
      <c r="N374" s="370"/>
      <c r="O374" s="370"/>
      <c r="P374" s="370"/>
      <c r="Q374" s="370"/>
      <c r="R374" s="370"/>
      <c r="S374" s="370"/>
      <c r="T374" s="370"/>
      <c r="U374" s="370"/>
      <c r="V374" s="370"/>
      <c r="W374" s="370"/>
      <c r="X374" s="371"/>
      <c r="Y374" s="340"/>
      <c r="Z374" s="340"/>
      <c r="AA374" s="340"/>
      <c r="AB374" s="340"/>
      <c r="AC374" s="100"/>
      <c r="AD374" s="100"/>
      <c r="AE374" s="100"/>
      <c r="AF374" s="100"/>
      <c r="AG374" s="100"/>
      <c r="AH374" s="100"/>
      <c r="AI374" s="100"/>
      <c r="AJ374" s="100"/>
      <c r="AK374" s="100"/>
      <c r="AL374" s="100"/>
      <c r="AM374" s="100"/>
      <c r="AN374" s="100"/>
      <c r="AO374" s="100"/>
      <c r="AP374" s="100"/>
      <c r="AQ374" s="100"/>
      <c r="AR374" s="100"/>
      <c r="AS374" s="100"/>
      <c r="AT374" s="100"/>
      <c r="AU374" s="100"/>
      <c r="AV374" s="100"/>
      <c r="AW374" s="100"/>
      <c r="AX374" s="100"/>
      <c r="AY374" s="100"/>
      <c r="AZ374" s="100"/>
      <c r="BA374" s="100"/>
      <c r="BB374" s="100"/>
      <c r="BC374" s="100"/>
      <c r="BD374" s="100"/>
      <c r="BE374" s="100"/>
      <c r="BF374" s="106"/>
    </row>
    <row r="375" spans="1:58" ht="5.5" customHeight="1" x14ac:dyDescent="0.55000000000000004">
      <c r="A375" s="107"/>
      <c r="B375" s="60"/>
      <c r="C375" s="59"/>
      <c r="D375" s="59"/>
      <c r="E375" s="59"/>
      <c r="F375" s="59"/>
      <c r="G375" s="59"/>
      <c r="H375" s="59"/>
      <c r="I375" s="59"/>
      <c r="J375" s="59"/>
      <c r="K375" s="59"/>
      <c r="L375" s="59"/>
      <c r="M375" s="59"/>
      <c r="N375" s="59"/>
      <c r="O375" s="59"/>
      <c r="P375" s="59"/>
      <c r="Q375" s="59"/>
      <c r="R375" s="59"/>
      <c r="S375" s="59"/>
      <c r="T375" s="59"/>
      <c r="U375" s="59"/>
      <c r="V375" s="59"/>
      <c r="W375" s="59"/>
      <c r="X375" s="59"/>
      <c r="Y375" s="61"/>
      <c r="Z375" s="61"/>
      <c r="AA375" s="61"/>
      <c r="AB375" s="61"/>
      <c r="AC375" s="100"/>
      <c r="AD375" s="100"/>
      <c r="AE375" s="100"/>
      <c r="AF375" s="100"/>
      <c r="AG375" s="100"/>
      <c r="AH375" s="100"/>
      <c r="AI375" s="100"/>
      <c r="AJ375" s="100"/>
      <c r="AK375" s="100"/>
      <c r="AL375" s="100"/>
      <c r="AM375" s="100"/>
      <c r="AN375" s="100"/>
      <c r="AO375" s="100"/>
      <c r="AP375" s="100"/>
      <c r="AQ375" s="100"/>
      <c r="AR375" s="100"/>
      <c r="AS375" s="100"/>
      <c r="AT375" s="100"/>
      <c r="AU375" s="100"/>
      <c r="AV375" s="100"/>
      <c r="AW375" s="100"/>
      <c r="AX375" s="100"/>
      <c r="AY375" s="100"/>
      <c r="AZ375" s="100"/>
      <c r="BA375" s="100"/>
      <c r="BB375" s="100"/>
      <c r="BC375" s="100"/>
      <c r="BD375" s="100"/>
      <c r="BE375" s="100"/>
      <c r="BF375" s="106"/>
    </row>
    <row r="376" spans="1:58" ht="37" customHeight="1" x14ac:dyDescent="0.55000000000000004">
      <c r="A376" s="107"/>
      <c r="B376" s="13" t="s">
        <v>246</v>
      </c>
      <c r="C376" s="341" t="s">
        <v>365</v>
      </c>
      <c r="D376" s="370"/>
      <c r="E376" s="370"/>
      <c r="F376" s="370"/>
      <c r="G376" s="370"/>
      <c r="H376" s="370"/>
      <c r="I376" s="370"/>
      <c r="J376" s="370"/>
      <c r="K376" s="370"/>
      <c r="L376" s="370"/>
      <c r="M376" s="370"/>
      <c r="N376" s="370"/>
      <c r="O376" s="370"/>
      <c r="P376" s="370"/>
      <c r="Q376" s="370"/>
      <c r="R376" s="370"/>
      <c r="S376" s="370"/>
      <c r="T376" s="370"/>
      <c r="U376" s="370"/>
      <c r="V376" s="370"/>
      <c r="W376" s="370"/>
      <c r="X376" s="371"/>
      <c r="Y376" s="340"/>
      <c r="Z376" s="340"/>
      <c r="AA376" s="340"/>
      <c r="AB376" s="340"/>
      <c r="AC376" s="100"/>
      <c r="AD376" s="100"/>
      <c r="AE376" s="100"/>
      <c r="AF376" s="100"/>
      <c r="AG376" s="100"/>
      <c r="AH376" s="100"/>
      <c r="AI376" s="100"/>
      <c r="AJ376" s="100"/>
      <c r="AK376" s="100"/>
      <c r="AL376" s="100"/>
      <c r="AM376" s="100"/>
      <c r="AN376" s="100"/>
      <c r="AO376" s="100"/>
      <c r="AP376" s="100"/>
      <c r="AQ376" s="100"/>
      <c r="AR376" s="100"/>
      <c r="AS376" s="100"/>
      <c r="AT376" s="100"/>
      <c r="AU376" s="100"/>
      <c r="AV376" s="100"/>
      <c r="AW376" s="100"/>
      <c r="AX376" s="100"/>
      <c r="AY376" s="100"/>
      <c r="AZ376" s="100"/>
      <c r="BA376" s="100"/>
      <c r="BB376" s="100"/>
      <c r="BC376" s="100"/>
      <c r="BD376" s="100"/>
      <c r="BE376" s="100"/>
      <c r="BF376" s="106"/>
    </row>
    <row r="377" spans="1:58" ht="5.5" customHeight="1" thickBot="1" x14ac:dyDescent="0.6">
      <c r="A377" s="120"/>
      <c r="B377" s="122"/>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c r="AA377" s="122"/>
      <c r="AB377" s="122"/>
      <c r="AC377" s="122"/>
      <c r="AD377" s="122"/>
      <c r="AE377" s="122"/>
      <c r="AF377" s="122"/>
      <c r="AG377" s="122"/>
      <c r="AH377" s="122"/>
      <c r="AI377" s="122"/>
      <c r="AJ377" s="122"/>
      <c r="AK377" s="122"/>
      <c r="AL377" s="122"/>
      <c r="AM377" s="122"/>
      <c r="AN377" s="122"/>
      <c r="AO377" s="122"/>
      <c r="AP377" s="122"/>
      <c r="AQ377" s="122"/>
      <c r="AR377" s="122"/>
      <c r="AS377" s="122"/>
      <c r="AT377" s="122"/>
      <c r="AU377" s="122"/>
      <c r="AV377" s="122"/>
      <c r="AW377" s="122"/>
      <c r="AX377" s="122"/>
      <c r="AY377" s="122"/>
      <c r="AZ377" s="122"/>
      <c r="BA377" s="122"/>
      <c r="BB377" s="122"/>
      <c r="BC377" s="122"/>
      <c r="BD377" s="122"/>
      <c r="BE377" s="122"/>
      <c r="BF377" s="123"/>
    </row>
    <row r="378" spans="1:58" ht="5.5" customHeight="1" thickTop="1" x14ac:dyDescent="0.55000000000000004">
      <c r="A378" s="104"/>
      <c r="BF378" s="103"/>
    </row>
    <row r="379" spans="1:58" ht="37.4" customHeight="1" x14ac:dyDescent="0.55000000000000004">
      <c r="A379" s="104"/>
      <c r="B379" s="56" t="s">
        <v>3</v>
      </c>
      <c r="C379" s="417" t="s">
        <v>128</v>
      </c>
      <c r="D379" s="418"/>
      <c r="E379" s="419"/>
      <c r="F379" s="56" t="s">
        <v>209</v>
      </c>
      <c r="G379" s="339" t="s">
        <v>210</v>
      </c>
      <c r="H379" s="339"/>
      <c r="I379" s="339"/>
      <c r="J379" s="339"/>
      <c r="K379" s="246" t="s">
        <v>211</v>
      </c>
      <c r="L379" s="247"/>
      <c r="M379" s="339" t="s">
        <v>366</v>
      </c>
      <c r="N379" s="339"/>
      <c r="O379" s="339"/>
      <c r="P379" s="339"/>
      <c r="Q379" s="339"/>
      <c r="R379" s="339"/>
      <c r="S379" s="339"/>
      <c r="T379" s="339"/>
      <c r="U379" s="339"/>
      <c r="V379" s="339"/>
      <c r="W379" s="246" t="s">
        <v>213</v>
      </c>
      <c r="X379" s="246"/>
      <c r="Y379" s="344" t="s">
        <v>232</v>
      </c>
      <c r="Z379" s="344"/>
      <c r="AA379" s="344"/>
      <c r="AB379" s="344"/>
      <c r="AD379" s="247" t="s">
        <v>215</v>
      </c>
      <c r="AE379" s="345"/>
      <c r="AF379" s="345"/>
      <c r="AG379" s="359" t="s">
        <v>367</v>
      </c>
      <c r="AH379" s="360"/>
      <c r="AI379" s="360"/>
      <c r="AJ379" s="360"/>
      <c r="AK379" s="360"/>
      <c r="AL379" s="360"/>
      <c r="AM379" s="360"/>
      <c r="AN379" s="360"/>
      <c r="AO379" s="360"/>
      <c r="AP379" s="360"/>
      <c r="AQ379" s="360"/>
      <c r="AR379" s="360"/>
      <c r="AS379" s="360"/>
      <c r="AT379" s="360"/>
      <c r="AU379" s="360"/>
      <c r="AV379" s="360"/>
      <c r="AW379" s="360"/>
      <c r="AX379" s="360"/>
      <c r="AY379" s="360"/>
      <c r="AZ379" s="360"/>
      <c r="BA379" s="360"/>
      <c r="BB379" s="360"/>
      <c r="BC379" s="360"/>
      <c r="BD379" s="360"/>
      <c r="BE379" s="360"/>
      <c r="BF379" s="103"/>
    </row>
    <row r="380" spans="1:58" ht="5.5" customHeight="1" x14ac:dyDescent="0.55000000000000004">
      <c r="A380" s="104"/>
      <c r="BF380" s="103"/>
    </row>
    <row r="381" spans="1:58" ht="37.4" customHeight="1" x14ac:dyDescent="0.55000000000000004">
      <c r="A381" s="104"/>
      <c r="B381" s="247" t="s">
        <v>217</v>
      </c>
      <c r="C381" s="365"/>
      <c r="D381" s="366" t="s">
        <v>368</v>
      </c>
      <c r="E381" s="367"/>
      <c r="F381" s="367"/>
      <c r="G381" s="367"/>
      <c r="H381" s="367"/>
      <c r="I381" s="367"/>
      <c r="J381" s="367"/>
      <c r="K381" s="367"/>
      <c r="L381" s="367"/>
      <c r="M381" s="367"/>
      <c r="N381" s="367"/>
      <c r="O381" s="367"/>
      <c r="P381" s="367"/>
      <c r="Q381" s="367"/>
      <c r="R381" s="367"/>
      <c r="S381" s="367"/>
      <c r="T381" s="368"/>
      <c r="U381" s="247" t="s">
        <v>219</v>
      </c>
      <c r="V381" s="247"/>
      <c r="W381" s="247"/>
      <c r="X381" s="349" t="s">
        <v>369</v>
      </c>
      <c r="Y381" s="349"/>
      <c r="Z381" s="349"/>
      <c r="AA381" s="349"/>
      <c r="AB381" s="349"/>
      <c r="AD381" s="331" t="s">
        <v>236</v>
      </c>
      <c r="AE381" s="331"/>
      <c r="AF381" s="331"/>
      <c r="AG381" s="361" t="s">
        <v>370</v>
      </c>
      <c r="AH381" s="361"/>
      <c r="AI381" s="361"/>
      <c r="AJ381" s="361"/>
      <c r="AK381" s="361"/>
      <c r="AL381" s="361"/>
      <c r="AM381" s="361"/>
      <c r="AN381" s="361"/>
      <c r="AO381" s="361"/>
      <c r="AP381" s="361"/>
      <c r="AQ381" s="361"/>
      <c r="AR381" s="361"/>
      <c r="AS381" s="361"/>
      <c r="AT381" s="361"/>
      <c r="AU381" s="361"/>
      <c r="AV381" s="361"/>
      <c r="AW381" s="361"/>
      <c r="AX381" s="361"/>
      <c r="AY381" s="361"/>
      <c r="AZ381" s="361"/>
      <c r="BA381" s="361"/>
      <c r="BB381" s="361"/>
      <c r="BC381" s="361"/>
      <c r="BD381" s="361"/>
      <c r="BE381" s="361"/>
      <c r="BF381" s="103"/>
    </row>
    <row r="382" spans="1:58" ht="5.5" customHeight="1" x14ac:dyDescent="0.55000000000000004">
      <c r="A382" s="104"/>
      <c r="AD382" s="332"/>
      <c r="AE382" s="332"/>
      <c r="AF382" s="332"/>
      <c r="AG382" s="362"/>
      <c r="AH382" s="362"/>
      <c r="AI382" s="362"/>
      <c r="AJ382" s="362"/>
      <c r="AK382" s="362"/>
      <c r="AL382" s="362"/>
      <c r="AM382" s="362"/>
      <c r="AN382" s="362"/>
      <c r="AO382" s="362"/>
      <c r="AP382" s="362"/>
      <c r="AQ382" s="362"/>
      <c r="AR382" s="362"/>
      <c r="AS382" s="362"/>
      <c r="AT382" s="362"/>
      <c r="AU382" s="362"/>
      <c r="AV382" s="362"/>
      <c r="AW382" s="362"/>
      <c r="AX382" s="362"/>
      <c r="AY382" s="362"/>
      <c r="AZ382" s="362"/>
      <c r="BA382" s="362"/>
      <c r="BB382" s="362"/>
      <c r="BC382" s="362"/>
      <c r="BD382" s="362"/>
      <c r="BE382" s="362"/>
      <c r="BF382" s="103"/>
    </row>
    <row r="383" spans="1:58" ht="37.4" customHeight="1" x14ac:dyDescent="0.55000000000000004">
      <c r="A383" s="104"/>
      <c r="B383" s="247" t="s">
        <v>222</v>
      </c>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t="s">
        <v>223</v>
      </c>
      <c r="Z383" s="247"/>
      <c r="AA383" s="247"/>
      <c r="AB383" s="247"/>
      <c r="AD383" s="333"/>
      <c r="AE383" s="333"/>
      <c r="AF383" s="333"/>
      <c r="AG383" s="363"/>
      <c r="AH383" s="363"/>
      <c r="AI383" s="363"/>
      <c r="AJ383" s="363"/>
      <c r="AK383" s="363"/>
      <c r="AL383" s="363"/>
      <c r="AM383" s="363"/>
      <c r="AN383" s="363"/>
      <c r="AO383" s="363"/>
      <c r="AP383" s="363"/>
      <c r="AQ383" s="363"/>
      <c r="AR383" s="363"/>
      <c r="AS383" s="363"/>
      <c r="AT383" s="363"/>
      <c r="AU383" s="363"/>
      <c r="AV383" s="363"/>
      <c r="AW383" s="363"/>
      <c r="AX383" s="363"/>
      <c r="AY383" s="363"/>
      <c r="AZ383" s="363"/>
      <c r="BA383" s="363"/>
      <c r="BB383" s="363"/>
      <c r="BC383" s="363"/>
      <c r="BD383" s="363"/>
      <c r="BE383" s="363"/>
      <c r="BF383" s="103"/>
    </row>
    <row r="384" spans="1:58" ht="5.5" customHeight="1" x14ac:dyDescent="0.55000000000000004">
      <c r="A384" s="104"/>
      <c r="BF384" s="103"/>
    </row>
    <row r="385" spans="1:58" ht="37.4" customHeight="1" x14ac:dyDescent="0.55000000000000004">
      <c r="A385" s="104"/>
      <c r="B385" s="12" t="s">
        <v>226</v>
      </c>
      <c r="C385" s="341" t="s">
        <v>371</v>
      </c>
      <c r="D385" s="342"/>
      <c r="E385" s="342"/>
      <c r="F385" s="342"/>
      <c r="G385" s="342"/>
      <c r="H385" s="342"/>
      <c r="I385" s="342"/>
      <c r="J385" s="342"/>
      <c r="K385" s="342"/>
      <c r="L385" s="342"/>
      <c r="M385" s="342"/>
      <c r="N385" s="342"/>
      <c r="O385" s="342"/>
      <c r="P385" s="342"/>
      <c r="Q385" s="342"/>
      <c r="R385" s="342"/>
      <c r="S385" s="342"/>
      <c r="T385" s="342"/>
      <c r="U385" s="342"/>
      <c r="V385" s="342"/>
      <c r="W385" s="342"/>
      <c r="X385" s="343"/>
      <c r="Y385" s="383"/>
      <c r="Z385" s="384"/>
      <c r="AA385" s="384"/>
      <c r="AB385" s="385"/>
      <c r="AD385" s="229" t="s">
        <v>239</v>
      </c>
      <c r="AE385" s="230"/>
      <c r="AF385" s="231"/>
      <c r="AG385" s="334"/>
      <c r="AH385" s="335"/>
      <c r="AI385" s="335"/>
      <c r="AJ385" s="335"/>
      <c r="AK385" s="335"/>
      <c r="AL385" s="335"/>
      <c r="AM385" s="335"/>
      <c r="AN385" s="335"/>
      <c r="AO385" s="335"/>
      <c r="AP385" s="335"/>
      <c r="AQ385" s="335"/>
      <c r="AR385" s="335"/>
      <c r="AS385" s="335"/>
      <c r="AT385" s="335"/>
      <c r="AU385" s="335"/>
      <c r="AV385" s="335"/>
      <c r="AW385" s="335"/>
      <c r="AX385" s="335"/>
      <c r="AY385" s="335"/>
      <c r="AZ385" s="335"/>
      <c r="BA385" s="335"/>
      <c r="BB385" s="335"/>
      <c r="BC385" s="335"/>
      <c r="BD385" s="335"/>
      <c r="BE385" s="336"/>
      <c r="BF385" s="103"/>
    </row>
    <row r="386" spans="1:58" ht="5.5" customHeight="1" x14ac:dyDescent="0.55000000000000004">
      <c r="A386" s="104"/>
      <c r="B386" s="11"/>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BF386" s="103"/>
    </row>
    <row r="387" spans="1:58" ht="37.4" customHeight="1" x14ac:dyDescent="0.55000000000000004">
      <c r="A387" s="104"/>
      <c r="B387" s="13" t="s">
        <v>240</v>
      </c>
      <c r="C387" s="341" t="s">
        <v>372</v>
      </c>
      <c r="D387" s="342"/>
      <c r="E387" s="342"/>
      <c r="F387" s="342"/>
      <c r="G387" s="342"/>
      <c r="H387" s="342"/>
      <c r="I387" s="342"/>
      <c r="J387" s="342"/>
      <c r="K387" s="342"/>
      <c r="L387" s="342"/>
      <c r="M387" s="342"/>
      <c r="N387" s="342"/>
      <c r="O387" s="342"/>
      <c r="P387" s="342"/>
      <c r="Q387" s="342"/>
      <c r="R387" s="342"/>
      <c r="S387" s="342"/>
      <c r="T387" s="342"/>
      <c r="U387" s="342"/>
      <c r="V387" s="342"/>
      <c r="W387" s="342"/>
      <c r="X387" s="343"/>
      <c r="Y387" s="383"/>
      <c r="Z387" s="384"/>
      <c r="AA387" s="384"/>
      <c r="AB387" s="385"/>
      <c r="AD387" s="246" t="s">
        <v>221</v>
      </c>
      <c r="AE387" s="246"/>
      <c r="AF387" s="246"/>
      <c r="AG387" s="337"/>
      <c r="AH387" s="337"/>
      <c r="AI387" s="337"/>
      <c r="AJ387" s="337"/>
      <c r="AK387" s="337"/>
      <c r="AL387" s="337"/>
      <c r="AM387" s="337"/>
      <c r="AN387" s="337"/>
      <c r="AO387" s="337"/>
      <c r="AP387" s="337"/>
      <c r="AQ387" s="337"/>
      <c r="AR387" s="337"/>
      <c r="AS387" s="337"/>
      <c r="AT387" s="337"/>
      <c r="AU387" s="337"/>
      <c r="AV387" s="229" t="s">
        <v>88</v>
      </c>
      <c r="AW387" s="230"/>
      <c r="AX387" s="231"/>
      <c r="AY387" s="319"/>
      <c r="AZ387" s="320"/>
      <c r="BA387" s="320"/>
      <c r="BB387" s="320"/>
      <c r="BC387" s="320"/>
      <c r="BD387" s="320"/>
      <c r="BE387" s="321"/>
      <c r="BF387" s="103"/>
    </row>
    <row r="388" spans="1:58" ht="5.5" customHeight="1" x14ac:dyDescent="0.55000000000000004">
      <c r="A388" s="104"/>
      <c r="B388" s="117"/>
      <c r="C388" s="102"/>
      <c r="D388" s="102"/>
      <c r="E388" s="102"/>
      <c r="F388" s="102"/>
      <c r="G388" s="102"/>
      <c r="H388" s="102"/>
      <c r="I388" s="102"/>
      <c r="J388" s="102"/>
      <c r="K388" s="102"/>
      <c r="L388" s="102"/>
      <c r="M388" s="102"/>
      <c r="N388" s="102"/>
      <c r="O388" s="102"/>
      <c r="P388" s="102"/>
      <c r="Q388" s="102"/>
      <c r="R388" s="102"/>
      <c r="S388" s="102"/>
      <c r="T388" s="102"/>
      <c r="U388" s="102"/>
      <c r="V388" s="102"/>
      <c r="W388" s="102"/>
      <c r="X388" s="102"/>
      <c r="Y388" s="4"/>
      <c r="Z388" s="4"/>
      <c r="AA388" s="4"/>
      <c r="AB388" s="4"/>
      <c r="AD388"/>
      <c r="AE388"/>
      <c r="AF388"/>
      <c r="AG388"/>
      <c r="AH388"/>
      <c r="AI388"/>
      <c r="AJ388"/>
      <c r="AK388"/>
      <c r="AL388"/>
      <c r="AM388"/>
      <c r="AN388"/>
      <c r="AO388"/>
      <c r="AP388"/>
      <c r="AQ388"/>
      <c r="AR388"/>
      <c r="AS388"/>
      <c r="AT388"/>
      <c r="AU388"/>
      <c r="AV388"/>
      <c r="AW388"/>
      <c r="AX388"/>
      <c r="AY388"/>
      <c r="AZ388"/>
      <c r="BA388"/>
      <c r="BB388"/>
      <c r="BC388"/>
      <c r="BD388"/>
      <c r="BE388"/>
      <c r="BF388" s="103"/>
    </row>
    <row r="389" spans="1:58" ht="37.4" customHeight="1" x14ac:dyDescent="0.55000000000000004">
      <c r="A389" s="104"/>
      <c r="B389" s="13" t="s">
        <v>242</v>
      </c>
      <c r="C389" s="341" t="s">
        <v>270</v>
      </c>
      <c r="D389" s="370"/>
      <c r="E389" s="370"/>
      <c r="F389" s="370"/>
      <c r="G389" s="370"/>
      <c r="H389" s="370"/>
      <c r="I389" s="370"/>
      <c r="J389" s="370"/>
      <c r="K389" s="370"/>
      <c r="L389" s="370"/>
      <c r="M389" s="370"/>
      <c r="N389" s="370"/>
      <c r="O389" s="370"/>
      <c r="P389" s="370"/>
      <c r="Q389" s="370"/>
      <c r="R389" s="370"/>
      <c r="S389" s="370"/>
      <c r="T389" s="370"/>
      <c r="U389" s="370"/>
      <c r="V389" s="370"/>
      <c r="W389" s="370"/>
      <c r="X389" s="371"/>
      <c r="Y389" s="383"/>
      <c r="Z389" s="384"/>
      <c r="AA389" s="384"/>
      <c r="AB389" s="385"/>
      <c r="AD389" s="322" t="s">
        <v>224</v>
      </c>
      <c r="AE389" s="323"/>
      <c r="AF389" s="324"/>
      <c r="AG389" s="350"/>
      <c r="AH389" s="351"/>
      <c r="AI389" s="351"/>
      <c r="AJ389" s="351"/>
      <c r="AK389" s="351"/>
      <c r="AL389" s="351"/>
      <c r="AM389" s="351"/>
      <c r="AN389" s="351"/>
      <c r="AO389" s="351"/>
      <c r="AP389" s="351"/>
      <c r="AQ389" s="352"/>
      <c r="AR389" s="322" t="s">
        <v>225</v>
      </c>
      <c r="AS389" s="323"/>
      <c r="AT389" s="324"/>
      <c r="AU389" s="318"/>
      <c r="AV389" s="364"/>
      <c r="AW389" s="364"/>
      <c r="AX389" s="364"/>
      <c r="AY389" s="364"/>
      <c r="AZ389" s="364"/>
      <c r="BA389" s="364"/>
      <c r="BB389" s="364"/>
      <c r="BC389" s="364"/>
      <c r="BD389" s="364"/>
      <c r="BE389" s="364"/>
      <c r="BF389" s="103"/>
    </row>
    <row r="390" spans="1:58" ht="5.5" customHeight="1" x14ac:dyDescent="0.55000000000000004">
      <c r="A390" s="104"/>
      <c r="B390" s="11"/>
      <c r="C390" s="3"/>
      <c r="D390" s="3"/>
      <c r="E390" s="3"/>
      <c r="F390" s="3"/>
      <c r="G390" s="3"/>
      <c r="H390" s="3"/>
      <c r="I390" s="3"/>
      <c r="J390" s="3"/>
      <c r="K390" s="3"/>
      <c r="L390" s="3"/>
      <c r="M390" s="3"/>
      <c r="N390" s="3"/>
      <c r="O390" s="3"/>
      <c r="P390" s="3"/>
      <c r="Q390" s="3"/>
      <c r="R390" s="3"/>
      <c r="S390" s="3"/>
      <c r="T390" s="3"/>
      <c r="U390" s="3"/>
      <c r="V390" s="3"/>
      <c r="W390" s="3"/>
      <c r="X390" s="3"/>
      <c r="Y390" s="2"/>
      <c r="Z390" s="2"/>
      <c r="AA390" s="2"/>
      <c r="AB390" s="2"/>
      <c r="AD390" s="325"/>
      <c r="AE390" s="326"/>
      <c r="AF390" s="327"/>
      <c r="AG390" s="353"/>
      <c r="AH390" s="354"/>
      <c r="AI390" s="354"/>
      <c r="AJ390" s="354"/>
      <c r="AK390" s="354"/>
      <c r="AL390" s="354"/>
      <c r="AM390" s="354"/>
      <c r="AN390" s="354"/>
      <c r="AO390" s="354"/>
      <c r="AP390" s="354"/>
      <c r="AQ390" s="355"/>
      <c r="AR390" s="325"/>
      <c r="AS390" s="326"/>
      <c r="AT390" s="327"/>
      <c r="AU390" s="364"/>
      <c r="AV390" s="364"/>
      <c r="AW390" s="364"/>
      <c r="AX390" s="364"/>
      <c r="AY390" s="364"/>
      <c r="AZ390" s="364"/>
      <c r="BA390" s="364"/>
      <c r="BB390" s="364"/>
      <c r="BC390" s="364"/>
      <c r="BD390" s="364"/>
      <c r="BE390" s="364"/>
      <c r="BF390" s="103"/>
    </row>
    <row r="391" spans="1:58" ht="37.4" customHeight="1" x14ac:dyDescent="0.55000000000000004">
      <c r="A391" s="104"/>
      <c r="B391" s="13" t="s">
        <v>244</v>
      </c>
      <c r="C391" s="341" t="s">
        <v>271</v>
      </c>
      <c r="D391" s="370"/>
      <c r="E391" s="370"/>
      <c r="F391" s="370"/>
      <c r="G391" s="370"/>
      <c r="H391" s="370"/>
      <c r="I391" s="370"/>
      <c r="J391" s="370"/>
      <c r="K391" s="370"/>
      <c r="L391" s="370"/>
      <c r="M391" s="370"/>
      <c r="N391" s="370"/>
      <c r="O391" s="370"/>
      <c r="P391" s="370"/>
      <c r="Q391" s="370"/>
      <c r="R391" s="370"/>
      <c r="S391" s="370"/>
      <c r="T391" s="370"/>
      <c r="U391" s="370"/>
      <c r="V391" s="370"/>
      <c r="W391" s="370"/>
      <c r="X391" s="371"/>
      <c r="Y391" s="383"/>
      <c r="Z391" s="384"/>
      <c r="AA391" s="384"/>
      <c r="AB391" s="385"/>
      <c r="AD391" s="325"/>
      <c r="AE391" s="326"/>
      <c r="AF391" s="327"/>
      <c r="AG391" s="353"/>
      <c r="AH391" s="354"/>
      <c r="AI391" s="354"/>
      <c r="AJ391" s="354"/>
      <c r="AK391" s="354"/>
      <c r="AL391" s="354"/>
      <c r="AM391" s="354"/>
      <c r="AN391" s="354"/>
      <c r="AO391" s="354"/>
      <c r="AP391" s="354"/>
      <c r="AQ391" s="355"/>
      <c r="AR391" s="325"/>
      <c r="AS391" s="326"/>
      <c r="AT391" s="327"/>
      <c r="AU391" s="364"/>
      <c r="AV391" s="364"/>
      <c r="AW391" s="364"/>
      <c r="AX391" s="364"/>
      <c r="AY391" s="364"/>
      <c r="AZ391" s="364"/>
      <c r="BA391" s="364"/>
      <c r="BB391" s="364"/>
      <c r="BC391" s="364"/>
      <c r="BD391" s="364"/>
      <c r="BE391" s="364"/>
      <c r="BF391" s="103"/>
    </row>
    <row r="392" spans="1:58" ht="5.5" customHeight="1" x14ac:dyDescent="0.55000000000000004">
      <c r="A392" s="104"/>
      <c r="B392" s="4"/>
      <c r="C392" s="4"/>
      <c r="D392" s="4"/>
      <c r="E392" s="4"/>
      <c r="F392" s="4"/>
      <c r="G392" s="4"/>
      <c r="H392" s="4"/>
      <c r="I392" s="4"/>
      <c r="J392" s="4"/>
      <c r="K392" s="4"/>
      <c r="L392" s="4"/>
      <c r="M392" s="4"/>
      <c r="N392" s="4"/>
      <c r="O392" s="4"/>
      <c r="P392" s="4"/>
      <c r="Q392" s="4"/>
      <c r="R392" s="4"/>
      <c r="S392" s="4"/>
      <c r="T392" s="4"/>
      <c r="U392" s="4"/>
      <c r="V392" s="4"/>
      <c r="W392" s="4"/>
      <c r="X392" s="4"/>
      <c r="Y392" s="8"/>
      <c r="Z392" s="5"/>
      <c r="AA392" s="5"/>
      <c r="AB392" s="5"/>
      <c r="AD392" s="325"/>
      <c r="AE392" s="326"/>
      <c r="AF392" s="327"/>
      <c r="AG392" s="353"/>
      <c r="AH392" s="354"/>
      <c r="AI392" s="354"/>
      <c r="AJ392" s="354"/>
      <c r="AK392" s="354"/>
      <c r="AL392" s="354"/>
      <c r="AM392" s="354"/>
      <c r="AN392" s="354"/>
      <c r="AO392" s="354"/>
      <c r="AP392" s="354"/>
      <c r="AQ392" s="355"/>
      <c r="AR392" s="328"/>
      <c r="AS392" s="329"/>
      <c r="AT392" s="330"/>
      <c r="AU392" s="364"/>
      <c r="AV392" s="364"/>
      <c r="AW392" s="364"/>
      <c r="AX392" s="364"/>
      <c r="AY392" s="364"/>
      <c r="AZ392" s="364"/>
      <c r="BA392" s="364"/>
      <c r="BB392" s="364"/>
      <c r="BC392" s="364"/>
      <c r="BD392" s="364"/>
      <c r="BE392" s="364"/>
      <c r="BF392" s="103"/>
    </row>
    <row r="393" spans="1:58" ht="37.4" customHeight="1" x14ac:dyDescent="0.55000000000000004">
      <c r="A393" s="104"/>
      <c r="B393"/>
      <c r="C393"/>
      <c r="D393"/>
      <c r="E393"/>
      <c r="F393"/>
      <c r="G393"/>
      <c r="H393"/>
      <c r="I393"/>
      <c r="J393"/>
      <c r="K393"/>
      <c r="L393"/>
      <c r="M393"/>
      <c r="N393"/>
      <c r="O393"/>
      <c r="P393"/>
      <c r="Q393"/>
      <c r="R393"/>
      <c r="S393"/>
      <c r="T393"/>
      <c r="U393"/>
      <c r="V393"/>
      <c r="W393"/>
      <c r="X393"/>
      <c r="Y393" s="116"/>
      <c r="Z393"/>
      <c r="AA393"/>
      <c r="AB393"/>
      <c r="AD393" s="328"/>
      <c r="AE393" s="329"/>
      <c r="AF393" s="330"/>
      <c r="AG393" s="356"/>
      <c r="AH393" s="357"/>
      <c r="AI393" s="357"/>
      <c r="AJ393" s="357"/>
      <c r="AK393" s="357"/>
      <c r="AL393" s="357"/>
      <c r="AM393" s="357"/>
      <c r="AN393" s="357"/>
      <c r="AO393" s="357"/>
      <c r="AP393" s="357"/>
      <c r="AQ393" s="358"/>
      <c r="AR393" s="286" t="s">
        <v>228</v>
      </c>
      <c r="AS393" s="287"/>
      <c r="AT393" s="288"/>
      <c r="AU393" s="318"/>
      <c r="AV393" s="364"/>
      <c r="AW393" s="364"/>
      <c r="AX393" s="364"/>
      <c r="AY393" s="364"/>
      <c r="AZ393" s="364"/>
      <c r="BA393" s="364"/>
      <c r="BB393" s="364"/>
      <c r="BC393" s="364"/>
      <c r="BD393" s="364"/>
      <c r="BE393" s="364"/>
      <c r="BF393" s="103"/>
    </row>
    <row r="394" spans="1:58" ht="5.5" customHeight="1" x14ac:dyDescent="0.55000000000000004">
      <c r="A394" s="104"/>
      <c r="B394"/>
      <c r="C394"/>
      <c r="D394"/>
      <c r="E394"/>
      <c r="F394"/>
      <c r="G394"/>
      <c r="H394"/>
      <c r="I394"/>
      <c r="J394"/>
      <c r="K394"/>
      <c r="L394"/>
      <c r="M394"/>
      <c r="N394"/>
      <c r="O394"/>
      <c r="P394"/>
      <c r="Q394"/>
      <c r="R394"/>
      <c r="S394"/>
      <c r="T394"/>
      <c r="U394"/>
      <c r="V394"/>
      <c r="W394"/>
      <c r="X394"/>
      <c r="Y394" s="116"/>
      <c r="Z394"/>
      <c r="AA394"/>
      <c r="AB394"/>
      <c r="AD394"/>
      <c r="AE394"/>
      <c r="AF394"/>
      <c r="AG394"/>
      <c r="AH394"/>
      <c r="AI394"/>
      <c r="AJ394"/>
      <c r="AK394"/>
      <c r="AL394"/>
      <c r="AM394"/>
      <c r="AN394"/>
      <c r="AO394"/>
      <c r="AP394"/>
      <c r="AQ394"/>
      <c r="AR394"/>
      <c r="AS394"/>
      <c r="AT394"/>
      <c r="AU394"/>
      <c r="AV394"/>
      <c r="AW394"/>
      <c r="AX394"/>
      <c r="AY394"/>
      <c r="AZ394"/>
      <c r="BA394"/>
      <c r="BB394"/>
      <c r="BC394"/>
      <c r="BD394"/>
      <c r="BE394"/>
      <c r="BF394" s="103"/>
    </row>
    <row r="395" spans="1:58" ht="37.4" customHeight="1" x14ac:dyDescent="0.55000000000000004">
      <c r="A395" s="104"/>
      <c r="B395"/>
      <c r="C395"/>
      <c r="D395"/>
      <c r="E395"/>
      <c r="F395"/>
      <c r="G395"/>
      <c r="H395"/>
      <c r="I395"/>
      <c r="J395"/>
      <c r="K395"/>
      <c r="L395"/>
      <c r="M395"/>
      <c r="N395"/>
      <c r="O395"/>
      <c r="P395"/>
      <c r="Q395"/>
      <c r="R395"/>
      <c r="S395"/>
      <c r="T395"/>
      <c r="U395"/>
      <c r="V395"/>
      <c r="W395"/>
      <c r="X395"/>
      <c r="Y395" s="116"/>
      <c r="Z395"/>
      <c r="AA395"/>
      <c r="AB395"/>
      <c r="AD395" s="252" t="s">
        <v>229</v>
      </c>
      <c r="AE395" s="253"/>
      <c r="AF395" s="253"/>
      <c r="AG395" s="253"/>
      <c r="AH395" s="254"/>
      <c r="AI395" s="318"/>
      <c r="AJ395" s="318"/>
      <c r="AK395" s="318"/>
      <c r="AL395" s="318"/>
      <c r="AM395" s="318"/>
      <c r="AN395" s="318"/>
      <c r="AO395" s="318"/>
      <c r="AP395" s="318"/>
      <c r="AQ395" s="318"/>
      <c r="AR395" s="318"/>
      <c r="AS395" s="318"/>
      <c r="AT395" s="318"/>
      <c r="AU395" s="318"/>
      <c r="AV395" s="247" t="s">
        <v>230</v>
      </c>
      <c r="AW395" s="247"/>
      <c r="AX395" s="247"/>
      <c r="AY395" s="318"/>
      <c r="AZ395" s="318"/>
      <c r="BA395" s="318"/>
      <c r="BB395" s="318"/>
      <c r="BC395" s="318"/>
      <c r="BD395" s="318"/>
      <c r="BE395" s="318"/>
      <c r="BF395" s="103"/>
    </row>
    <row r="396" spans="1:58" ht="5.5" customHeight="1" x14ac:dyDescent="0.55000000000000004">
      <c r="A396" s="104"/>
      <c r="B396"/>
      <c r="C396"/>
      <c r="D396"/>
      <c r="E396"/>
      <c r="F396"/>
      <c r="G396"/>
      <c r="H396"/>
      <c r="I396"/>
      <c r="J396"/>
      <c r="K396"/>
      <c r="L396"/>
      <c r="M396"/>
      <c r="N396"/>
      <c r="O396"/>
      <c r="P396"/>
      <c r="Q396"/>
      <c r="R396"/>
      <c r="S396"/>
      <c r="T396"/>
      <c r="U396"/>
      <c r="V396"/>
      <c r="W396"/>
      <c r="X396"/>
      <c r="Y396" s="116"/>
      <c r="Z396"/>
      <c r="AA396"/>
      <c r="AB396"/>
      <c r="AD396" s="315"/>
      <c r="AE396" s="316"/>
      <c r="AF396" s="316"/>
      <c r="AG396" s="316"/>
      <c r="AH396" s="317"/>
      <c r="AI396" s="318"/>
      <c r="AJ396" s="318"/>
      <c r="AK396" s="318"/>
      <c r="AL396" s="318"/>
      <c r="AM396" s="318"/>
      <c r="AN396" s="318"/>
      <c r="AO396" s="318"/>
      <c r="AP396" s="318"/>
      <c r="AQ396" s="318"/>
      <c r="AR396" s="318"/>
      <c r="AS396" s="318"/>
      <c r="AT396" s="318"/>
      <c r="AU396" s="318"/>
      <c r="AV396" s="247"/>
      <c r="AW396" s="247"/>
      <c r="AX396" s="247"/>
      <c r="AY396" s="318"/>
      <c r="AZ396" s="318"/>
      <c r="BA396" s="318"/>
      <c r="BB396" s="318"/>
      <c r="BC396" s="318"/>
      <c r="BD396" s="318"/>
      <c r="BE396" s="318"/>
      <c r="BF396" s="103"/>
    </row>
    <row r="397" spans="1:58" ht="37" customHeight="1" x14ac:dyDescent="0.55000000000000004">
      <c r="A397" s="104"/>
      <c r="B397"/>
      <c r="C397"/>
      <c r="D397"/>
      <c r="E397"/>
      <c r="F397"/>
      <c r="G397"/>
      <c r="H397"/>
      <c r="I397"/>
      <c r="J397"/>
      <c r="K397"/>
      <c r="L397"/>
      <c r="M397"/>
      <c r="N397"/>
      <c r="O397"/>
      <c r="P397"/>
      <c r="Q397"/>
      <c r="R397"/>
      <c r="S397"/>
      <c r="T397"/>
      <c r="U397"/>
      <c r="V397"/>
      <c r="W397"/>
      <c r="X397"/>
      <c r="Y397" s="116"/>
      <c r="Z397"/>
      <c r="AA397"/>
      <c r="AB397"/>
      <c r="AD397" s="255"/>
      <c r="AE397" s="256"/>
      <c r="AF397" s="256"/>
      <c r="AG397" s="256"/>
      <c r="AH397" s="257"/>
      <c r="AI397" s="318"/>
      <c r="AJ397" s="318"/>
      <c r="AK397" s="318"/>
      <c r="AL397" s="318"/>
      <c r="AM397" s="318"/>
      <c r="AN397" s="318"/>
      <c r="AO397" s="318"/>
      <c r="AP397" s="318"/>
      <c r="AQ397" s="318"/>
      <c r="AR397" s="318"/>
      <c r="AS397" s="318"/>
      <c r="AT397" s="318"/>
      <c r="AU397" s="318"/>
      <c r="AV397" s="247"/>
      <c r="AW397" s="247"/>
      <c r="AX397" s="247"/>
      <c r="AY397" s="318"/>
      <c r="AZ397" s="318"/>
      <c r="BA397" s="318"/>
      <c r="BB397" s="318"/>
      <c r="BC397" s="318"/>
      <c r="BD397" s="318"/>
      <c r="BE397" s="318"/>
      <c r="BF397" s="103"/>
    </row>
    <row r="398" spans="1:58" ht="5.5" customHeight="1" thickBot="1" x14ac:dyDescent="0.6">
      <c r="A398" s="124"/>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c r="Z398" s="125"/>
      <c r="AA398" s="125"/>
      <c r="AB398" s="125"/>
      <c r="AC398" s="125"/>
      <c r="AD398" s="125"/>
      <c r="AE398" s="125"/>
      <c r="AF398" s="125"/>
      <c r="AG398" s="125"/>
      <c r="AH398" s="125"/>
      <c r="AI398" s="125"/>
      <c r="AJ398" s="125"/>
      <c r="AK398" s="125"/>
      <c r="AL398" s="125"/>
      <c r="AM398" s="125"/>
      <c r="AN398" s="125"/>
      <c r="AO398" s="125"/>
      <c r="AP398" s="125"/>
      <c r="AQ398" s="125"/>
      <c r="AR398" s="125"/>
      <c r="AS398" s="125"/>
      <c r="AT398" s="125"/>
      <c r="AU398" s="125"/>
      <c r="AV398" s="125"/>
      <c r="AW398" s="125"/>
      <c r="AX398" s="125"/>
      <c r="AY398" s="125"/>
      <c r="AZ398" s="125"/>
      <c r="BA398" s="125"/>
      <c r="BB398" s="125"/>
      <c r="BC398" s="125"/>
      <c r="BD398" s="125"/>
      <c r="BE398" s="125"/>
      <c r="BF398" s="126"/>
    </row>
    <row r="399" spans="1:58" ht="5.5" customHeight="1" thickTop="1" x14ac:dyDescent="0.55000000000000004">
      <c r="A399" s="107"/>
      <c r="B399" s="100"/>
      <c r="C399" s="100"/>
      <c r="D399" s="100"/>
      <c r="E399" s="100"/>
      <c r="F399" s="100"/>
      <c r="G399" s="100"/>
      <c r="H399" s="100"/>
      <c r="I399" s="100"/>
      <c r="J399" s="100"/>
      <c r="K399" s="100"/>
      <c r="L399" s="100"/>
      <c r="M399" s="100"/>
      <c r="N399" s="100"/>
      <c r="O399" s="100"/>
      <c r="P399" s="100"/>
      <c r="Q399" s="100"/>
      <c r="R399" s="100"/>
      <c r="S399" s="100"/>
      <c r="T399" s="100"/>
      <c r="U399" s="100"/>
      <c r="V399" s="100"/>
      <c r="W399" s="100"/>
      <c r="X399" s="100"/>
      <c r="Y399" s="100"/>
      <c r="Z399" s="100"/>
      <c r="AA399" s="100"/>
      <c r="AB399" s="100"/>
      <c r="AC399" s="100"/>
      <c r="AD399" s="100"/>
      <c r="AE399" s="100"/>
      <c r="AF399" s="100"/>
      <c r="AG399" s="100"/>
      <c r="AH399" s="100"/>
      <c r="AI399" s="100"/>
      <c r="AJ399" s="100"/>
      <c r="AK399" s="100"/>
      <c r="AL399" s="100"/>
      <c r="AM399" s="100"/>
      <c r="AN399" s="100"/>
      <c r="AO399" s="100"/>
      <c r="AP399" s="100"/>
      <c r="AQ399" s="100"/>
      <c r="AR399" s="100"/>
      <c r="AS399" s="100"/>
      <c r="AT399" s="100"/>
      <c r="AU399" s="100"/>
      <c r="AV399" s="100"/>
      <c r="AW399" s="100"/>
      <c r="AX399" s="100"/>
      <c r="AY399" s="100"/>
      <c r="AZ399" s="100"/>
      <c r="BA399" s="100"/>
      <c r="BB399" s="100"/>
      <c r="BC399" s="100"/>
      <c r="BD399" s="100"/>
      <c r="BE399" s="100"/>
      <c r="BF399" s="106"/>
    </row>
    <row r="400" spans="1:58" ht="37.4" customHeight="1" x14ac:dyDescent="0.55000000000000004">
      <c r="A400" s="107"/>
      <c r="B400" s="56" t="s">
        <v>3</v>
      </c>
      <c r="C400" s="417" t="s">
        <v>130</v>
      </c>
      <c r="D400" s="418"/>
      <c r="E400" s="419"/>
      <c r="F400" s="56" t="s">
        <v>209</v>
      </c>
      <c r="G400" s="339" t="s">
        <v>210</v>
      </c>
      <c r="H400" s="339"/>
      <c r="I400" s="339"/>
      <c r="J400" s="339"/>
      <c r="K400" s="246" t="s">
        <v>211</v>
      </c>
      <c r="L400" s="247"/>
      <c r="M400" s="339" t="s">
        <v>129</v>
      </c>
      <c r="N400" s="339"/>
      <c r="O400" s="339"/>
      <c r="P400" s="339"/>
      <c r="Q400" s="339"/>
      <c r="R400" s="339"/>
      <c r="S400" s="339"/>
      <c r="T400" s="339"/>
      <c r="U400" s="339"/>
      <c r="V400" s="339"/>
      <c r="W400" s="246" t="s">
        <v>213</v>
      </c>
      <c r="X400" s="246"/>
      <c r="Y400" s="344" t="s">
        <v>214</v>
      </c>
      <c r="Z400" s="344"/>
      <c r="AA400" s="344"/>
      <c r="AB400" s="344"/>
      <c r="AC400" s="100"/>
      <c r="AD400" s="247" t="s">
        <v>215</v>
      </c>
      <c r="AE400" s="345"/>
      <c r="AF400" s="345"/>
      <c r="AG400" s="359" t="s">
        <v>373</v>
      </c>
      <c r="AH400" s="360"/>
      <c r="AI400" s="360"/>
      <c r="AJ400" s="360"/>
      <c r="AK400" s="360"/>
      <c r="AL400" s="360"/>
      <c r="AM400" s="360"/>
      <c r="AN400" s="360"/>
      <c r="AO400" s="360"/>
      <c r="AP400" s="360"/>
      <c r="AQ400" s="360"/>
      <c r="AR400" s="360"/>
      <c r="AS400" s="360"/>
      <c r="AT400" s="360"/>
      <c r="AU400" s="360"/>
      <c r="AV400" s="360"/>
      <c r="AW400" s="360"/>
      <c r="AX400" s="360"/>
      <c r="AY400" s="360"/>
      <c r="AZ400" s="360"/>
      <c r="BA400" s="360"/>
      <c r="BB400" s="360"/>
      <c r="BC400" s="360"/>
      <c r="BD400" s="360"/>
      <c r="BE400" s="360"/>
      <c r="BF400" s="106"/>
    </row>
    <row r="401" spans="1:58" ht="5.5" customHeight="1" x14ac:dyDescent="0.55000000000000004">
      <c r="A401" s="107"/>
      <c r="AC401" s="100"/>
      <c r="AD401" s="100"/>
      <c r="AE401" s="100"/>
      <c r="AF401" s="100"/>
      <c r="AG401" s="100"/>
      <c r="AH401" s="100"/>
      <c r="AI401" s="100"/>
      <c r="AJ401" s="100"/>
      <c r="AK401" s="100"/>
      <c r="AL401" s="100"/>
      <c r="AM401" s="100"/>
      <c r="AN401" s="100"/>
      <c r="AO401" s="100"/>
      <c r="AP401" s="100"/>
      <c r="AQ401" s="100"/>
      <c r="AR401" s="100"/>
      <c r="AS401" s="100"/>
      <c r="AT401" s="100"/>
      <c r="AU401" s="100"/>
      <c r="AV401" s="100"/>
      <c r="AW401" s="100"/>
      <c r="AX401" s="100"/>
      <c r="AY401" s="100"/>
      <c r="AZ401" s="100"/>
      <c r="BA401" s="100"/>
      <c r="BB401" s="100"/>
      <c r="BC401" s="100"/>
      <c r="BD401" s="100"/>
      <c r="BE401" s="100"/>
      <c r="BF401" s="106"/>
    </row>
    <row r="402" spans="1:58" ht="37.4" customHeight="1" x14ac:dyDescent="0.55000000000000004">
      <c r="A402" s="107"/>
      <c r="B402" s="247" t="s">
        <v>217</v>
      </c>
      <c r="C402" s="365"/>
      <c r="D402" s="366" t="s">
        <v>374</v>
      </c>
      <c r="E402" s="367"/>
      <c r="F402" s="367"/>
      <c r="G402" s="367"/>
      <c r="H402" s="367"/>
      <c r="I402" s="367"/>
      <c r="J402" s="367"/>
      <c r="K402" s="367"/>
      <c r="L402" s="367"/>
      <c r="M402" s="367"/>
      <c r="N402" s="367"/>
      <c r="O402" s="367"/>
      <c r="P402" s="367"/>
      <c r="Q402" s="367"/>
      <c r="R402" s="367"/>
      <c r="S402" s="367"/>
      <c r="T402" s="368"/>
      <c r="U402" s="247" t="s">
        <v>219</v>
      </c>
      <c r="V402" s="247"/>
      <c r="W402" s="247"/>
      <c r="X402" s="349" t="s">
        <v>375</v>
      </c>
      <c r="Y402" s="349"/>
      <c r="Z402" s="349"/>
      <c r="AA402" s="349"/>
      <c r="AB402" s="349"/>
      <c r="AC402" s="100"/>
      <c r="AD402" s="331" t="s">
        <v>236</v>
      </c>
      <c r="AE402" s="331"/>
      <c r="AF402" s="331"/>
      <c r="AG402" s="361" t="s">
        <v>335</v>
      </c>
      <c r="AH402" s="361"/>
      <c r="AI402" s="361"/>
      <c r="AJ402" s="361"/>
      <c r="AK402" s="361"/>
      <c r="AL402" s="361"/>
      <c r="AM402" s="361"/>
      <c r="AN402" s="361"/>
      <c r="AO402" s="361"/>
      <c r="AP402" s="361"/>
      <c r="AQ402" s="361"/>
      <c r="AR402" s="361"/>
      <c r="AS402" s="361"/>
      <c r="AT402" s="361"/>
      <c r="AU402" s="361"/>
      <c r="AV402" s="361"/>
      <c r="AW402" s="361"/>
      <c r="AX402" s="361"/>
      <c r="AY402" s="361"/>
      <c r="AZ402" s="361"/>
      <c r="BA402" s="361"/>
      <c r="BB402" s="361"/>
      <c r="BC402" s="361"/>
      <c r="BD402" s="361"/>
      <c r="BE402" s="361"/>
      <c r="BF402" s="106"/>
    </row>
    <row r="403" spans="1:58" ht="5.5" customHeight="1" x14ac:dyDescent="0.55000000000000004">
      <c r="A403" s="107"/>
      <c r="B403" s="115"/>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58"/>
      <c r="Z403" s="58"/>
      <c r="AA403" s="58"/>
      <c r="AB403" s="58"/>
      <c r="AC403" s="100"/>
      <c r="AD403" s="332"/>
      <c r="AE403" s="332"/>
      <c r="AF403" s="332"/>
      <c r="AG403" s="362"/>
      <c r="AH403" s="362"/>
      <c r="AI403" s="362"/>
      <c r="AJ403" s="362"/>
      <c r="AK403" s="362"/>
      <c r="AL403" s="362"/>
      <c r="AM403" s="362"/>
      <c r="AN403" s="362"/>
      <c r="AO403" s="362"/>
      <c r="AP403" s="362"/>
      <c r="AQ403" s="362"/>
      <c r="AR403" s="362"/>
      <c r="AS403" s="362"/>
      <c r="AT403" s="362"/>
      <c r="AU403" s="362"/>
      <c r="AV403" s="362"/>
      <c r="AW403" s="362"/>
      <c r="AX403" s="362"/>
      <c r="AY403" s="362"/>
      <c r="AZ403" s="362"/>
      <c r="BA403" s="362"/>
      <c r="BB403" s="362"/>
      <c r="BC403" s="362"/>
      <c r="BD403" s="362"/>
      <c r="BE403" s="362"/>
      <c r="BF403" s="106"/>
    </row>
    <row r="404" spans="1:58" ht="37.4" customHeight="1" x14ac:dyDescent="0.55000000000000004">
      <c r="A404" s="107"/>
      <c r="B404" s="247" t="s">
        <v>222</v>
      </c>
      <c r="C404" s="247"/>
      <c r="D404" s="247"/>
      <c r="E404" s="247"/>
      <c r="F404" s="247"/>
      <c r="G404" s="247"/>
      <c r="H404" s="247"/>
      <c r="I404" s="247"/>
      <c r="J404" s="247"/>
      <c r="K404" s="247"/>
      <c r="L404" s="247"/>
      <c r="M404" s="247"/>
      <c r="N404" s="247"/>
      <c r="O404" s="247"/>
      <c r="P404" s="247"/>
      <c r="Q404" s="247"/>
      <c r="R404" s="247"/>
      <c r="S404" s="247"/>
      <c r="T404" s="247"/>
      <c r="U404" s="247"/>
      <c r="V404" s="247"/>
      <c r="W404" s="247"/>
      <c r="X404" s="247"/>
      <c r="Y404" s="247" t="s">
        <v>223</v>
      </c>
      <c r="Z404" s="247"/>
      <c r="AA404" s="247"/>
      <c r="AB404" s="247"/>
      <c r="AC404" s="100"/>
      <c r="AD404" s="333"/>
      <c r="AE404" s="333"/>
      <c r="AF404" s="333"/>
      <c r="AG404" s="363"/>
      <c r="AH404" s="363"/>
      <c r="AI404" s="363"/>
      <c r="AJ404" s="363"/>
      <c r="AK404" s="363"/>
      <c r="AL404" s="363"/>
      <c r="AM404" s="363"/>
      <c r="AN404" s="363"/>
      <c r="AO404" s="363"/>
      <c r="AP404" s="363"/>
      <c r="AQ404" s="363"/>
      <c r="AR404" s="363"/>
      <c r="AS404" s="363"/>
      <c r="AT404" s="363"/>
      <c r="AU404" s="363"/>
      <c r="AV404" s="363"/>
      <c r="AW404" s="363"/>
      <c r="AX404" s="363"/>
      <c r="AY404" s="363"/>
      <c r="AZ404" s="363"/>
      <c r="BA404" s="363"/>
      <c r="BB404" s="363"/>
      <c r="BC404" s="363"/>
      <c r="BD404" s="363"/>
      <c r="BE404" s="363"/>
      <c r="BF404" s="106"/>
    </row>
    <row r="405" spans="1:58" ht="5.5" customHeight="1" x14ac:dyDescent="0.55000000000000004">
      <c r="A405" s="107"/>
      <c r="B405" s="115"/>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58"/>
      <c r="Z405" s="58"/>
      <c r="AA405" s="58"/>
      <c r="AB405" s="58"/>
      <c r="AC405" s="100"/>
      <c r="AD405" s="100"/>
      <c r="AE405" s="100"/>
      <c r="AF405" s="100"/>
      <c r="AG405" s="100"/>
      <c r="AH405" s="100"/>
      <c r="AI405" s="100"/>
      <c r="AJ405" s="100"/>
      <c r="AK405" s="100"/>
      <c r="AL405" s="100"/>
      <c r="AM405" s="100"/>
      <c r="AN405" s="100"/>
      <c r="AO405" s="100"/>
      <c r="AP405" s="100"/>
      <c r="AQ405" s="100"/>
      <c r="AR405" s="100"/>
      <c r="AS405" s="100"/>
      <c r="AT405" s="100"/>
      <c r="AU405" s="100"/>
      <c r="AV405" s="100"/>
      <c r="AW405" s="100"/>
      <c r="AX405" s="100"/>
      <c r="AY405" s="100"/>
      <c r="AZ405" s="100"/>
      <c r="BA405" s="100"/>
      <c r="BB405" s="100"/>
      <c r="BC405" s="100"/>
      <c r="BD405" s="100"/>
      <c r="BE405" s="100"/>
      <c r="BF405" s="106"/>
    </row>
    <row r="406" spans="1:58" ht="37.4" customHeight="1" x14ac:dyDescent="0.55000000000000004">
      <c r="A406" s="107"/>
      <c r="B406" s="12" t="s">
        <v>226</v>
      </c>
      <c r="C406" s="341" t="s">
        <v>376</v>
      </c>
      <c r="D406" s="342"/>
      <c r="E406" s="342"/>
      <c r="F406" s="342"/>
      <c r="G406" s="342"/>
      <c r="H406" s="342"/>
      <c r="I406" s="342"/>
      <c r="J406" s="342"/>
      <c r="K406" s="342"/>
      <c r="L406" s="342"/>
      <c r="M406" s="342"/>
      <c r="N406" s="342"/>
      <c r="O406" s="342"/>
      <c r="P406" s="342"/>
      <c r="Q406" s="342"/>
      <c r="R406" s="342"/>
      <c r="S406" s="342"/>
      <c r="T406" s="342"/>
      <c r="U406" s="342"/>
      <c r="V406" s="342"/>
      <c r="W406" s="342"/>
      <c r="X406" s="343"/>
      <c r="Y406" s="383"/>
      <c r="Z406" s="384"/>
      <c r="AA406" s="384"/>
      <c r="AB406" s="385"/>
      <c r="AC406" s="100"/>
      <c r="AD406" s="229" t="s">
        <v>239</v>
      </c>
      <c r="AE406" s="230"/>
      <c r="AF406" s="231"/>
      <c r="AG406" s="334"/>
      <c r="AH406" s="335"/>
      <c r="AI406" s="335"/>
      <c r="AJ406" s="335"/>
      <c r="AK406" s="335"/>
      <c r="AL406" s="335"/>
      <c r="AM406" s="335"/>
      <c r="AN406" s="335"/>
      <c r="AO406" s="335"/>
      <c r="AP406" s="335"/>
      <c r="AQ406" s="335"/>
      <c r="AR406" s="335"/>
      <c r="AS406" s="335"/>
      <c r="AT406" s="335"/>
      <c r="AU406" s="335"/>
      <c r="AV406" s="335"/>
      <c r="AW406" s="335"/>
      <c r="AX406" s="335"/>
      <c r="AY406" s="335"/>
      <c r="AZ406" s="335"/>
      <c r="BA406" s="335"/>
      <c r="BB406" s="335"/>
      <c r="BC406" s="335"/>
      <c r="BD406" s="335"/>
      <c r="BE406" s="336"/>
      <c r="BF406" s="106"/>
    </row>
    <row r="407" spans="1:58" ht="5.5" customHeight="1" x14ac:dyDescent="0.55000000000000004">
      <c r="A407" s="107"/>
      <c r="B407" s="115"/>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58"/>
      <c r="Z407" s="58"/>
      <c r="AA407" s="58"/>
      <c r="AB407" s="58"/>
      <c r="AC407" s="100"/>
      <c r="AD407" s="100"/>
      <c r="AE407" s="100"/>
      <c r="AF407" s="100"/>
      <c r="AG407" s="100"/>
      <c r="AH407" s="100"/>
      <c r="AI407" s="100"/>
      <c r="AJ407" s="100"/>
      <c r="AK407" s="100"/>
      <c r="AL407" s="100"/>
      <c r="AM407" s="100"/>
      <c r="AN407" s="100"/>
      <c r="AO407" s="100"/>
      <c r="AP407" s="100"/>
      <c r="AQ407" s="100"/>
      <c r="AR407" s="100"/>
      <c r="AS407" s="100"/>
      <c r="AT407" s="100"/>
      <c r="AU407" s="100"/>
      <c r="AV407" s="100"/>
      <c r="AW407" s="100"/>
      <c r="AX407" s="100"/>
      <c r="AY407" s="100"/>
      <c r="AZ407" s="100"/>
      <c r="BA407" s="100"/>
      <c r="BB407" s="100"/>
      <c r="BC407" s="100"/>
      <c r="BD407" s="100"/>
      <c r="BE407" s="100"/>
      <c r="BF407" s="106"/>
    </row>
    <row r="408" spans="1:58" ht="37.4" customHeight="1" x14ac:dyDescent="0.55000000000000004">
      <c r="A408" s="107"/>
      <c r="B408" s="13" t="s">
        <v>240</v>
      </c>
      <c r="C408" s="341" t="s">
        <v>261</v>
      </c>
      <c r="D408" s="370"/>
      <c r="E408" s="370"/>
      <c r="F408" s="370"/>
      <c r="G408" s="370"/>
      <c r="H408" s="370"/>
      <c r="I408" s="370"/>
      <c r="J408" s="370"/>
      <c r="K408" s="370"/>
      <c r="L408" s="370"/>
      <c r="M408" s="370"/>
      <c r="N408" s="370"/>
      <c r="O408" s="370"/>
      <c r="P408" s="370"/>
      <c r="Q408" s="370"/>
      <c r="R408" s="370"/>
      <c r="S408" s="370"/>
      <c r="T408" s="370"/>
      <c r="U408" s="370"/>
      <c r="V408" s="370"/>
      <c r="W408" s="370"/>
      <c r="X408" s="371"/>
      <c r="Y408" s="383"/>
      <c r="Z408" s="384"/>
      <c r="AA408" s="384"/>
      <c r="AB408" s="385"/>
      <c r="AC408" s="100"/>
      <c r="AD408" s="246" t="s">
        <v>221</v>
      </c>
      <c r="AE408" s="246"/>
      <c r="AF408" s="246"/>
      <c r="AG408" s="337"/>
      <c r="AH408" s="337"/>
      <c r="AI408" s="337"/>
      <c r="AJ408" s="337"/>
      <c r="AK408" s="337"/>
      <c r="AL408" s="337"/>
      <c r="AM408" s="337"/>
      <c r="AN408" s="337"/>
      <c r="AO408" s="337"/>
      <c r="AP408" s="337"/>
      <c r="AQ408" s="337"/>
      <c r="AR408" s="337"/>
      <c r="AS408" s="337"/>
      <c r="AT408" s="337"/>
      <c r="AU408" s="337"/>
      <c r="AV408" s="229" t="s">
        <v>88</v>
      </c>
      <c r="AW408" s="230"/>
      <c r="AX408" s="231"/>
      <c r="AY408" s="319"/>
      <c r="AZ408" s="320"/>
      <c r="BA408" s="320"/>
      <c r="BB408" s="320"/>
      <c r="BC408" s="320"/>
      <c r="BD408" s="320"/>
      <c r="BE408" s="321"/>
      <c r="BF408" s="106"/>
    </row>
    <row r="409" spans="1:58" ht="5.5" customHeight="1" x14ac:dyDescent="0.55000000000000004">
      <c r="A409" s="107"/>
      <c r="B409" s="115"/>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58"/>
      <c r="Z409" s="58"/>
      <c r="AA409" s="58"/>
      <c r="AB409" s="58"/>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0"/>
      <c r="AY409" s="100"/>
      <c r="AZ409" s="100"/>
      <c r="BA409" s="100"/>
      <c r="BB409" s="100"/>
      <c r="BC409" s="100"/>
      <c r="BD409" s="100"/>
      <c r="BE409" s="100"/>
      <c r="BF409" s="106"/>
    </row>
    <row r="410" spans="1:58" ht="37.4" customHeight="1" x14ac:dyDescent="0.55000000000000004">
      <c r="A410" s="107"/>
      <c r="B410" s="13" t="s">
        <v>242</v>
      </c>
      <c r="C410" s="341" t="s">
        <v>377</v>
      </c>
      <c r="D410" s="370"/>
      <c r="E410" s="370"/>
      <c r="F410" s="370"/>
      <c r="G410" s="370"/>
      <c r="H410" s="370"/>
      <c r="I410" s="370"/>
      <c r="J410" s="370"/>
      <c r="K410" s="370"/>
      <c r="L410" s="370"/>
      <c r="M410" s="370"/>
      <c r="N410" s="370"/>
      <c r="O410" s="370"/>
      <c r="P410" s="370"/>
      <c r="Q410" s="370"/>
      <c r="R410" s="370"/>
      <c r="S410" s="370"/>
      <c r="T410" s="370"/>
      <c r="U410" s="370"/>
      <c r="V410" s="370"/>
      <c r="W410" s="370"/>
      <c r="X410" s="371"/>
      <c r="Y410" s="383"/>
      <c r="Z410" s="384"/>
      <c r="AA410" s="384"/>
      <c r="AB410" s="385"/>
      <c r="AC410" s="100"/>
      <c r="AD410" s="322" t="s">
        <v>224</v>
      </c>
      <c r="AE410" s="323"/>
      <c r="AF410" s="324"/>
      <c r="AG410" s="350"/>
      <c r="AH410" s="351"/>
      <c r="AI410" s="351"/>
      <c r="AJ410" s="351"/>
      <c r="AK410" s="351"/>
      <c r="AL410" s="351"/>
      <c r="AM410" s="351"/>
      <c r="AN410" s="351"/>
      <c r="AO410" s="351"/>
      <c r="AP410" s="351"/>
      <c r="AQ410" s="352"/>
      <c r="AR410" s="322" t="s">
        <v>225</v>
      </c>
      <c r="AS410" s="323"/>
      <c r="AT410" s="324"/>
      <c r="AU410" s="318"/>
      <c r="AV410" s="364"/>
      <c r="AW410" s="364"/>
      <c r="AX410" s="364"/>
      <c r="AY410" s="364"/>
      <c r="AZ410" s="364"/>
      <c r="BA410" s="364"/>
      <c r="BB410" s="364"/>
      <c r="BC410" s="364"/>
      <c r="BD410" s="364"/>
      <c r="BE410" s="364"/>
      <c r="BF410" s="106"/>
    </row>
    <row r="411" spans="1:58" ht="5.5" customHeight="1" x14ac:dyDescent="0.55000000000000004">
      <c r="A411" s="107"/>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62"/>
      <c r="Z411" s="62"/>
      <c r="AA411" s="62"/>
      <c r="AB411" s="62"/>
      <c r="AC411" s="100"/>
      <c r="AD411" s="325"/>
      <c r="AE411" s="326"/>
      <c r="AF411" s="327"/>
      <c r="AG411" s="353"/>
      <c r="AH411" s="354"/>
      <c r="AI411" s="354"/>
      <c r="AJ411" s="354"/>
      <c r="AK411" s="354"/>
      <c r="AL411" s="354"/>
      <c r="AM411" s="354"/>
      <c r="AN411" s="354"/>
      <c r="AO411" s="354"/>
      <c r="AP411" s="354"/>
      <c r="AQ411" s="355"/>
      <c r="AR411" s="325"/>
      <c r="AS411" s="326"/>
      <c r="AT411" s="327"/>
      <c r="AU411" s="364"/>
      <c r="AV411" s="364"/>
      <c r="AW411" s="364"/>
      <c r="AX411" s="364"/>
      <c r="AY411" s="364"/>
      <c r="AZ411" s="364"/>
      <c r="BA411" s="364"/>
      <c r="BB411" s="364"/>
      <c r="BC411" s="364"/>
      <c r="BD411" s="364"/>
      <c r="BE411" s="364"/>
      <c r="BF411" s="106"/>
    </row>
    <row r="412" spans="1:58" ht="37.4" customHeight="1" x14ac:dyDescent="0.55000000000000004">
      <c r="A412" s="10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108"/>
      <c r="Z412" s="57"/>
      <c r="AA412" s="57"/>
      <c r="AB412" s="57"/>
      <c r="AC412" s="100"/>
      <c r="AD412" s="325"/>
      <c r="AE412" s="326"/>
      <c r="AF412" s="327"/>
      <c r="AG412" s="353"/>
      <c r="AH412" s="354"/>
      <c r="AI412" s="354"/>
      <c r="AJ412" s="354"/>
      <c r="AK412" s="354"/>
      <c r="AL412" s="354"/>
      <c r="AM412" s="354"/>
      <c r="AN412" s="354"/>
      <c r="AO412" s="354"/>
      <c r="AP412" s="354"/>
      <c r="AQ412" s="355"/>
      <c r="AR412" s="325"/>
      <c r="AS412" s="326"/>
      <c r="AT412" s="327"/>
      <c r="AU412" s="364"/>
      <c r="AV412" s="364"/>
      <c r="AW412" s="364"/>
      <c r="AX412" s="364"/>
      <c r="AY412" s="364"/>
      <c r="AZ412" s="364"/>
      <c r="BA412" s="364"/>
      <c r="BB412" s="364"/>
      <c r="BC412" s="364"/>
      <c r="BD412" s="364"/>
      <c r="BE412" s="364"/>
      <c r="BF412" s="106"/>
    </row>
    <row r="413" spans="1:58" ht="5.5" customHeight="1" x14ac:dyDescent="0.55000000000000004">
      <c r="A413" s="10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108"/>
      <c r="Z413" s="57"/>
      <c r="AA413" s="57"/>
      <c r="AB413" s="57"/>
      <c r="AC413" s="100"/>
      <c r="AD413" s="325"/>
      <c r="AE413" s="326"/>
      <c r="AF413" s="327"/>
      <c r="AG413" s="353"/>
      <c r="AH413" s="354"/>
      <c r="AI413" s="354"/>
      <c r="AJ413" s="354"/>
      <c r="AK413" s="354"/>
      <c r="AL413" s="354"/>
      <c r="AM413" s="354"/>
      <c r="AN413" s="354"/>
      <c r="AO413" s="354"/>
      <c r="AP413" s="354"/>
      <c r="AQ413" s="355"/>
      <c r="AR413" s="328"/>
      <c r="AS413" s="329"/>
      <c r="AT413" s="330"/>
      <c r="AU413" s="364"/>
      <c r="AV413" s="364"/>
      <c r="AW413" s="364"/>
      <c r="AX413" s="364"/>
      <c r="AY413" s="364"/>
      <c r="AZ413" s="364"/>
      <c r="BA413" s="364"/>
      <c r="BB413" s="364"/>
      <c r="BC413" s="364"/>
      <c r="BD413" s="364"/>
      <c r="BE413" s="364"/>
      <c r="BF413" s="106"/>
    </row>
    <row r="414" spans="1:58" ht="37.4" customHeight="1" x14ac:dyDescent="0.55000000000000004">
      <c r="A414" s="10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108"/>
      <c r="Z414" s="57"/>
      <c r="AA414" s="57"/>
      <c r="AB414" s="57"/>
      <c r="AC414" s="100"/>
      <c r="AD414" s="328"/>
      <c r="AE414" s="329"/>
      <c r="AF414" s="330"/>
      <c r="AG414" s="356"/>
      <c r="AH414" s="357"/>
      <c r="AI414" s="357"/>
      <c r="AJ414" s="357"/>
      <c r="AK414" s="357"/>
      <c r="AL414" s="357"/>
      <c r="AM414" s="357"/>
      <c r="AN414" s="357"/>
      <c r="AO414" s="357"/>
      <c r="AP414" s="357"/>
      <c r="AQ414" s="358"/>
      <c r="AR414" s="286" t="s">
        <v>228</v>
      </c>
      <c r="AS414" s="287"/>
      <c r="AT414" s="288"/>
      <c r="AU414" s="318"/>
      <c r="AV414" s="364"/>
      <c r="AW414" s="364"/>
      <c r="AX414" s="364"/>
      <c r="AY414" s="364"/>
      <c r="AZ414" s="364"/>
      <c r="BA414" s="364"/>
      <c r="BB414" s="364"/>
      <c r="BC414" s="364"/>
      <c r="BD414" s="364"/>
      <c r="BE414" s="364"/>
      <c r="BF414" s="106"/>
    </row>
    <row r="415" spans="1:58" ht="5.5" customHeight="1" x14ac:dyDescent="0.55000000000000004">
      <c r="A415" s="10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108"/>
      <c r="Z415" s="57"/>
      <c r="AA415" s="57"/>
      <c r="AB415" s="57"/>
      <c r="AC415" s="100"/>
      <c r="AD415" s="100"/>
      <c r="AE415" s="100"/>
      <c r="AF415" s="100"/>
      <c r="AG415" s="100"/>
      <c r="AH415" s="100"/>
      <c r="AI415" s="100"/>
      <c r="AJ415" s="100"/>
      <c r="AK415" s="100"/>
      <c r="AL415" s="100"/>
      <c r="AM415" s="100"/>
      <c r="AN415" s="100"/>
      <c r="AO415" s="100"/>
      <c r="AP415" s="100"/>
      <c r="AQ415" s="100"/>
      <c r="AR415" s="100"/>
      <c r="AS415" s="100"/>
      <c r="AT415" s="100"/>
      <c r="AU415" s="100"/>
      <c r="AV415" s="100"/>
      <c r="AW415" s="100"/>
      <c r="AX415" s="100"/>
      <c r="AY415" s="100"/>
      <c r="AZ415" s="100"/>
      <c r="BA415" s="100"/>
      <c r="BB415" s="100"/>
      <c r="BC415" s="100"/>
      <c r="BD415" s="100"/>
      <c r="BE415" s="100"/>
      <c r="BF415" s="106"/>
    </row>
    <row r="416" spans="1:58" ht="37.4" customHeight="1" x14ac:dyDescent="0.55000000000000004">
      <c r="A416" s="10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108"/>
      <c r="Z416" s="57"/>
      <c r="AA416" s="57"/>
      <c r="AB416" s="57"/>
      <c r="AC416" s="100"/>
      <c r="AD416" s="252" t="s">
        <v>229</v>
      </c>
      <c r="AE416" s="253"/>
      <c r="AF416" s="253"/>
      <c r="AG416" s="253"/>
      <c r="AH416" s="254"/>
      <c r="AI416" s="318"/>
      <c r="AJ416" s="318"/>
      <c r="AK416" s="318"/>
      <c r="AL416" s="318"/>
      <c r="AM416" s="318"/>
      <c r="AN416" s="318"/>
      <c r="AO416" s="318"/>
      <c r="AP416" s="318"/>
      <c r="AQ416" s="318"/>
      <c r="AR416" s="318"/>
      <c r="AS416" s="318"/>
      <c r="AT416" s="318"/>
      <c r="AU416" s="318"/>
      <c r="AV416" s="247" t="s">
        <v>230</v>
      </c>
      <c r="AW416" s="247"/>
      <c r="AX416" s="247"/>
      <c r="AY416" s="318"/>
      <c r="AZ416" s="318"/>
      <c r="BA416" s="318"/>
      <c r="BB416" s="318"/>
      <c r="BC416" s="318"/>
      <c r="BD416" s="318"/>
      <c r="BE416" s="318"/>
      <c r="BF416" s="106"/>
    </row>
    <row r="417" spans="1:58" ht="5.5" customHeight="1" x14ac:dyDescent="0.55000000000000004">
      <c r="A417" s="10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108"/>
      <c r="Z417" s="57"/>
      <c r="AA417" s="57"/>
      <c r="AB417" s="57"/>
      <c r="AC417" s="100"/>
      <c r="AD417" s="315"/>
      <c r="AE417" s="316"/>
      <c r="AF417" s="316"/>
      <c r="AG417" s="316"/>
      <c r="AH417" s="317"/>
      <c r="AI417" s="318"/>
      <c r="AJ417" s="318"/>
      <c r="AK417" s="318"/>
      <c r="AL417" s="318"/>
      <c r="AM417" s="318"/>
      <c r="AN417" s="318"/>
      <c r="AO417" s="318"/>
      <c r="AP417" s="318"/>
      <c r="AQ417" s="318"/>
      <c r="AR417" s="318"/>
      <c r="AS417" s="318"/>
      <c r="AT417" s="318"/>
      <c r="AU417" s="318"/>
      <c r="AV417" s="247"/>
      <c r="AW417" s="247"/>
      <c r="AX417" s="247"/>
      <c r="AY417" s="318"/>
      <c r="AZ417" s="318"/>
      <c r="BA417" s="318"/>
      <c r="BB417" s="318"/>
      <c r="BC417" s="318"/>
      <c r="BD417" s="318"/>
      <c r="BE417" s="318"/>
      <c r="BF417" s="106"/>
    </row>
    <row r="418" spans="1:58" ht="37" customHeight="1" x14ac:dyDescent="0.55000000000000004">
      <c r="A418" s="10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108"/>
      <c r="Z418" s="57"/>
      <c r="AA418" s="57"/>
      <c r="AB418" s="57"/>
      <c r="AC418" s="100"/>
      <c r="AD418" s="255"/>
      <c r="AE418" s="256"/>
      <c r="AF418" s="256"/>
      <c r="AG418" s="256"/>
      <c r="AH418" s="257"/>
      <c r="AI418" s="318"/>
      <c r="AJ418" s="318"/>
      <c r="AK418" s="318"/>
      <c r="AL418" s="318"/>
      <c r="AM418" s="318"/>
      <c r="AN418" s="318"/>
      <c r="AO418" s="318"/>
      <c r="AP418" s="318"/>
      <c r="AQ418" s="318"/>
      <c r="AR418" s="318"/>
      <c r="AS418" s="318"/>
      <c r="AT418" s="318"/>
      <c r="AU418" s="318"/>
      <c r="AV418" s="247"/>
      <c r="AW418" s="247"/>
      <c r="AX418" s="247"/>
      <c r="AY418" s="318"/>
      <c r="AZ418" s="318"/>
      <c r="BA418" s="318"/>
      <c r="BB418" s="318"/>
      <c r="BC418" s="318"/>
      <c r="BD418" s="318"/>
      <c r="BE418" s="318"/>
      <c r="BF418" s="106"/>
    </row>
    <row r="419" spans="1:58" ht="5.5" customHeight="1" thickBot="1" x14ac:dyDescent="0.6">
      <c r="A419" s="120"/>
      <c r="B419" s="122"/>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c r="AA419" s="122"/>
      <c r="AB419" s="122"/>
      <c r="AC419" s="122"/>
      <c r="AD419" s="122"/>
      <c r="AE419" s="122"/>
      <c r="AF419" s="122"/>
      <c r="AG419" s="122"/>
      <c r="AH419" s="122"/>
      <c r="AI419" s="122"/>
      <c r="AJ419" s="122"/>
      <c r="AK419" s="122"/>
      <c r="AL419" s="122"/>
      <c r="AM419" s="122"/>
      <c r="AN419" s="122"/>
      <c r="AO419" s="122"/>
      <c r="AP419" s="122"/>
      <c r="AQ419" s="122"/>
      <c r="AR419" s="122"/>
      <c r="AS419" s="122"/>
      <c r="AT419" s="122"/>
      <c r="AU419" s="122"/>
      <c r="AV419" s="122"/>
      <c r="AW419" s="122"/>
      <c r="AX419" s="122"/>
      <c r="AY419" s="122"/>
      <c r="AZ419" s="122"/>
      <c r="BA419" s="122"/>
      <c r="BB419" s="122"/>
      <c r="BC419" s="122"/>
      <c r="BD419" s="122"/>
      <c r="BE419" s="122"/>
      <c r="BF419" s="123"/>
    </row>
    <row r="420" spans="1:58" ht="5.5" customHeight="1" thickTop="1" x14ac:dyDescent="0.55000000000000004">
      <c r="A420" s="104"/>
      <c r="BF420" s="103"/>
    </row>
    <row r="421" spans="1:58" ht="37.4" customHeight="1" x14ac:dyDescent="0.55000000000000004">
      <c r="A421" s="104"/>
      <c r="B421" s="56" t="s">
        <v>3</v>
      </c>
      <c r="C421" s="417" t="s">
        <v>132</v>
      </c>
      <c r="D421" s="418"/>
      <c r="E421" s="419"/>
      <c r="F421" s="56" t="s">
        <v>209</v>
      </c>
      <c r="G421" s="339" t="s">
        <v>210</v>
      </c>
      <c r="H421" s="339"/>
      <c r="I421" s="339"/>
      <c r="J421" s="339"/>
      <c r="K421" s="246" t="s">
        <v>211</v>
      </c>
      <c r="L421" s="247"/>
      <c r="M421" s="341" t="s">
        <v>131</v>
      </c>
      <c r="N421" s="342"/>
      <c r="O421" s="342"/>
      <c r="P421" s="342"/>
      <c r="Q421" s="342"/>
      <c r="R421" s="342"/>
      <c r="S421" s="342"/>
      <c r="T421" s="342"/>
      <c r="U421" s="342"/>
      <c r="V421" s="343"/>
      <c r="W421" s="246" t="s">
        <v>213</v>
      </c>
      <c r="X421" s="246"/>
      <c r="Y421" s="344" t="s">
        <v>214</v>
      </c>
      <c r="Z421" s="344"/>
      <c r="AA421" s="344"/>
      <c r="AB421" s="344"/>
      <c r="AD421" s="247" t="s">
        <v>215</v>
      </c>
      <c r="AE421" s="345"/>
      <c r="AF421" s="345"/>
      <c r="AG421" s="359" t="s">
        <v>378</v>
      </c>
      <c r="AH421" s="360"/>
      <c r="AI421" s="360"/>
      <c r="AJ421" s="360"/>
      <c r="AK421" s="360"/>
      <c r="AL421" s="360"/>
      <c r="AM421" s="360"/>
      <c r="AN421" s="360"/>
      <c r="AO421" s="360"/>
      <c r="AP421" s="360"/>
      <c r="AQ421" s="360"/>
      <c r="AR421" s="360"/>
      <c r="AS421" s="360"/>
      <c r="AT421" s="360"/>
      <c r="AU421" s="360"/>
      <c r="AV421" s="360"/>
      <c r="AW421" s="360"/>
      <c r="AX421" s="360"/>
      <c r="AY421" s="360"/>
      <c r="AZ421" s="360"/>
      <c r="BA421" s="360"/>
      <c r="BB421" s="360"/>
      <c r="BC421" s="360"/>
      <c r="BD421" s="360"/>
      <c r="BE421" s="360"/>
      <c r="BF421" s="103"/>
    </row>
    <row r="422" spans="1:58" ht="5.5" customHeight="1" x14ac:dyDescent="0.55000000000000004">
      <c r="A422" s="104"/>
      <c r="BF422" s="103"/>
    </row>
    <row r="423" spans="1:58" ht="37.4" customHeight="1" x14ac:dyDescent="0.55000000000000004">
      <c r="A423" s="104"/>
      <c r="B423" s="247" t="s">
        <v>217</v>
      </c>
      <c r="C423" s="365"/>
      <c r="D423" s="366" t="s">
        <v>379</v>
      </c>
      <c r="E423" s="367"/>
      <c r="F423" s="367"/>
      <c r="G423" s="367"/>
      <c r="H423" s="367"/>
      <c r="I423" s="367"/>
      <c r="J423" s="367"/>
      <c r="K423" s="367"/>
      <c r="L423" s="367"/>
      <c r="M423" s="367"/>
      <c r="N423" s="367"/>
      <c r="O423" s="367"/>
      <c r="P423" s="367"/>
      <c r="Q423" s="367"/>
      <c r="R423" s="367"/>
      <c r="S423" s="367"/>
      <c r="T423" s="368"/>
      <c r="U423" s="247" t="s">
        <v>219</v>
      </c>
      <c r="V423" s="247"/>
      <c r="W423" s="247"/>
      <c r="X423" s="349" t="s">
        <v>380</v>
      </c>
      <c r="Y423" s="349"/>
      <c r="Z423" s="349"/>
      <c r="AA423" s="349"/>
      <c r="AB423" s="349"/>
      <c r="AD423" s="331" t="s">
        <v>236</v>
      </c>
      <c r="AE423" s="331"/>
      <c r="AF423" s="331"/>
      <c r="AG423" s="361" t="s">
        <v>335</v>
      </c>
      <c r="AH423" s="361"/>
      <c r="AI423" s="361"/>
      <c r="AJ423" s="361"/>
      <c r="AK423" s="361"/>
      <c r="AL423" s="361"/>
      <c r="AM423" s="361"/>
      <c r="AN423" s="361"/>
      <c r="AO423" s="361"/>
      <c r="AP423" s="361"/>
      <c r="AQ423" s="361"/>
      <c r="AR423" s="361"/>
      <c r="AS423" s="361"/>
      <c r="AT423" s="361"/>
      <c r="AU423" s="361"/>
      <c r="AV423" s="361"/>
      <c r="AW423" s="361"/>
      <c r="AX423" s="361"/>
      <c r="AY423" s="361"/>
      <c r="AZ423" s="361"/>
      <c r="BA423" s="361"/>
      <c r="BB423" s="361"/>
      <c r="BC423" s="361"/>
      <c r="BD423" s="361"/>
      <c r="BE423" s="361"/>
      <c r="BF423" s="103"/>
    </row>
    <row r="424" spans="1:58" ht="5.5" customHeight="1" x14ac:dyDescent="0.55000000000000004">
      <c r="A424" s="104"/>
      <c r="AD424" s="332"/>
      <c r="AE424" s="332"/>
      <c r="AF424" s="332"/>
      <c r="AG424" s="362"/>
      <c r="AH424" s="362"/>
      <c r="AI424" s="362"/>
      <c r="AJ424" s="362"/>
      <c r="AK424" s="362"/>
      <c r="AL424" s="362"/>
      <c r="AM424" s="362"/>
      <c r="AN424" s="362"/>
      <c r="AO424" s="362"/>
      <c r="AP424" s="362"/>
      <c r="AQ424" s="362"/>
      <c r="AR424" s="362"/>
      <c r="AS424" s="362"/>
      <c r="AT424" s="362"/>
      <c r="AU424" s="362"/>
      <c r="AV424" s="362"/>
      <c r="AW424" s="362"/>
      <c r="AX424" s="362"/>
      <c r="AY424" s="362"/>
      <c r="AZ424" s="362"/>
      <c r="BA424" s="362"/>
      <c r="BB424" s="362"/>
      <c r="BC424" s="362"/>
      <c r="BD424" s="362"/>
      <c r="BE424" s="362"/>
      <c r="BF424" s="103"/>
    </row>
    <row r="425" spans="1:58" ht="37.4" customHeight="1" x14ac:dyDescent="0.55000000000000004">
      <c r="A425" s="104"/>
      <c r="B425" s="247" t="s">
        <v>222</v>
      </c>
      <c r="C425" s="247"/>
      <c r="D425" s="247"/>
      <c r="E425" s="247"/>
      <c r="F425" s="247"/>
      <c r="G425" s="247"/>
      <c r="H425" s="247"/>
      <c r="I425" s="247"/>
      <c r="J425" s="247"/>
      <c r="K425" s="247"/>
      <c r="L425" s="247"/>
      <c r="M425" s="247"/>
      <c r="N425" s="247"/>
      <c r="O425" s="247"/>
      <c r="P425" s="247"/>
      <c r="Q425" s="247"/>
      <c r="R425" s="247"/>
      <c r="S425" s="247"/>
      <c r="T425" s="247"/>
      <c r="U425" s="247"/>
      <c r="V425" s="247"/>
      <c r="W425" s="247"/>
      <c r="X425" s="247"/>
      <c r="Y425" s="247" t="s">
        <v>223</v>
      </c>
      <c r="Z425" s="247"/>
      <c r="AA425" s="247"/>
      <c r="AB425" s="247"/>
      <c r="AD425" s="333"/>
      <c r="AE425" s="333"/>
      <c r="AF425" s="333"/>
      <c r="AG425" s="363"/>
      <c r="AH425" s="363"/>
      <c r="AI425" s="363"/>
      <c r="AJ425" s="363"/>
      <c r="AK425" s="363"/>
      <c r="AL425" s="363"/>
      <c r="AM425" s="363"/>
      <c r="AN425" s="363"/>
      <c r="AO425" s="363"/>
      <c r="AP425" s="363"/>
      <c r="AQ425" s="363"/>
      <c r="AR425" s="363"/>
      <c r="AS425" s="363"/>
      <c r="AT425" s="363"/>
      <c r="AU425" s="363"/>
      <c r="AV425" s="363"/>
      <c r="AW425" s="363"/>
      <c r="AX425" s="363"/>
      <c r="AY425" s="363"/>
      <c r="AZ425" s="363"/>
      <c r="BA425" s="363"/>
      <c r="BB425" s="363"/>
      <c r="BC425" s="363"/>
      <c r="BD425" s="363"/>
      <c r="BE425" s="363"/>
      <c r="BF425" s="103"/>
    </row>
    <row r="426" spans="1:58" ht="5.5" customHeight="1" x14ac:dyDescent="0.55000000000000004">
      <c r="A426" s="104"/>
      <c r="BF426" s="103"/>
    </row>
    <row r="427" spans="1:58" ht="37.4" customHeight="1" x14ac:dyDescent="0.55000000000000004">
      <c r="A427" s="104"/>
      <c r="B427" s="372" t="s">
        <v>226</v>
      </c>
      <c r="C427" s="425" t="s">
        <v>381</v>
      </c>
      <c r="D427" s="426"/>
      <c r="E427" s="426"/>
      <c r="F427" s="426"/>
      <c r="G427" s="426"/>
      <c r="H427" s="426"/>
      <c r="I427" s="426"/>
      <c r="J427" s="426"/>
      <c r="K427" s="426"/>
      <c r="L427" s="426"/>
      <c r="M427" s="426"/>
      <c r="N427" s="426"/>
      <c r="O427" s="426"/>
      <c r="P427" s="426"/>
      <c r="Q427" s="426"/>
      <c r="R427" s="426"/>
      <c r="S427" s="426"/>
      <c r="T427" s="426"/>
      <c r="U427" s="426"/>
      <c r="V427" s="426"/>
      <c r="W427" s="426"/>
      <c r="X427" s="427"/>
      <c r="Y427" s="390"/>
      <c r="Z427" s="390"/>
      <c r="AA427" s="390"/>
      <c r="AB427" s="390"/>
      <c r="AD427" s="229" t="s">
        <v>239</v>
      </c>
      <c r="AE427" s="230"/>
      <c r="AF427" s="231"/>
      <c r="AG427" s="334"/>
      <c r="AH427" s="335"/>
      <c r="AI427" s="335"/>
      <c r="AJ427" s="335"/>
      <c r="AK427" s="335"/>
      <c r="AL427" s="335"/>
      <c r="AM427" s="335"/>
      <c r="AN427" s="335"/>
      <c r="AO427" s="335"/>
      <c r="AP427" s="335"/>
      <c r="AQ427" s="335"/>
      <c r="AR427" s="335"/>
      <c r="AS427" s="335"/>
      <c r="AT427" s="335"/>
      <c r="AU427" s="335"/>
      <c r="AV427" s="335"/>
      <c r="AW427" s="335"/>
      <c r="AX427" s="335"/>
      <c r="AY427" s="335"/>
      <c r="AZ427" s="335"/>
      <c r="BA427" s="335"/>
      <c r="BB427" s="335"/>
      <c r="BC427" s="335"/>
      <c r="BD427" s="335"/>
      <c r="BE427" s="336"/>
      <c r="BF427" s="103"/>
    </row>
    <row r="428" spans="1:58" ht="5.5" customHeight="1" x14ac:dyDescent="0.55000000000000004">
      <c r="A428" s="104"/>
      <c r="B428" s="373"/>
      <c r="C428" s="428"/>
      <c r="D428" s="429"/>
      <c r="E428" s="429"/>
      <c r="F428" s="429"/>
      <c r="G428" s="429"/>
      <c r="H428" s="429"/>
      <c r="I428" s="429"/>
      <c r="J428" s="429"/>
      <c r="K428" s="429"/>
      <c r="L428" s="429"/>
      <c r="M428" s="429"/>
      <c r="N428" s="429"/>
      <c r="O428" s="429"/>
      <c r="P428" s="429"/>
      <c r="Q428" s="429"/>
      <c r="R428" s="429"/>
      <c r="S428" s="429"/>
      <c r="T428" s="429"/>
      <c r="U428" s="429"/>
      <c r="V428" s="429"/>
      <c r="W428" s="429"/>
      <c r="X428" s="430"/>
      <c r="Y428" s="390"/>
      <c r="Z428" s="390"/>
      <c r="AA428" s="390"/>
      <c r="AB428" s="390"/>
      <c r="BF428" s="103"/>
    </row>
    <row r="429" spans="1:58" ht="37.4" customHeight="1" x14ac:dyDescent="0.55000000000000004">
      <c r="A429" s="104"/>
      <c r="B429" s="374"/>
      <c r="C429" s="431"/>
      <c r="D429" s="432"/>
      <c r="E429" s="432"/>
      <c r="F429" s="432"/>
      <c r="G429" s="432"/>
      <c r="H429" s="432"/>
      <c r="I429" s="432"/>
      <c r="J429" s="432"/>
      <c r="K429" s="432"/>
      <c r="L429" s="432"/>
      <c r="M429" s="432"/>
      <c r="N429" s="432"/>
      <c r="O429" s="432"/>
      <c r="P429" s="432"/>
      <c r="Q429" s="432"/>
      <c r="R429" s="432"/>
      <c r="S429" s="432"/>
      <c r="T429" s="432"/>
      <c r="U429" s="432"/>
      <c r="V429" s="432"/>
      <c r="W429" s="432"/>
      <c r="X429" s="433"/>
      <c r="Y429" s="390"/>
      <c r="Z429" s="390"/>
      <c r="AA429" s="390"/>
      <c r="AB429" s="390"/>
      <c r="AD429" s="246" t="s">
        <v>221</v>
      </c>
      <c r="AE429" s="246"/>
      <c r="AF429" s="246"/>
      <c r="AG429" s="337"/>
      <c r="AH429" s="337"/>
      <c r="AI429" s="337"/>
      <c r="AJ429" s="337"/>
      <c r="AK429" s="337"/>
      <c r="AL429" s="337"/>
      <c r="AM429" s="337"/>
      <c r="AN429" s="337"/>
      <c r="AO429" s="337"/>
      <c r="AP429" s="337"/>
      <c r="AQ429" s="337"/>
      <c r="AR429" s="337"/>
      <c r="AS429" s="337"/>
      <c r="AT429" s="337"/>
      <c r="AU429" s="337"/>
      <c r="AV429" s="229" t="s">
        <v>88</v>
      </c>
      <c r="AW429" s="230"/>
      <c r="AX429" s="231"/>
      <c r="AY429" s="319"/>
      <c r="AZ429" s="320"/>
      <c r="BA429" s="320"/>
      <c r="BB429" s="320"/>
      <c r="BC429" s="320"/>
      <c r="BD429" s="320"/>
      <c r="BE429" s="321"/>
      <c r="BF429" s="103"/>
    </row>
    <row r="430" spans="1:58" ht="5.5" customHeight="1" x14ac:dyDescent="0.55000000000000004">
      <c r="A430" s="104"/>
      <c r="B430" s="102"/>
      <c r="C430" s="102"/>
      <c r="D430" s="102"/>
      <c r="E430" s="102"/>
      <c r="F430" s="102"/>
      <c r="G430" s="102"/>
      <c r="H430" s="102"/>
      <c r="I430" s="102"/>
      <c r="J430" s="102"/>
      <c r="K430" s="102"/>
      <c r="L430" s="102"/>
      <c r="M430" s="102"/>
      <c r="N430" s="102"/>
      <c r="O430" s="102"/>
      <c r="P430" s="102"/>
      <c r="Q430" s="102"/>
      <c r="R430" s="102"/>
      <c r="S430" s="102"/>
      <c r="T430" s="102"/>
      <c r="U430" s="102"/>
      <c r="V430" s="102"/>
      <c r="W430" s="102"/>
      <c r="X430" s="102"/>
      <c r="Y430" s="4"/>
      <c r="Z430" s="4"/>
      <c r="AA430" s="4"/>
      <c r="AB430" s="4"/>
      <c r="AD430"/>
      <c r="AE430"/>
      <c r="AF430"/>
      <c r="AG430"/>
      <c r="AH430"/>
      <c r="AI430"/>
      <c r="AJ430"/>
      <c r="AK430"/>
      <c r="AL430"/>
      <c r="AM430"/>
      <c r="AN430"/>
      <c r="AO430"/>
      <c r="AP430"/>
      <c r="AQ430"/>
      <c r="AR430"/>
      <c r="AS430"/>
      <c r="AT430"/>
      <c r="AU430"/>
      <c r="AV430"/>
      <c r="AW430"/>
      <c r="AX430"/>
      <c r="AY430"/>
      <c r="AZ430"/>
      <c r="BA430"/>
      <c r="BB430"/>
      <c r="BC430"/>
      <c r="BD430"/>
      <c r="BE430"/>
      <c r="BF430" s="103"/>
    </row>
    <row r="431" spans="1:58" ht="37.4" customHeight="1" x14ac:dyDescent="0.55000000000000004">
      <c r="A431" s="104"/>
      <c r="B431" s="13" t="s">
        <v>240</v>
      </c>
      <c r="C431" s="341" t="s">
        <v>382</v>
      </c>
      <c r="D431" s="342"/>
      <c r="E431" s="342"/>
      <c r="F431" s="342"/>
      <c r="G431" s="342"/>
      <c r="H431" s="342"/>
      <c r="I431" s="342"/>
      <c r="J431" s="342"/>
      <c r="K431" s="342"/>
      <c r="L431" s="342"/>
      <c r="M431" s="342"/>
      <c r="N431" s="342"/>
      <c r="O431" s="342"/>
      <c r="P431" s="342"/>
      <c r="Q431" s="342"/>
      <c r="R431" s="342"/>
      <c r="S431" s="342"/>
      <c r="T431" s="342"/>
      <c r="U431" s="342"/>
      <c r="V431" s="342"/>
      <c r="W431" s="342"/>
      <c r="X431" s="343"/>
      <c r="Y431" s="340"/>
      <c r="Z431" s="340"/>
      <c r="AA431" s="340"/>
      <c r="AB431" s="340"/>
      <c r="AD431" s="322" t="s">
        <v>224</v>
      </c>
      <c r="AE431" s="323"/>
      <c r="AF431" s="324"/>
      <c r="AG431" s="350"/>
      <c r="AH431" s="351"/>
      <c r="AI431" s="351"/>
      <c r="AJ431" s="351"/>
      <c r="AK431" s="351"/>
      <c r="AL431" s="351"/>
      <c r="AM431" s="351"/>
      <c r="AN431" s="351"/>
      <c r="AO431" s="351"/>
      <c r="AP431" s="351"/>
      <c r="AQ431" s="352"/>
      <c r="AR431" s="322" t="s">
        <v>225</v>
      </c>
      <c r="AS431" s="323"/>
      <c r="AT431" s="324"/>
      <c r="AU431" s="318"/>
      <c r="AV431" s="364"/>
      <c r="AW431" s="364"/>
      <c r="AX431" s="364"/>
      <c r="AY431" s="364"/>
      <c r="AZ431" s="364"/>
      <c r="BA431" s="364"/>
      <c r="BB431" s="364"/>
      <c r="BC431" s="364"/>
      <c r="BD431" s="364"/>
      <c r="BE431" s="364"/>
      <c r="BF431" s="103"/>
    </row>
    <row r="432" spans="1:58" ht="5.5" customHeight="1" x14ac:dyDescent="0.55000000000000004">
      <c r="A432" s="104"/>
      <c r="B432" s="11"/>
      <c r="C432" s="3"/>
      <c r="D432" s="3"/>
      <c r="E432" s="3"/>
      <c r="F432" s="3"/>
      <c r="G432" s="3"/>
      <c r="H432" s="3"/>
      <c r="I432" s="3"/>
      <c r="J432" s="3"/>
      <c r="K432" s="3"/>
      <c r="L432" s="3"/>
      <c r="M432" s="3"/>
      <c r="N432" s="3"/>
      <c r="O432" s="3"/>
      <c r="P432" s="3"/>
      <c r="Q432" s="3"/>
      <c r="R432" s="3"/>
      <c r="S432" s="3"/>
      <c r="T432" s="3"/>
      <c r="U432" s="3"/>
      <c r="V432" s="3"/>
      <c r="W432" s="3"/>
      <c r="X432" s="3"/>
      <c r="Y432" s="2"/>
      <c r="Z432" s="2"/>
      <c r="AA432" s="2"/>
      <c r="AB432" s="2"/>
      <c r="AD432" s="325"/>
      <c r="AE432" s="326"/>
      <c r="AF432" s="327"/>
      <c r="AG432" s="353"/>
      <c r="AH432" s="354"/>
      <c r="AI432" s="354"/>
      <c r="AJ432" s="354"/>
      <c r="AK432" s="354"/>
      <c r="AL432" s="354"/>
      <c r="AM432" s="354"/>
      <c r="AN432" s="354"/>
      <c r="AO432" s="354"/>
      <c r="AP432" s="354"/>
      <c r="AQ432" s="355"/>
      <c r="AR432" s="325"/>
      <c r="AS432" s="326"/>
      <c r="AT432" s="327"/>
      <c r="AU432" s="364"/>
      <c r="AV432" s="364"/>
      <c r="AW432" s="364"/>
      <c r="AX432" s="364"/>
      <c r="AY432" s="364"/>
      <c r="AZ432" s="364"/>
      <c r="BA432" s="364"/>
      <c r="BB432" s="364"/>
      <c r="BC432" s="364"/>
      <c r="BD432" s="364"/>
      <c r="BE432" s="364"/>
      <c r="BF432" s="103"/>
    </row>
    <row r="433" spans="1:58" ht="37.4" customHeight="1" x14ac:dyDescent="0.55000000000000004">
      <c r="A433" s="104"/>
      <c r="B433" s="13" t="s">
        <v>242</v>
      </c>
      <c r="C433" s="341" t="s">
        <v>270</v>
      </c>
      <c r="D433" s="370"/>
      <c r="E433" s="370"/>
      <c r="F433" s="370"/>
      <c r="G433" s="370"/>
      <c r="H433" s="370"/>
      <c r="I433" s="370"/>
      <c r="J433" s="370"/>
      <c r="K433" s="370"/>
      <c r="L433" s="370"/>
      <c r="M433" s="370"/>
      <c r="N433" s="370"/>
      <c r="O433" s="370"/>
      <c r="P433" s="370"/>
      <c r="Q433" s="370"/>
      <c r="R433" s="370"/>
      <c r="S433" s="370"/>
      <c r="T433" s="370"/>
      <c r="U433" s="370"/>
      <c r="V433" s="370"/>
      <c r="W433" s="370"/>
      <c r="X433" s="371"/>
      <c r="Y433" s="340"/>
      <c r="Z433" s="340"/>
      <c r="AA433" s="340"/>
      <c r="AB433" s="340"/>
      <c r="AD433" s="325"/>
      <c r="AE433" s="326"/>
      <c r="AF433" s="327"/>
      <c r="AG433" s="353"/>
      <c r="AH433" s="354"/>
      <c r="AI433" s="354"/>
      <c r="AJ433" s="354"/>
      <c r="AK433" s="354"/>
      <c r="AL433" s="354"/>
      <c r="AM433" s="354"/>
      <c r="AN433" s="354"/>
      <c r="AO433" s="354"/>
      <c r="AP433" s="354"/>
      <c r="AQ433" s="355"/>
      <c r="AR433" s="325"/>
      <c r="AS433" s="326"/>
      <c r="AT433" s="327"/>
      <c r="AU433" s="364"/>
      <c r="AV433" s="364"/>
      <c r="AW433" s="364"/>
      <c r="AX433" s="364"/>
      <c r="AY433" s="364"/>
      <c r="AZ433" s="364"/>
      <c r="BA433" s="364"/>
      <c r="BB433" s="364"/>
      <c r="BC433" s="364"/>
      <c r="BD433" s="364"/>
      <c r="BE433" s="364"/>
      <c r="BF433" s="103"/>
    </row>
    <row r="434" spans="1:58" ht="5.5" customHeight="1" x14ac:dyDescent="0.55000000000000004">
      <c r="A434" s="104"/>
      <c r="B434" s="11"/>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D434" s="325"/>
      <c r="AE434" s="326"/>
      <c r="AF434" s="327"/>
      <c r="AG434" s="353"/>
      <c r="AH434" s="354"/>
      <c r="AI434" s="354"/>
      <c r="AJ434" s="354"/>
      <c r="AK434" s="354"/>
      <c r="AL434" s="354"/>
      <c r="AM434" s="354"/>
      <c r="AN434" s="354"/>
      <c r="AO434" s="354"/>
      <c r="AP434" s="354"/>
      <c r="AQ434" s="355"/>
      <c r="AR434" s="328"/>
      <c r="AS434" s="329"/>
      <c r="AT434" s="330"/>
      <c r="AU434" s="364"/>
      <c r="AV434" s="364"/>
      <c r="AW434" s="364"/>
      <c r="AX434" s="364"/>
      <c r="AY434" s="364"/>
      <c r="AZ434" s="364"/>
      <c r="BA434" s="364"/>
      <c r="BB434" s="364"/>
      <c r="BC434" s="364"/>
      <c r="BD434" s="364"/>
      <c r="BE434" s="364"/>
      <c r="BF434" s="103"/>
    </row>
    <row r="435" spans="1:58" ht="37" customHeight="1" x14ac:dyDescent="0.55000000000000004">
      <c r="A435" s="104"/>
      <c r="B435" s="13" t="s">
        <v>244</v>
      </c>
      <c r="C435" s="341" t="s">
        <v>271</v>
      </c>
      <c r="D435" s="370"/>
      <c r="E435" s="370"/>
      <c r="F435" s="370"/>
      <c r="G435" s="370"/>
      <c r="H435" s="370"/>
      <c r="I435" s="370"/>
      <c r="J435" s="370"/>
      <c r="K435" s="370"/>
      <c r="L435" s="370"/>
      <c r="M435" s="370"/>
      <c r="N435" s="370"/>
      <c r="O435" s="370"/>
      <c r="P435" s="370"/>
      <c r="Q435" s="370"/>
      <c r="R435" s="370"/>
      <c r="S435" s="370"/>
      <c r="T435" s="370"/>
      <c r="U435" s="370"/>
      <c r="V435" s="370"/>
      <c r="W435" s="370"/>
      <c r="X435" s="371"/>
      <c r="Y435" s="340"/>
      <c r="Z435" s="340"/>
      <c r="AA435" s="340"/>
      <c r="AB435" s="340"/>
      <c r="AD435" s="328"/>
      <c r="AE435" s="329"/>
      <c r="AF435" s="330"/>
      <c r="AG435" s="356"/>
      <c r="AH435" s="357"/>
      <c r="AI435" s="357"/>
      <c r="AJ435" s="357"/>
      <c r="AK435" s="357"/>
      <c r="AL435" s="357"/>
      <c r="AM435" s="357"/>
      <c r="AN435" s="357"/>
      <c r="AO435" s="357"/>
      <c r="AP435" s="357"/>
      <c r="AQ435" s="358"/>
      <c r="AR435" s="286" t="s">
        <v>228</v>
      </c>
      <c r="AS435" s="287"/>
      <c r="AT435" s="288"/>
      <c r="AU435" s="318"/>
      <c r="AV435" s="364"/>
      <c r="AW435" s="364"/>
      <c r="AX435" s="364"/>
      <c r="AY435" s="364"/>
      <c r="AZ435" s="364"/>
      <c r="BA435" s="364"/>
      <c r="BB435" s="364"/>
      <c r="BC435" s="364"/>
      <c r="BD435" s="364"/>
      <c r="BE435" s="364"/>
      <c r="BF435" s="103"/>
    </row>
    <row r="436" spans="1:58" ht="5.5" customHeight="1" x14ac:dyDescent="0.55000000000000004">
      <c r="A436" s="104"/>
      <c r="B436" s="4"/>
      <c r="C436" s="4"/>
      <c r="D436" s="4"/>
      <c r="E436" s="4"/>
      <c r="F436" s="4"/>
      <c r="G436" s="4"/>
      <c r="H436" s="4"/>
      <c r="I436" s="4"/>
      <c r="J436" s="4"/>
      <c r="K436" s="4"/>
      <c r="L436" s="4"/>
      <c r="M436" s="4"/>
      <c r="N436" s="4"/>
      <c r="O436" s="4"/>
      <c r="P436" s="4"/>
      <c r="Q436" s="4"/>
      <c r="R436" s="4"/>
      <c r="S436" s="4"/>
      <c r="T436" s="4"/>
      <c r="U436" s="4"/>
      <c r="V436" s="4"/>
      <c r="W436" s="4"/>
      <c r="X436" s="4"/>
      <c r="Y436" s="7"/>
      <c r="Z436" s="7"/>
      <c r="AA436" s="7"/>
      <c r="AB436" s="7"/>
      <c r="AD436"/>
      <c r="AE436"/>
      <c r="AF436"/>
      <c r="AG436"/>
      <c r="AH436"/>
      <c r="AI436"/>
      <c r="AJ436"/>
      <c r="AK436"/>
      <c r="AL436"/>
      <c r="AM436"/>
      <c r="AN436"/>
      <c r="AO436"/>
      <c r="AP436"/>
      <c r="AQ436"/>
      <c r="AR436"/>
      <c r="AS436"/>
      <c r="AT436"/>
      <c r="AU436"/>
      <c r="AV436"/>
      <c r="AW436"/>
      <c r="AX436"/>
      <c r="AY436"/>
      <c r="AZ436"/>
      <c r="BA436"/>
      <c r="BB436"/>
      <c r="BC436"/>
      <c r="BD436"/>
      <c r="BE436"/>
      <c r="BF436" s="103"/>
    </row>
    <row r="437" spans="1:58" ht="37.4" customHeight="1" x14ac:dyDescent="0.55000000000000004">
      <c r="A437" s="104"/>
      <c r="AD437" s="252" t="s">
        <v>229</v>
      </c>
      <c r="AE437" s="253"/>
      <c r="AF437" s="253"/>
      <c r="AG437" s="253"/>
      <c r="AH437" s="254"/>
      <c r="AI437" s="318"/>
      <c r="AJ437" s="318"/>
      <c r="AK437" s="318"/>
      <c r="AL437" s="318"/>
      <c r="AM437" s="318"/>
      <c r="AN437" s="318"/>
      <c r="AO437" s="318"/>
      <c r="AP437" s="318"/>
      <c r="AQ437" s="318"/>
      <c r="AR437" s="318"/>
      <c r="AS437" s="318"/>
      <c r="AT437" s="318"/>
      <c r="AU437" s="318"/>
      <c r="AV437" s="247" t="s">
        <v>230</v>
      </c>
      <c r="AW437" s="247"/>
      <c r="AX437" s="247"/>
      <c r="AY437" s="318"/>
      <c r="AZ437" s="318"/>
      <c r="BA437" s="318"/>
      <c r="BB437" s="318"/>
      <c r="BC437" s="318"/>
      <c r="BD437" s="318"/>
      <c r="BE437" s="318"/>
      <c r="BF437" s="103"/>
    </row>
    <row r="438" spans="1:58" ht="5.5" customHeight="1" x14ac:dyDescent="0.55000000000000004">
      <c r="A438" s="104"/>
      <c r="B438" s="102"/>
      <c r="C438" s="102"/>
      <c r="D438" s="102"/>
      <c r="E438" s="102"/>
      <c r="F438" s="102"/>
      <c r="G438" s="102"/>
      <c r="H438" s="102"/>
      <c r="I438" s="102"/>
      <c r="J438" s="102"/>
      <c r="K438" s="102"/>
      <c r="L438" s="102"/>
      <c r="M438" s="102"/>
      <c r="N438" s="102"/>
      <c r="O438" s="102"/>
      <c r="P438" s="102"/>
      <c r="Q438" s="102"/>
      <c r="R438" s="102"/>
      <c r="S438" s="102"/>
      <c r="T438" s="102"/>
      <c r="U438" s="102"/>
      <c r="V438" s="102"/>
      <c r="W438" s="102"/>
      <c r="X438" s="102"/>
      <c r="AD438" s="315"/>
      <c r="AE438" s="316"/>
      <c r="AF438" s="316"/>
      <c r="AG438" s="316"/>
      <c r="AH438" s="317"/>
      <c r="AI438" s="318"/>
      <c r="AJ438" s="318"/>
      <c r="AK438" s="318"/>
      <c r="AL438" s="318"/>
      <c r="AM438" s="318"/>
      <c r="AN438" s="318"/>
      <c r="AO438" s="318"/>
      <c r="AP438" s="318"/>
      <c r="AQ438" s="318"/>
      <c r="AR438" s="318"/>
      <c r="AS438" s="318"/>
      <c r="AT438" s="318"/>
      <c r="AU438" s="318"/>
      <c r="AV438" s="247"/>
      <c r="AW438" s="247"/>
      <c r="AX438" s="247"/>
      <c r="AY438" s="318"/>
      <c r="AZ438" s="318"/>
      <c r="BA438" s="318"/>
      <c r="BB438" s="318"/>
      <c r="BC438" s="318"/>
      <c r="BD438" s="318"/>
      <c r="BE438" s="318"/>
      <c r="BF438" s="103"/>
    </row>
    <row r="439" spans="1:58" ht="37.4" customHeight="1" x14ac:dyDescent="0.55000000000000004">
      <c r="A439" s="104"/>
      <c r="AD439" s="255"/>
      <c r="AE439" s="256"/>
      <c r="AF439" s="256"/>
      <c r="AG439" s="256"/>
      <c r="AH439" s="257"/>
      <c r="AI439" s="318"/>
      <c r="AJ439" s="318"/>
      <c r="AK439" s="318"/>
      <c r="AL439" s="318"/>
      <c r="AM439" s="318"/>
      <c r="AN439" s="318"/>
      <c r="AO439" s="318"/>
      <c r="AP439" s="318"/>
      <c r="AQ439" s="318"/>
      <c r="AR439" s="318"/>
      <c r="AS439" s="318"/>
      <c r="AT439" s="318"/>
      <c r="AU439" s="318"/>
      <c r="AV439" s="247"/>
      <c r="AW439" s="247"/>
      <c r="AX439" s="247"/>
      <c r="AY439" s="318"/>
      <c r="AZ439" s="318"/>
      <c r="BA439" s="318"/>
      <c r="BB439" s="318"/>
      <c r="BC439" s="318"/>
      <c r="BD439" s="318"/>
      <c r="BE439" s="318"/>
      <c r="BF439" s="103"/>
    </row>
    <row r="440" spans="1:58" ht="5.5" customHeight="1" thickBot="1" x14ac:dyDescent="0.6">
      <c r="A440" s="124"/>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125"/>
      <c r="AK440" s="125"/>
      <c r="AL440" s="125"/>
      <c r="AM440" s="125"/>
      <c r="AN440" s="125"/>
      <c r="AO440" s="125"/>
      <c r="AP440" s="125"/>
      <c r="AQ440" s="125"/>
      <c r="AR440" s="125"/>
      <c r="AS440" s="125"/>
      <c r="AT440" s="125"/>
      <c r="AU440" s="125"/>
      <c r="AV440" s="125"/>
      <c r="AW440" s="125"/>
      <c r="AX440" s="125"/>
      <c r="AY440" s="125"/>
      <c r="AZ440" s="125"/>
      <c r="BA440" s="125"/>
      <c r="BB440" s="125"/>
      <c r="BC440" s="125"/>
      <c r="BD440" s="125"/>
      <c r="BE440" s="125"/>
      <c r="BF440" s="126"/>
    </row>
    <row r="441" spans="1:58" ht="5.5" customHeight="1" thickTop="1" x14ac:dyDescent="0.55000000000000004">
      <c r="A441" s="107"/>
      <c r="B441" s="100"/>
      <c r="C441" s="100"/>
      <c r="D441" s="100"/>
      <c r="E441" s="100"/>
      <c r="F441" s="100"/>
      <c r="G441" s="100"/>
      <c r="H441" s="100"/>
      <c r="I441" s="100"/>
      <c r="J441" s="100"/>
      <c r="K441" s="100"/>
      <c r="L441" s="100"/>
      <c r="M441" s="100"/>
      <c r="N441" s="100"/>
      <c r="O441" s="100"/>
      <c r="P441" s="100"/>
      <c r="Q441" s="100"/>
      <c r="R441" s="100"/>
      <c r="S441" s="100"/>
      <c r="T441" s="100"/>
      <c r="U441" s="100"/>
      <c r="V441" s="100"/>
      <c r="W441" s="100"/>
      <c r="X441" s="100"/>
      <c r="Y441" s="100"/>
      <c r="Z441" s="100"/>
      <c r="AA441" s="100"/>
      <c r="AB441" s="100"/>
      <c r="AC441" s="100"/>
      <c r="AD441" s="100"/>
      <c r="AE441" s="100"/>
      <c r="AF441" s="100"/>
      <c r="AG441" s="100"/>
      <c r="AH441" s="100"/>
      <c r="AI441" s="100"/>
      <c r="AJ441" s="100"/>
      <c r="AK441" s="100"/>
      <c r="AL441" s="100"/>
      <c r="AM441" s="100"/>
      <c r="AN441" s="100"/>
      <c r="AO441" s="100"/>
      <c r="AP441" s="100"/>
      <c r="AQ441" s="100"/>
      <c r="AR441" s="100"/>
      <c r="AS441" s="100"/>
      <c r="AT441" s="100"/>
      <c r="AU441" s="100"/>
      <c r="AV441" s="100"/>
      <c r="AW441" s="100"/>
      <c r="AX441" s="100"/>
      <c r="AY441" s="100"/>
      <c r="AZ441" s="100"/>
      <c r="BA441" s="100"/>
      <c r="BB441" s="100"/>
      <c r="BC441" s="100"/>
      <c r="BD441" s="100"/>
      <c r="BE441" s="100"/>
      <c r="BF441" s="106"/>
    </row>
    <row r="442" spans="1:58" ht="37.4" customHeight="1" x14ac:dyDescent="0.55000000000000004">
      <c r="A442" s="107"/>
      <c r="B442" s="56" t="s">
        <v>3</v>
      </c>
      <c r="C442" s="417" t="s">
        <v>134</v>
      </c>
      <c r="D442" s="418"/>
      <c r="E442" s="419"/>
      <c r="F442" s="56" t="s">
        <v>209</v>
      </c>
      <c r="G442" s="339" t="s">
        <v>210</v>
      </c>
      <c r="H442" s="339"/>
      <c r="I442" s="339"/>
      <c r="J442" s="339"/>
      <c r="K442" s="246" t="s">
        <v>211</v>
      </c>
      <c r="L442" s="247"/>
      <c r="M442" s="341" t="s">
        <v>133</v>
      </c>
      <c r="N442" s="342"/>
      <c r="O442" s="342"/>
      <c r="P442" s="342"/>
      <c r="Q442" s="342"/>
      <c r="R442" s="342"/>
      <c r="S442" s="342"/>
      <c r="T442" s="342"/>
      <c r="U442" s="342"/>
      <c r="V442" s="343"/>
      <c r="W442" s="246" t="s">
        <v>213</v>
      </c>
      <c r="X442" s="246"/>
      <c r="Y442" s="344" t="s">
        <v>214</v>
      </c>
      <c r="Z442" s="344"/>
      <c r="AA442" s="344"/>
      <c r="AB442" s="344"/>
      <c r="AC442" s="100"/>
      <c r="AD442" s="247" t="s">
        <v>215</v>
      </c>
      <c r="AE442" s="345"/>
      <c r="AF442" s="345"/>
      <c r="AG442" s="359" t="s">
        <v>383</v>
      </c>
      <c r="AH442" s="360"/>
      <c r="AI442" s="360"/>
      <c r="AJ442" s="360"/>
      <c r="AK442" s="360"/>
      <c r="AL442" s="360"/>
      <c r="AM442" s="360"/>
      <c r="AN442" s="360"/>
      <c r="AO442" s="360"/>
      <c r="AP442" s="360"/>
      <c r="AQ442" s="360"/>
      <c r="AR442" s="360"/>
      <c r="AS442" s="360"/>
      <c r="AT442" s="360"/>
      <c r="AU442" s="360"/>
      <c r="AV442" s="360"/>
      <c r="AW442" s="360"/>
      <c r="AX442" s="360"/>
      <c r="AY442" s="360"/>
      <c r="AZ442" s="360"/>
      <c r="BA442" s="360"/>
      <c r="BB442" s="360"/>
      <c r="BC442" s="360"/>
      <c r="BD442" s="360"/>
      <c r="BE442" s="360"/>
      <c r="BF442" s="103"/>
    </row>
    <row r="443" spans="1:58" ht="5.5" customHeight="1" x14ac:dyDescent="0.55000000000000004">
      <c r="A443" s="107"/>
      <c r="B443" s="115"/>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58"/>
      <c r="Z443" s="58"/>
      <c r="AA443" s="58"/>
      <c r="AB443" s="58"/>
      <c r="AC443" s="100"/>
      <c r="AD443" s="100"/>
      <c r="AE443" s="100"/>
      <c r="AF443" s="100"/>
      <c r="AG443" s="100"/>
      <c r="AH443" s="100"/>
      <c r="AI443" s="100"/>
      <c r="AJ443" s="100"/>
      <c r="AK443" s="100"/>
      <c r="AL443" s="100"/>
      <c r="AM443" s="100"/>
      <c r="AN443" s="100"/>
      <c r="AO443" s="100"/>
      <c r="AP443" s="100"/>
      <c r="AQ443" s="100"/>
      <c r="AR443" s="100"/>
      <c r="AS443" s="100"/>
      <c r="AT443" s="100"/>
      <c r="AU443" s="100"/>
      <c r="AV443" s="100"/>
      <c r="AW443" s="100"/>
      <c r="AX443" s="100"/>
      <c r="AY443" s="100"/>
      <c r="AZ443" s="100"/>
      <c r="BA443" s="100"/>
      <c r="BB443" s="100"/>
      <c r="BC443" s="100"/>
      <c r="BD443" s="100"/>
      <c r="BE443" s="100"/>
      <c r="BF443" s="106"/>
    </row>
    <row r="444" spans="1:58" ht="37.4" customHeight="1" x14ac:dyDescent="0.55000000000000004">
      <c r="A444" s="107"/>
      <c r="B444" s="247" t="s">
        <v>217</v>
      </c>
      <c r="C444" s="365"/>
      <c r="D444" s="366" t="s">
        <v>384</v>
      </c>
      <c r="E444" s="367"/>
      <c r="F444" s="367"/>
      <c r="G444" s="367"/>
      <c r="H444" s="367"/>
      <c r="I444" s="367"/>
      <c r="J444" s="367"/>
      <c r="K444" s="367"/>
      <c r="L444" s="367"/>
      <c r="M444" s="367"/>
      <c r="N444" s="367"/>
      <c r="O444" s="367"/>
      <c r="P444" s="367"/>
      <c r="Q444" s="367"/>
      <c r="R444" s="367"/>
      <c r="S444" s="367"/>
      <c r="T444" s="368"/>
      <c r="U444" s="247" t="s">
        <v>219</v>
      </c>
      <c r="V444" s="247"/>
      <c r="W444" s="247"/>
      <c r="X444" s="349" t="s">
        <v>385</v>
      </c>
      <c r="Y444" s="349"/>
      <c r="Z444" s="349"/>
      <c r="AA444" s="349"/>
      <c r="AB444" s="349"/>
      <c r="AC444" s="100"/>
      <c r="AD444" s="331" t="s">
        <v>236</v>
      </c>
      <c r="AE444" s="331"/>
      <c r="AF444" s="331"/>
      <c r="AG444" s="361" t="s">
        <v>386</v>
      </c>
      <c r="AH444" s="361"/>
      <c r="AI444" s="361"/>
      <c r="AJ444" s="361"/>
      <c r="AK444" s="361"/>
      <c r="AL444" s="361"/>
      <c r="AM444" s="361"/>
      <c r="AN444" s="361"/>
      <c r="AO444" s="361"/>
      <c r="AP444" s="361"/>
      <c r="AQ444" s="361"/>
      <c r="AR444" s="361"/>
      <c r="AS444" s="361"/>
      <c r="AT444" s="361"/>
      <c r="AU444" s="361"/>
      <c r="AV444" s="361"/>
      <c r="AW444" s="361"/>
      <c r="AX444" s="361"/>
      <c r="AY444" s="361"/>
      <c r="AZ444" s="361"/>
      <c r="BA444" s="361"/>
      <c r="BB444" s="361"/>
      <c r="BC444" s="361"/>
      <c r="BD444" s="361"/>
      <c r="BE444" s="361"/>
      <c r="BF444" s="103"/>
    </row>
    <row r="445" spans="1:58" ht="5.5" customHeight="1" x14ac:dyDescent="0.55000000000000004">
      <c r="A445" s="107"/>
      <c r="B445" s="115"/>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58"/>
      <c r="Z445" s="58"/>
      <c r="AA445" s="58"/>
      <c r="AB445" s="58"/>
      <c r="AC445" s="100"/>
      <c r="AD445" s="332"/>
      <c r="AE445" s="332"/>
      <c r="AF445" s="332"/>
      <c r="AG445" s="362"/>
      <c r="AH445" s="362"/>
      <c r="AI445" s="362"/>
      <c r="AJ445" s="362"/>
      <c r="AK445" s="362"/>
      <c r="AL445" s="362"/>
      <c r="AM445" s="362"/>
      <c r="AN445" s="362"/>
      <c r="AO445" s="362"/>
      <c r="AP445" s="362"/>
      <c r="AQ445" s="362"/>
      <c r="AR445" s="362"/>
      <c r="AS445" s="362"/>
      <c r="AT445" s="362"/>
      <c r="AU445" s="362"/>
      <c r="AV445" s="362"/>
      <c r="AW445" s="362"/>
      <c r="AX445" s="362"/>
      <c r="AY445" s="362"/>
      <c r="AZ445" s="362"/>
      <c r="BA445" s="362"/>
      <c r="BB445" s="362"/>
      <c r="BC445" s="362"/>
      <c r="BD445" s="362"/>
      <c r="BE445" s="362"/>
      <c r="BF445" s="103"/>
    </row>
    <row r="446" spans="1:58" ht="37.4" customHeight="1" x14ac:dyDescent="0.55000000000000004">
      <c r="A446" s="107"/>
      <c r="B446" s="247" t="s">
        <v>222</v>
      </c>
      <c r="C446" s="247"/>
      <c r="D446" s="247"/>
      <c r="E446" s="247"/>
      <c r="F446" s="247"/>
      <c r="G446" s="247"/>
      <c r="H446" s="247"/>
      <c r="I446" s="247"/>
      <c r="J446" s="247"/>
      <c r="K446" s="247"/>
      <c r="L446" s="247"/>
      <c r="M446" s="247"/>
      <c r="N446" s="247"/>
      <c r="O446" s="247"/>
      <c r="P446" s="247"/>
      <c r="Q446" s="247"/>
      <c r="R446" s="247"/>
      <c r="S446" s="247"/>
      <c r="T446" s="247"/>
      <c r="U446" s="247"/>
      <c r="V446" s="247"/>
      <c r="W446" s="247"/>
      <c r="X446" s="247"/>
      <c r="Y446" s="247" t="s">
        <v>223</v>
      </c>
      <c r="Z446" s="247"/>
      <c r="AA446" s="247"/>
      <c r="AB446" s="247"/>
      <c r="AC446" s="100"/>
      <c r="AD446" s="333"/>
      <c r="AE446" s="333"/>
      <c r="AF446" s="333"/>
      <c r="AG446" s="363"/>
      <c r="AH446" s="363"/>
      <c r="AI446" s="363"/>
      <c r="AJ446" s="363"/>
      <c r="AK446" s="363"/>
      <c r="AL446" s="363"/>
      <c r="AM446" s="363"/>
      <c r="AN446" s="363"/>
      <c r="AO446" s="363"/>
      <c r="AP446" s="363"/>
      <c r="AQ446" s="363"/>
      <c r="AR446" s="363"/>
      <c r="AS446" s="363"/>
      <c r="AT446" s="363"/>
      <c r="AU446" s="363"/>
      <c r="AV446" s="363"/>
      <c r="AW446" s="363"/>
      <c r="AX446" s="363"/>
      <c r="AY446" s="363"/>
      <c r="AZ446" s="363"/>
      <c r="BA446" s="363"/>
      <c r="BB446" s="363"/>
      <c r="BC446" s="363"/>
      <c r="BD446" s="363"/>
      <c r="BE446" s="363"/>
      <c r="BF446" s="103"/>
    </row>
    <row r="447" spans="1:58" ht="5.5" customHeight="1" x14ac:dyDescent="0.55000000000000004">
      <c r="A447" s="107"/>
      <c r="B447" s="115"/>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58"/>
      <c r="Z447" s="58"/>
      <c r="AA447" s="58"/>
      <c r="AB447" s="58"/>
      <c r="AC447" s="100"/>
      <c r="AD447" s="100"/>
      <c r="AE447" s="100"/>
      <c r="AF447" s="100"/>
      <c r="AG447" s="100"/>
      <c r="AH447" s="100"/>
      <c r="AI447" s="100"/>
      <c r="AJ447" s="100"/>
      <c r="AK447" s="100"/>
      <c r="AL447" s="100"/>
      <c r="AM447" s="100"/>
      <c r="AN447" s="100"/>
      <c r="AO447" s="100"/>
      <c r="AP447" s="100"/>
      <c r="AQ447" s="100"/>
      <c r="AR447" s="100"/>
      <c r="AS447" s="100"/>
      <c r="AT447" s="100"/>
      <c r="AU447" s="100"/>
      <c r="AV447" s="100"/>
      <c r="AW447" s="100"/>
      <c r="AX447" s="100"/>
      <c r="AY447" s="100"/>
      <c r="AZ447" s="100"/>
      <c r="BA447" s="100"/>
      <c r="BB447" s="100"/>
      <c r="BC447" s="100"/>
      <c r="BD447" s="100"/>
      <c r="BE447" s="100"/>
      <c r="BF447" s="106"/>
    </row>
    <row r="448" spans="1:58" ht="37.4" customHeight="1" x14ac:dyDescent="0.55000000000000004">
      <c r="A448" s="107"/>
      <c r="B448" s="13" t="s">
        <v>226</v>
      </c>
      <c r="C448" s="341" t="s">
        <v>387</v>
      </c>
      <c r="D448" s="342"/>
      <c r="E448" s="342"/>
      <c r="F448" s="342"/>
      <c r="G448" s="342"/>
      <c r="H448" s="342"/>
      <c r="I448" s="342"/>
      <c r="J448" s="342"/>
      <c r="K448" s="342"/>
      <c r="L448" s="342"/>
      <c r="M448" s="342"/>
      <c r="N448" s="342"/>
      <c r="O448" s="342"/>
      <c r="P448" s="342"/>
      <c r="Q448" s="342"/>
      <c r="R448" s="342"/>
      <c r="S448" s="342"/>
      <c r="T448" s="342"/>
      <c r="U448" s="342"/>
      <c r="V448" s="342"/>
      <c r="W448" s="342"/>
      <c r="X448" s="343"/>
      <c r="Y448" s="383"/>
      <c r="Z448" s="384"/>
      <c r="AA448" s="384"/>
      <c r="AB448" s="385"/>
      <c r="AC448" s="100"/>
      <c r="AD448" s="229" t="s">
        <v>239</v>
      </c>
      <c r="AE448" s="230"/>
      <c r="AF448" s="231"/>
      <c r="AG448" s="334"/>
      <c r="AH448" s="335"/>
      <c r="AI448" s="335"/>
      <c r="AJ448" s="335"/>
      <c r="AK448" s="335"/>
      <c r="AL448" s="335"/>
      <c r="AM448" s="335"/>
      <c r="AN448" s="335"/>
      <c r="AO448" s="335"/>
      <c r="AP448" s="335"/>
      <c r="AQ448" s="335"/>
      <c r="AR448" s="335"/>
      <c r="AS448" s="335"/>
      <c r="AT448" s="335"/>
      <c r="AU448" s="335"/>
      <c r="AV448" s="335"/>
      <c r="AW448" s="335"/>
      <c r="AX448" s="335"/>
      <c r="AY448" s="335"/>
      <c r="AZ448" s="335"/>
      <c r="BA448" s="335"/>
      <c r="BB448" s="335"/>
      <c r="BC448" s="335"/>
      <c r="BD448" s="335"/>
      <c r="BE448" s="336"/>
      <c r="BF448" s="103"/>
    </row>
    <row r="449" spans="1:58" ht="5.5" customHeight="1" x14ac:dyDescent="0.55000000000000004">
      <c r="A449" s="107"/>
      <c r="B449" s="115"/>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58"/>
      <c r="Z449" s="58"/>
      <c r="AA449" s="58"/>
      <c r="AB449" s="58"/>
      <c r="AC449" s="100"/>
      <c r="AD449" s="100"/>
      <c r="AE449" s="100"/>
      <c r="AF449" s="100"/>
      <c r="AG449" s="100"/>
      <c r="AH449" s="100"/>
      <c r="AI449" s="100"/>
      <c r="AJ449" s="100"/>
      <c r="AK449" s="100"/>
      <c r="AL449" s="100"/>
      <c r="AM449" s="100"/>
      <c r="AN449" s="100"/>
      <c r="AO449" s="100"/>
      <c r="AP449" s="100"/>
      <c r="AQ449" s="100"/>
      <c r="AR449" s="100"/>
      <c r="AS449" s="100"/>
      <c r="AT449" s="100"/>
      <c r="AU449" s="100"/>
      <c r="AV449" s="100"/>
      <c r="AW449" s="100"/>
      <c r="AX449" s="100"/>
      <c r="AY449" s="100"/>
      <c r="AZ449" s="100"/>
      <c r="BA449" s="100"/>
      <c r="BB449" s="100"/>
      <c r="BC449" s="100"/>
      <c r="BD449" s="100"/>
      <c r="BE449" s="100"/>
      <c r="BF449" s="106"/>
    </row>
    <row r="450" spans="1:58" ht="37.4" customHeight="1" x14ac:dyDescent="0.55000000000000004">
      <c r="A450" s="107"/>
      <c r="B450" s="13" t="s">
        <v>240</v>
      </c>
      <c r="C450" s="341" t="s">
        <v>261</v>
      </c>
      <c r="D450" s="342"/>
      <c r="E450" s="342"/>
      <c r="F450" s="342"/>
      <c r="G450" s="342"/>
      <c r="H450" s="342"/>
      <c r="I450" s="342"/>
      <c r="J450" s="342"/>
      <c r="K450" s="342"/>
      <c r="L450" s="342"/>
      <c r="M450" s="342"/>
      <c r="N450" s="342"/>
      <c r="O450" s="342"/>
      <c r="P450" s="342"/>
      <c r="Q450" s="342"/>
      <c r="R450" s="342"/>
      <c r="S450" s="342"/>
      <c r="T450" s="342"/>
      <c r="U450" s="342"/>
      <c r="V450" s="342"/>
      <c r="W450" s="342"/>
      <c r="X450" s="343"/>
      <c r="Y450" s="383"/>
      <c r="Z450" s="384"/>
      <c r="AA450" s="384"/>
      <c r="AB450" s="385"/>
      <c r="AC450" s="100"/>
      <c r="AD450" s="246" t="s">
        <v>221</v>
      </c>
      <c r="AE450" s="246"/>
      <c r="AF450" s="246"/>
      <c r="AG450" s="337"/>
      <c r="AH450" s="337"/>
      <c r="AI450" s="337"/>
      <c r="AJ450" s="337"/>
      <c r="AK450" s="337"/>
      <c r="AL450" s="337"/>
      <c r="AM450" s="337"/>
      <c r="AN450" s="337"/>
      <c r="AO450" s="337"/>
      <c r="AP450" s="337"/>
      <c r="AQ450" s="337"/>
      <c r="AR450" s="337"/>
      <c r="AS450" s="337"/>
      <c r="AT450" s="337"/>
      <c r="AU450" s="337"/>
      <c r="AV450" s="229" t="s">
        <v>88</v>
      </c>
      <c r="AW450" s="230"/>
      <c r="AX450" s="231"/>
      <c r="AY450" s="319"/>
      <c r="AZ450" s="320"/>
      <c r="BA450" s="320"/>
      <c r="BB450" s="320"/>
      <c r="BC450" s="320"/>
      <c r="BD450" s="320"/>
      <c r="BE450" s="321"/>
      <c r="BF450" s="103"/>
    </row>
    <row r="451" spans="1:58" ht="5.5" customHeight="1" x14ac:dyDescent="0.55000000000000004">
      <c r="A451" s="107"/>
      <c r="B451" s="115"/>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58"/>
      <c r="Z451" s="58"/>
      <c r="AA451" s="58"/>
      <c r="AB451" s="58"/>
      <c r="AC451" s="100"/>
      <c r="AD451" s="100"/>
      <c r="AE451" s="100"/>
      <c r="AF451" s="100"/>
      <c r="AG451" s="100"/>
      <c r="AH451" s="100"/>
      <c r="AI451" s="100"/>
      <c r="AJ451" s="100"/>
      <c r="AK451" s="100"/>
      <c r="AL451" s="100"/>
      <c r="AM451" s="100"/>
      <c r="AN451" s="100"/>
      <c r="AO451" s="100"/>
      <c r="AP451" s="100"/>
      <c r="AQ451" s="100"/>
      <c r="AR451" s="100"/>
      <c r="AS451" s="100"/>
      <c r="AT451" s="100"/>
      <c r="AU451" s="100"/>
      <c r="AV451" s="100"/>
      <c r="AW451" s="100"/>
      <c r="AX451" s="100"/>
      <c r="AY451" s="100"/>
      <c r="AZ451" s="100"/>
      <c r="BA451" s="100"/>
      <c r="BB451" s="100"/>
      <c r="BC451" s="100"/>
      <c r="BD451" s="100"/>
      <c r="BE451" s="100"/>
      <c r="BF451" s="106"/>
    </row>
    <row r="452" spans="1:58" ht="37.4" customHeight="1" x14ac:dyDescent="0.55000000000000004">
      <c r="A452" s="107"/>
      <c r="B452" s="13" t="s">
        <v>242</v>
      </c>
      <c r="C452" s="341" t="s">
        <v>377</v>
      </c>
      <c r="D452" s="342"/>
      <c r="E452" s="342"/>
      <c r="F452" s="342"/>
      <c r="G452" s="342"/>
      <c r="H452" s="342"/>
      <c r="I452" s="342"/>
      <c r="J452" s="342"/>
      <c r="K452" s="342"/>
      <c r="L452" s="342"/>
      <c r="M452" s="342"/>
      <c r="N452" s="342"/>
      <c r="O452" s="342"/>
      <c r="P452" s="342"/>
      <c r="Q452" s="342"/>
      <c r="R452" s="342"/>
      <c r="S452" s="342"/>
      <c r="T452" s="342"/>
      <c r="U452" s="342"/>
      <c r="V452" s="342"/>
      <c r="W452" s="342"/>
      <c r="X452" s="343"/>
      <c r="Y452" s="383"/>
      <c r="Z452" s="384"/>
      <c r="AA452" s="384"/>
      <c r="AB452" s="385"/>
      <c r="AC452" s="100"/>
      <c r="AD452" s="322" t="s">
        <v>224</v>
      </c>
      <c r="AE452" s="323"/>
      <c r="AF452" s="324"/>
      <c r="AG452" s="350"/>
      <c r="AH452" s="351"/>
      <c r="AI452" s="351"/>
      <c r="AJ452" s="351"/>
      <c r="AK452" s="351"/>
      <c r="AL452" s="351"/>
      <c r="AM452" s="351"/>
      <c r="AN452" s="351"/>
      <c r="AO452" s="351"/>
      <c r="AP452" s="351"/>
      <c r="AQ452" s="352"/>
      <c r="AR452" s="322" t="s">
        <v>225</v>
      </c>
      <c r="AS452" s="323"/>
      <c r="AT452" s="324"/>
      <c r="AU452" s="318"/>
      <c r="AV452" s="364"/>
      <c r="AW452" s="364"/>
      <c r="AX452" s="364"/>
      <c r="AY452" s="364"/>
      <c r="AZ452" s="364"/>
      <c r="BA452" s="364"/>
      <c r="BB452" s="364"/>
      <c r="BC452" s="364"/>
      <c r="BD452" s="364"/>
      <c r="BE452" s="364"/>
      <c r="BF452" s="103"/>
    </row>
    <row r="453" spans="1:58" ht="5.5" customHeight="1" x14ac:dyDescent="0.55000000000000004">
      <c r="A453" s="107"/>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62"/>
      <c r="Z453" s="62"/>
      <c r="AA453" s="62"/>
      <c r="AB453" s="62"/>
      <c r="AC453" s="100"/>
      <c r="AD453" s="325"/>
      <c r="AE453" s="326"/>
      <c r="AF453" s="327"/>
      <c r="AG453" s="353"/>
      <c r="AH453" s="354"/>
      <c r="AI453" s="354"/>
      <c r="AJ453" s="354"/>
      <c r="AK453" s="354"/>
      <c r="AL453" s="354"/>
      <c r="AM453" s="354"/>
      <c r="AN453" s="354"/>
      <c r="AO453" s="354"/>
      <c r="AP453" s="354"/>
      <c r="AQ453" s="355"/>
      <c r="AR453" s="325"/>
      <c r="AS453" s="326"/>
      <c r="AT453" s="327"/>
      <c r="AU453" s="364"/>
      <c r="AV453" s="364"/>
      <c r="AW453" s="364"/>
      <c r="AX453" s="364"/>
      <c r="AY453" s="364"/>
      <c r="AZ453" s="364"/>
      <c r="BA453" s="364"/>
      <c r="BB453" s="364"/>
      <c r="BC453" s="364"/>
      <c r="BD453" s="364"/>
      <c r="BE453" s="364"/>
      <c r="BF453" s="103"/>
    </row>
    <row r="454" spans="1:58" ht="37.4" customHeight="1" x14ac:dyDescent="0.55000000000000004">
      <c r="A454" s="107"/>
      <c r="B454" s="57"/>
      <c r="C454" s="391" t="s">
        <v>388</v>
      </c>
      <c r="D454" s="391"/>
      <c r="E454" s="391"/>
      <c r="F454" s="391"/>
      <c r="G454" s="391"/>
      <c r="H454" s="391"/>
      <c r="I454" s="391"/>
      <c r="J454" s="391"/>
      <c r="K454" s="391"/>
      <c r="L454" s="391"/>
      <c r="M454" s="391"/>
      <c r="N454" s="391"/>
      <c r="O454" s="391"/>
      <c r="P454" s="391"/>
      <c r="Q454" s="391"/>
      <c r="R454" s="391"/>
      <c r="S454" s="391"/>
      <c r="T454" s="391"/>
      <c r="U454" s="391"/>
      <c r="V454" s="391"/>
      <c r="W454" s="391"/>
      <c r="X454" s="391"/>
      <c r="Y454" s="108"/>
      <c r="Z454" s="57"/>
      <c r="AA454" s="57"/>
      <c r="AB454" s="57"/>
      <c r="AC454" s="100"/>
      <c r="AD454" s="325"/>
      <c r="AE454" s="326"/>
      <c r="AF454" s="327"/>
      <c r="AG454" s="353"/>
      <c r="AH454" s="354"/>
      <c r="AI454" s="354"/>
      <c r="AJ454" s="354"/>
      <c r="AK454" s="354"/>
      <c r="AL454" s="354"/>
      <c r="AM454" s="354"/>
      <c r="AN454" s="354"/>
      <c r="AO454" s="354"/>
      <c r="AP454" s="354"/>
      <c r="AQ454" s="355"/>
      <c r="AR454" s="325"/>
      <c r="AS454" s="326"/>
      <c r="AT454" s="327"/>
      <c r="AU454" s="364"/>
      <c r="AV454" s="364"/>
      <c r="AW454" s="364"/>
      <c r="AX454" s="364"/>
      <c r="AY454" s="364"/>
      <c r="AZ454" s="364"/>
      <c r="BA454" s="364"/>
      <c r="BB454" s="364"/>
      <c r="BC454" s="364"/>
      <c r="BD454" s="364"/>
      <c r="BE454" s="364"/>
      <c r="BF454" s="103"/>
    </row>
    <row r="455" spans="1:58" ht="5.5" customHeight="1" x14ac:dyDescent="0.55000000000000004">
      <c r="A455" s="10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108"/>
      <c r="Z455" s="57"/>
      <c r="AA455" s="57"/>
      <c r="AB455" s="57"/>
      <c r="AC455" s="100"/>
      <c r="AD455" s="325"/>
      <c r="AE455" s="326"/>
      <c r="AF455" s="327"/>
      <c r="AG455" s="353"/>
      <c r="AH455" s="354"/>
      <c r="AI455" s="354"/>
      <c r="AJ455" s="354"/>
      <c r="AK455" s="354"/>
      <c r="AL455" s="354"/>
      <c r="AM455" s="354"/>
      <c r="AN455" s="354"/>
      <c r="AO455" s="354"/>
      <c r="AP455" s="354"/>
      <c r="AQ455" s="355"/>
      <c r="AR455" s="328"/>
      <c r="AS455" s="329"/>
      <c r="AT455" s="330"/>
      <c r="AU455" s="364"/>
      <c r="AV455" s="364"/>
      <c r="AW455" s="364"/>
      <c r="AX455" s="364"/>
      <c r="AY455" s="364"/>
      <c r="AZ455" s="364"/>
      <c r="BA455" s="364"/>
      <c r="BB455" s="364"/>
      <c r="BC455" s="364"/>
      <c r="BD455" s="364"/>
      <c r="BE455" s="364"/>
      <c r="BF455" s="103"/>
    </row>
    <row r="456" spans="1:58" ht="37.4" customHeight="1" x14ac:dyDescent="0.55000000000000004">
      <c r="A456" s="10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108"/>
      <c r="Z456" s="57"/>
      <c r="AA456" s="57"/>
      <c r="AB456" s="57"/>
      <c r="AC456" s="100"/>
      <c r="AD456" s="328"/>
      <c r="AE456" s="329"/>
      <c r="AF456" s="330"/>
      <c r="AG456" s="356"/>
      <c r="AH456" s="357"/>
      <c r="AI456" s="357"/>
      <c r="AJ456" s="357"/>
      <c r="AK456" s="357"/>
      <c r="AL456" s="357"/>
      <c r="AM456" s="357"/>
      <c r="AN456" s="357"/>
      <c r="AO456" s="357"/>
      <c r="AP456" s="357"/>
      <c r="AQ456" s="358"/>
      <c r="AR456" s="286" t="s">
        <v>228</v>
      </c>
      <c r="AS456" s="287"/>
      <c r="AT456" s="288"/>
      <c r="AU456" s="318"/>
      <c r="AV456" s="364"/>
      <c r="AW456" s="364"/>
      <c r="AX456" s="364"/>
      <c r="AY456" s="364"/>
      <c r="AZ456" s="364"/>
      <c r="BA456" s="364"/>
      <c r="BB456" s="364"/>
      <c r="BC456" s="364"/>
      <c r="BD456" s="364"/>
      <c r="BE456" s="364"/>
      <c r="BF456" s="103"/>
    </row>
    <row r="457" spans="1:58" ht="5.5" customHeight="1" x14ac:dyDescent="0.55000000000000004">
      <c r="A457" s="10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108"/>
      <c r="Z457" s="57"/>
      <c r="AA457" s="57"/>
      <c r="AB457" s="57"/>
      <c r="AC457" s="100"/>
      <c r="AD457" s="100"/>
      <c r="AE457" s="100"/>
      <c r="AF457" s="100"/>
      <c r="AG457" s="100"/>
      <c r="AH457" s="100"/>
      <c r="AI457" s="100"/>
      <c r="AJ457" s="100"/>
      <c r="AK457" s="100"/>
      <c r="AL457" s="100"/>
      <c r="AM457" s="100"/>
      <c r="AN457" s="100"/>
      <c r="AO457" s="100"/>
      <c r="AP457" s="100"/>
      <c r="AQ457" s="100"/>
      <c r="AR457" s="100"/>
      <c r="AS457" s="100"/>
      <c r="AT457" s="100"/>
      <c r="AU457" s="100"/>
      <c r="AV457" s="100"/>
      <c r="AW457" s="100"/>
      <c r="AX457" s="100"/>
      <c r="AY457" s="100"/>
      <c r="AZ457" s="100"/>
      <c r="BA457" s="100"/>
      <c r="BB457" s="100"/>
      <c r="BC457" s="100"/>
      <c r="BD457" s="100"/>
      <c r="BE457" s="100"/>
      <c r="BF457" s="106"/>
    </row>
    <row r="458" spans="1:58" ht="37.4" customHeight="1" x14ac:dyDescent="0.55000000000000004">
      <c r="A458" s="10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108"/>
      <c r="Z458" s="57"/>
      <c r="AA458" s="57"/>
      <c r="AB458" s="57"/>
      <c r="AC458" s="100"/>
      <c r="AD458" s="252" t="s">
        <v>229</v>
      </c>
      <c r="AE458" s="253"/>
      <c r="AF458" s="253"/>
      <c r="AG458" s="253"/>
      <c r="AH458" s="254"/>
      <c r="AI458" s="318"/>
      <c r="AJ458" s="318"/>
      <c r="AK458" s="318"/>
      <c r="AL458" s="318"/>
      <c r="AM458" s="318"/>
      <c r="AN458" s="318"/>
      <c r="AO458" s="318"/>
      <c r="AP458" s="318"/>
      <c r="AQ458" s="318"/>
      <c r="AR458" s="318"/>
      <c r="AS458" s="318"/>
      <c r="AT458" s="318"/>
      <c r="AU458" s="318"/>
      <c r="AV458" s="247" t="s">
        <v>230</v>
      </c>
      <c r="AW458" s="247"/>
      <c r="AX458" s="247"/>
      <c r="AY458" s="318"/>
      <c r="AZ458" s="318"/>
      <c r="BA458" s="318"/>
      <c r="BB458" s="318"/>
      <c r="BC458" s="318"/>
      <c r="BD458" s="318"/>
      <c r="BE458" s="318"/>
      <c r="BF458" s="103"/>
    </row>
    <row r="459" spans="1:58" ht="5.5" customHeight="1" x14ac:dyDescent="0.55000000000000004">
      <c r="A459" s="10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108"/>
      <c r="Z459" s="57"/>
      <c r="AA459" s="57"/>
      <c r="AB459" s="57"/>
      <c r="AC459" s="100"/>
      <c r="AD459" s="315"/>
      <c r="AE459" s="316"/>
      <c r="AF459" s="316"/>
      <c r="AG459" s="316"/>
      <c r="AH459" s="317"/>
      <c r="AI459" s="318"/>
      <c r="AJ459" s="318"/>
      <c r="AK459" s="318"/>
      <c r="AL459" s="318"/>
      <c r="AM459" s="318"/>
      <c r="AN459" s="318"/>
      <c r="AO459" s="318"/>
      <c r="AP459" s="318"/>
      <c r="AQ459" s="318"/>
      <c r="AR459" s="318"/>
      <c r="AS459" s="318"/>
      <c r="AT459" s="318"/>
      <c r="AU459" s="318"/>
      <c r="AV459" s="247"/>
      <c r="AW459" s="247"/>
      <c r="AX459" s="247"/>
      <c r="AY459" s="318"/>
      <c r="AZ459" s="318"/>
      <c r="BA459" s="318"/>
      <c r="BB459" s="318"/>
      <c r="BC459" s="318"/>
      <c r="BD459" s="318"/>
      <c r="BE459" s="318"/>
      <c r="BF459" s="106"/>
    </row>
    <row r="460" spans="1:58" ht="37" customHeight="1" x14ac:dyDescent="0.55000000000000004">
      <c r="A460" s="10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108"/>
      <c r="Z460" s="57"/>
      <c r="AA460" s="57"/>
      <c r="AB460" s="57"/>
      <c r="AC460" s="100"/>
      <c r="AD460" s="255"/>
      <c r="AE460" s="256"/>
      <c r="AF460" s="256"/>
      <c r="AG460" s="256"/>
      <c r="AH460" s="257"/>
      <c r="AI460" s="318"/>
      <c r="AJ460" s="318"/>
      <c r="AK460" s="318"/>
      <c r="AL460" s="318"/>
      <c r="AM460" s="318"/>
      <c r="AN460" s="318"/>
      <c r="AO460" s="318"/>
      <c r="AP460" s="318"/>
      <c r="AQ460" s="318"/>
      <c r="AR460" s="318"/>
      <c r="AS460" s="318"/>
      <c r="AT460" s="318"/>
      <c r="AU460" s="318"/>
      <c r="AV460" s="247"/>
      <c r="AW460" s="247"/>
      <c r="AX460" s="247"/>
      <c r="AY460" s="318"/>
      <c r="AZ460" s="318"/>
      <c r="BA460" s="318"/>
      <c r="BB460" s="318"/>
      <c r="BC460" s="318"/>
      <c r="BD460" s="318"/>
      <c r="BE460" s="318"/>
      <c r="BF460" s="103"/>
    </row>
    <row r="461" spans="1:58" ht="5.5" customHeight="1" thickBot="1" x14ac:dyDescent="0.6">
      <c r="A461" s="120"/>
      <c r="B461" s="122"/>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c r="AA461" s="122"/>
      <c r="AB461" s="122"/>
      <c r="AC461" s="122"/>
      <c r="AD461" s="122"/>
      <c r="AE461" s="122"/>
      <c r="AF461" s="122"/>
      <c r="AG461" s="122"/>
      <c r="AH461" s="122"/>
      <c r="AI461" s="122"/>
      <c r="AJ461" s="122"/>
      <c r="AK461" s="122"/>
      <c r="AL461" s="122"/>
      <c r="AM461" s="122"/>
      <c r="AN461" s="122"/>
      <c r="AO461" s="122"/>
      <c r="AP461" s="122"/>
      <c r="AQ461" s="122"/>
      <c r="AR461" s="122"/>
      <c r="AS461" s="122"/>
      <c r="AT461" s="122"/>
      <c r="AU461" s="122"/>
      <c r="AV461" s="122"/>
      <c r="AW461" s="122"/>
      <c r="AX461" s="122"/>
      <c r="AY461" s="122"/>
      <c r="AZ461" s="122"/>
      <c r="BA461" s="122"/>
      <c r="BB461" s="122"/>
      <c r="BC461" s="122"/>
      <c r="BD461" s="122"/>
      <c r="BE461" s="122"/>
      <c r="BF461" s="123"/>
    </row>
    <row r="462" spans="1:58" ht="5.5" customHeight="1" thickTop="1" x14ac:dyDescent="0.55000000000000004">
      <c r="A462" s="104"/>
      <c r="BF462" s="103"/>
    </row>
    <row r="463" spans="1:58" ht="37.4" customHeight="1" x14ac:dyDescent="0.55000000000000004">
      <c r="A463" s="104"/>
      <c r="B463" s="56" t="s">
        <v>3</v>
      </c>
      <c r="C463" s="417" t="s">
        <v>137</v>
      </c>
      <c r="D463" s="418"/>
      <c r="E463" s="419"/>
      <c r="F463" s="56" t="s">
        <v>209</v>
      </c>
      <c r="G463" s="339" t="s">
        <v>210</v>
      </c>
      <c r="H463" s="339"/>
      <c r="I463" s="339"/>
      <c r="J463" s="339"/>
      <c r="K463" s="246" t="s">
        <v>211</v>
      </c>
      <c r="L463" s="247"/>
      <c r="M463" s="341" t="s">
        <v>389</v>
      </c>
      <c r="N463" s="342"/>
      <c r="O463" s="342"/>
      <c r="P463" s="342"/>
      <c r="Q463" s="342"/>
      <c r="R463" s="342"/>
      <c r="S463" s="342"/>
      <c r="T463" s="342"/>
      <c r="U463" s="342"/>
      <c r="V463" s="343"/>
      <c r="W463" s="246" t="s">
        <v>213</v>
      </c>
      <c r="X463" s="246"/>
      <c r="Y463" s="344" t="s">
        <v>214</v>
      </c>
      <c r="Z463" s="344"/>
      <c r="AA463" s="344"/>
      <c r="AB463" s="344"/>
      <c r="AD463" s="247" t="s">
        <v>215</v>
      </c>
      <c r="AE463" s="345"/>
      <c r="AF463" s="345"/>
      <c r="AG463" s="359" t="s">
        <v>390</v>
      </c>
      <c r="AH463" s="360"/>
      <c r="AI463" s="360"/>
      <c r="AJ463" s="360"/>
      <c r="AK463" s="360"/>
      <c r="AL463" s="360"/>
      <c r="AM463" s="360"/>
      <c r="AN463" s="360"/>
      <c r="AO463" s="360"/>
      <c r="AP463" s="360"/>
      <c r="AQ463" s="360"/>
      <c r="AR463" s="360"/>
      <c r="AS463" s="360"/>
      <c r="AT463" s="360"/>
      <c r="AU463" s="360"/>
      <c r="AV463" s="360"/>
      <c r="AW463" s="360"/>
      <c r="AX463" s="360"/>
      <c r="AY463" s="360"/>
      <c r="AZ463" s="360"/>
      <c r="BA463" s="360"/>
      <c r="BB463" s="360"/>
      <c r="BC463" s="360"/>
      <c r="BD463" s="360"/>
      <c r="BE463" s="360"/>
      <c r="BF463" s="103"/>
    </row>
    <row r="464" spans="1:58" ht="5.5" customHeight="1" x14ac:dyDescent="0.55000000000000004">
      <c r="A464" s="104"/>
      <c r="BF464" s="103"/>
    </row>
    <row r="465" spans="1:58" ht="37.4" customHeight="1" x14ac:dyDescent="0.55000000000000004">
      <c r="A465" s="104"/>
      <c r="B465" s="247" t="s">
        <v>217</v>
      </c>
      <c r="C465" s="365"/>
      <c r="D465" s="366" t="s">
        <v>391</v>
      </c>
      <c r="E465" s="367"/>
      <c r="F465" s="367"/>
      <c r="G465" s="367"/>
      <c r="H465" s="367"/>
      <c r="I465" s="367"/>
      <c r="J465" s="367"/>
      <c r="K465" s="367"/>
      <c r="L465" s="367"/>
      <c r="M465" s="367"/>
      <c r="N465" s="367"/>
      <c r="O465" s="367"/>
      <c r="P465" s="367"/>
      <c r="Q465" s="367"/>
      <c r="R465" s="367"/>
      <c r="S465" s="367"/>
      <c r="T465" s="368"/>
      <c r="U465" s="247" t="s">
        <v>219</v>
      </c>
      <c r="V465" s="247"/>
      <c r="W465" s="247"/>
      <c r="X465" s="349" t="s">
        <v>392</v>
      </c>
      <c r="Y465" s="349"/>
      <c r="Z465" s="349"/>
      <c r="AA465" s="349"/>
      <c r="AB465" s="349"/>
      <c r="AD465" s="331" t="s">
        <v>236</v>
      </c>
      <c r="AE465" s="331"/>
      <c r="AF465" s="331"/>
      <c r="AG465" s="361" t="s">
        <v>393</v>
      </c>
      <c r="AH465" s="361"/>
      <c r="AI465" s="361"/>
      <c r="AJ465" s="361"/>
      <c r="AK465" s="361"/>
      <c r="AL465" s="361"/>
      <c r="AM465" s="361"/>
      <c r="AN465" s="361"/>
      <c r="AO465" s="361"/>
      <c r="AP465" s="361"/>
      <c r="AQ465" s="361"/>
      <c r="AR465" s="361"/>
      <c r="AS465" s="361"/>
      <c r="AT465" s="361"/>
      <c r="AU465" s="361"/>
      <c r="AV465" s="361"/>
      <c r="AW465" s="361"/>
      <c r="AX465" s="361"/>
      <c r="AY465" s="361"/>
      <c r="AZ465" s="361"/>
      <c r="BA465" s="361"/>
      <c r="BB465" s="361"/>
      <c r="BC465" s="361"/>
      <c r="BD465" s="361"/>
      <c r="BE465" s="361"/>
      <c r="BF465" s="103"/>
    </row>
    <row r="466" spans="1:58" ht="5.5" customHeight="1" x14ac:dyDescent="0.55000000000000004">
      <c r="A466" s="104"/>
      <c r="AD466" s="332"/>
      <c r="AE466" s="332"/>
      <c r="AF466" s="332"/>
      <c r="AG466" s="362"/>
      <c r="AH466" s="362"/>
      <c r="AI466" s="362"/>
      <c r="AJ466" s="362"/>
      <c r="AK466" s="362"/>
      <c r="AL466" s="362"/>
      <c r="AM466" s="362"/>
      <c r="AN466" s="362"/>
      <c r="AO466" s="362"/>
      <c r="AP466" s="362"/>
      <c r="AQ466" s="362"/>
      <c r="AR466" s="362"/>
      <c r="AS466" s="362"/>
      <c r="AT466" s="362"/>
      <c r="AU466" s="362"/>
      <c r="AV466" s="362"/>
      <c r="AW466" s="362"/>
      <c r="AX466" s="362"/>
      <c r="AY466" s="362"/>
      <c r="AZ466" s="362"/>
      <c r="BA466" s="362"/>
      <c r="BB466" s="362"/>
      <c r="BC466" s="362"/>
      <c r="BD466" s="362"/>
      <c r="BE466" s="362"/>
      <c r="BF466" s="103"/>
    </row>
    <row r="467" spans="1:58" ht="37.4" customHeight="1" x14ac:dyDescent="0.55000000000000004">
      <c r="A467" s="104"/>
      <c r="B467" s="247" t="s">
        <v>222</v>
      </c>
      <c r="C467" s="247"/>
      <c r="D467" s="247"/>
      <c r="E467" s="247"/>
      <c r="F467" s="247"/>
      <c r="G467" s="247"/>
      <c r="H467" s="247"/>
      <c r="I467" s="247"/>
      <c r="J467" s="247"/>
      <c r="K467" s="247"/>
      <c r="L467" s="247"/>
      <c r="M467" s="247"/>
      <c r="N467" s="247"/>
      <c r="O467" s="247"/>
      <c r="P467" s="247"/>
      <c r="Q467" s="247"/>
      <c r="R467" s="247"/>
      <c r="S467" s="247"/>
      <c r="T467" s="247"/>
      <c r="U467" s="247"/>
      <c r="V467" s="247"/>
      <c r="W467" s="247"/>
      <c r="X467" s="247"/>
      <c r="Y467" s="247" t="s">
        <v>223</v>
      </c>
      <c r="Z467" s="247"/>
      <c r="AA467" s="247"/>
      <c r="AB467" s="247"/>
      <c r="AD467" s="333"/>
      <c r="AE467" s="333"/>
      <c r="AF467" s="333"/>
      <c r="AG467" s="363"/>
      <c r="AH467" s="363"/>
      <c r="AI467" s="363"/>
      <c r="AJ467" s="363"/>
      <c r="AK467" s="363"/>
      <c r="AL467" s="363"/>
      <c r="AM467" s="363"/>
      <c r="AN467" s="363"/>
      <c r="AO467" s="363"/>
      <c r="AP467" s="363"/>
      <c r="AQ467" s="363"/>
      <c r="AR467" s="363"/>
      <c r="AS467" s="363"/>
      <c r="AT467" s="363"/>
      <c r="AU467" s="363"/>
      <c r="AV467" s="363"/>
      <c r="AW467" s="363"/>
      <c r="AX467" s="363"/>
      <c r="AY467" s="363"/>
      <c r="AZ467" s="363"/>
      <c r="BA467" s="363"/>
      <c r="BB467" s="363"/>
      <c r="BC467" s="363"/>
      <c r="BD467" s="363"/>
      <c r="BE467" s="363"/>
      <c r="BF467" s="103"/>
    </row>
    <row r="468" spans="1:58" ht="5.5" customHeight="1" x14ac:dyDescent="0.55000000000000004">
      <c r="A468" s="104"/>
      <c r="BF468" s="103"/>
    </row>
    <row r="469" spans="1:58" ht="37.4" customHeight="1" x14ac:dyDescent="0.55000000000000004">
      <c r="A469" s="104"/>
      <c r="B469" s="372" t="s">
        <v>226</v>
      </c>
      <c r="C469" s="434" t="s">
        <v>394</v>
      </c>
      <c r="D469" s="435"/>
      <c r="E469" s="435"/>
      <c r="F469" s="435"/>
      <c r="G469" s="435"/>
      <c r="H469" s="435"/>
      <c r="I469" s="435"/>
      <c r="J469" s="435"/>
      <c r="K469" s="435"/>
      <c r="L469" s="435"/>
      <c r="M469" s="435"/>
      <c r="N469" s="435"/>
      <c r="O469" s="435"/>
      <c r="P469" s="435"/>
      <c r="Q469" s="435"/>
      <c r="R469" s="435"/>
      <c r="S469" s="435"/>
      <c r="T469" s="435"/>
      <c r="U469" s="435"/>
      <c r="V469" s="435"/>
      <c r="W469" s="435"/>
      <c r="X469" s="436"/>
      <c r="Y469" s="443"/>
      <c r="Z469" s="443"/>
      <c r="AA469" s="443"/>
      <c r="AB469" s="443"/>
      <c r="AD469" s="229" t="s">
        <v>239</v>
      </c>
      <c r="AE469" s="230"/>
      <c r="AF469" s="231"/>
      <c r="AG469" s="334"/>
      <c r="AH469" s="335"/>
      <c r="AI469" s="335"/>
      <c r="AJ469" s="335"/>
      <c r="AK469" s="335"/>
      <c r="AL469" s="335"/>
      <c r="AM469" s="335"/>
      <c r="AN469" s="335"/>
      <c r="AO469" s="335"/>
      <c r="AP469" s="335"/>
      <c r="AQ469" s="335"/>
      <c r="AR469" s="335"/>
      <c r="AS469" s="335"/>
      <c r="AT469" s="335"/>
      <c r="AU469" s="335"/>
      <c r="AV469" s="335"/>
      <c r="AW469" s="335"/>
      <c r="AX469" s="335"/>
      <c r="AY469" s="335"/>
      <c r="AZ469" s="335"/>
      <c r="BA469" s="335"/>
      <c r="BB469" s="335"/>
      <c r="BC469" s="335"/>
      <c r="BD469" s="335"/>
      <c r="BE469" s="336"/>
      <c r="BF469" s="103"/>
    </row>
    <row r="470" spans="1:58" ht="5.5" customHeight="1" x14ac:dyDescent="0.55000000000000004">
      <c r="A470" s="104"/>
      <c r="B470" s="373"/>
      <c r="C470" s="437"/>
      <c r="D470" s="438"/>
      <c r="E470" s="438"/>
      <c r="F470" s="438"/>
      <c r="G470" s="438"/>
      <c r="H470" s="438"/>
      <c r="I470" s="438"/>
      <c r="J470" s="438"/>
      <c r="K470" s="438"/>
      <c r="L470" s="438"/>
      <c r="M470" s="438"/>
      <c r="N470" s="438"/>
      <c r="O470" s="438"/>
      <c r="P470" s="438"/>
      <c r="Q470" s="438"/>
      <c r="R470" s="438"/>
      <c r="S470" s="438"/>
      <c r="T470" s="438"/>
      <c r="U470" s="438"/>
      <c r="V470" s="438"/>
      <c r="W470" s="438"/>
      <c r="X470" s="439"/>
      <c r="Y470" s="444"/>
      <c r="Z470" s="444"/>
      <c r="AA470" s="444"/>
      <c r="AB470" s="444"/>
      <c r="BF470" s="103"/>
    </row>
    <row r="471" spans="1:58" ht="37.4" customHeight="1" x14ac:dyDescent="0.55000000000000004">
      <c r="A471" s="104"/>
      <c r="B471" s="374"/>
      <c r="C471" s="440"/>
      <c r="D471" s="441"/>
      <c r="E471" s="441"/>
      <c r="F471" s="441"/>
      <c r="G471" s="441"/>
      <c r="H471" s="441"/>
      <c r="I471" s="441"/>
      <c r="J471" s="441"/>
      <c r="K471" s="441"/>
      <c r="L471" s="441"/>
      <c r="M471" s="441"/>
      <c r="N471" s="441"/>
      <c r="O471" s="441"/>
      <c r="P471" s="441"/>
      <c r="Q471" s="441"/>
      <c r="R471" s="441"/>
      <c r="S471" s="441"/>
      <c r="T471" s="441"/>
      <c r="U471" s="441"/>
      <c r="V471" s="441"/>
      <c r="W471" s="441"/>
      <c r="X471" s="442"/>
      <c r="Y471" s="445"/>
      <c r="Z471" s="445"/>
      <c r="AA471" s="445"/>
      <c r="AB471" s="445"/>
      <c r="AD471" s="246" t="s">
        <v>221</v>
      </c>
      <c r="AE471" s="246"/>
      <c r="AF471" s="246"/>
      <c r="AG471" s="337"/>
      <c r="AH471" s="337"/>
      <c r="AI471" s="337"/>
      <c r="AJ471" s="337"/>
      <c r="AK471" s="337"/>
      <c r="AL471" s="337"/>
      <c r="AM471" s="337"/>
      <c r="AN471" s="337"/>
      <c r="AO471" s="337"/>
      <c r="AP471" s="337"/>
      <c r="AQ471" s="337"/>
      <c r="AR471" s="337"/>
      <c r="AS471" s="337"/>
      <c r="AT471" s="337"/>
      <c r="AU471" s="337"/>
      <c r="AV471" s="229" t="s">
        <v>88</v>
      </c>
      <c r="AW471" s="230"/>
      <c r="AX471" s="231"/>
      <c r="AY471" s="319"/>
      <c r="AZ471" s="320"/>
      <c r="BA471" s="320"/>
      <c r="BB471" s="320"/>
      <c r="BC471" s="320"/>
      <c r="BD471" s="320"/>
      <c r="BE471" s="321"/>
      <c r="BF471" s="103"/>
    </row>
    <row r="472" spans="1:58" ht="5.5" customHeight="1" x14ac:dyDescent="0.55000000000000004">
      <c r="A472" s="104"/>
      <c r="B472" s="102"/>
      <c r="C472" s="102"/>
      <c r="D472" s="102"/>
      <c r="E472" s="102"/>
      <c r="F472" s="102"/>
      <c r="G472" s="102"/>
      <c r="H472" s="102"/>
      <c r="I472" s="102"/>
      <c r="J472" s="102"/>
      <c r="K472" s="102"/>
      <c r="L472" s="102"/>
      <c r="M472" s="102"/>
      <c r="N472" s="102"/>
      <c r="O472" s="102"/>
      <c r="P472" s="102"/>
      <c r="Q472" s="102"/>
      <c r="R472" s="102"/>
      <c r="S472" s="102"/>
      <c r="T472" s="102"/>
      <c r="U472" s="102"/>
      <c r="V472" s="102"/>
      <c r="W472" s="102"/>
      <c r="X472" s="102"/>
      <c r="Y472" s="4"/>
      <c r="Z472" s="4"/>
      <c r="AA472" s="4"/>
      <c r="AB472" s="4"/>
      <c r="AD472"/>
      <c r="AE472"/>
      <c r="AF472"/>
      <c r="AG472"/>
      <c r="AH472"/>
      <c r="AI472"/>
      <c r="AJ472"/>
      <c r="AK472"/>
      <c r="AL472"/>
      <c r="AM472"/>
      <c r="AN472"/>
      <c r="AO472"/>
      <c r="AP472"/>
      <c r="AQ472"/>
      <c r="AR472"/>
      <c r="AS472"/>
      <c r="AT472"/>
      <c r="AU472"/>
      <c r="AV472"/>
      <c r="AW472"/>
      <c r="AX472"/>
      <c r="AY472"/>
      <c r="AZ472"/>
      <c r="BA472"/>
      <c r="BB472"/>
      <c r="BC472"/>
      <c r="BD472"/>
      <c r="BE472"/>
      <c r="BF472" s="103"/>
    </row>
    <row r="473" spans="1:58" ht="37.4" customHeight="1" x14ac:dyDescent="0.55000000000000004">
      <c r="A473" s="104"/>
      <c r="B473" s="372" t="s">
        <v>240</v>
      </c>
      <c r="C473" s="434" t="s">
        <v>395</v>
      </c>
      <c r="D473" s="435"/>
      <c r="E473" s="435"/>
      <c r="F473" s="435"/>
      <c r="G473" s="435"/>
      <c r="H473" s="435"/>
      <c r="I473" s="435"/>
      <c r="J473" s="435"/>
      <c r="K473" s="435"/>
      <c r="L473" s="435"/>
      <c r="M473" s="435"/>
      <c r="N473" s="435"/>
      <c r="O473" s="435"/>
      <c r="P473" s="435"/>
      <c r="Q473" s="435"/>
      <c r="R473" s="435"/>
      <c r="S473" s="435"/>
      <c r="T473" s="435"/>
      <c r="U473" s="435"/>
      <c r="V473" s="435"/>
      <c r="W473" s="435"/>
      <c r="X473" s="436"/>
      <c r="Y473" s="340"/>
      <c r="Z473" s="340"/>
      <c r="AA473" s="340"/>
      <c r="AB473" s="340"/>
      <c r="AD473" s="322" t="s">
        <v>224</v>
      </c>
      <c r="AE473" s="323"/>
      <c r="AF473" s="324"/>
      <c r="AG473" s="350"/>
      <c r="AH473" s="351"/>
      <c r="AI473" s="351"/>
      <c r="AJ473" s="351"/>
      <c r="AK473" s="351"/>
      <c r="AL473" s="351"/>
      <c r="AM473" s="351"/>
      <c r="AN473" s="351"/>
      <c r="AO473" s="351"/>
      <c r="AP473" s="351"/>
      <c r="AQ473" s="352"/>
      <c r="AR473" s="322" t="s">
        <v>225</v>
      </c>
      <c r="AS473" s="323"/>
      <c r="AT473" s="324"/>
      <c r="AU473" s="318"/>
      <c r="AV473" s="364"/>
      <c r="AW473" s="364"/>
      <c r="AX473" s="364"/>
      <c r="AY473" s="364"/>
      <c r="AZ473" s="364"/>
      <c r="BA473" s="364"/>
      <c r="BB473" s="364"/>
      <c r="BC473" s="364"/>
      <c r="BD473" s="364"/>
      <c r="BE473" s="364"/>
      <c r="BF473" s="103"/>
    </row>
    <row r="474" spans="1:58" ht="5.5" customHeight="1" x14ac:dyDescent="0.55000000000000004">
      <c r="A474" s="104"/>
      <c r="B474" s="373"/>
      <c r="C474" s="437"/>
      <c r="D474" s="438"/>
      <c r="E474" s="438"/>
      <c r="F474" s="438"/>
      <c r="G474" s="438"/>
      <c r="H474" s="438"/>
      <c r="I474" s="438"/>
      <c r="J474" s="438"/>
      <c r="K474" s="438"/>
      <c r="L474" s="438"/>
      <c r="M474" s="438"/>
      <c r="N474" s="438"/>
      <c r="O474" s="438"/>
      <c r="P474" s="438"/>
      <c r="Q474" s="438"/>
      <c r="R474" s="438"/>
      <c r="S474" s="438"/>
      <c r="T474" s="438"/>
      <c r="U474" s="438"/>
      <c r="V474" s="438"/>
      <c r="W474" s="438"/>
      <c r="X474" s="439"/>
      <c r="Y474" s="340"/>
      <c r="Z474" s="340"/>
      <c r="AA474" s="340"/>
      <c r="AB474" s="340"/>
      <c r="AD474" s="325"/>
      <c r="AE474" s="326"/>
      <c r="AF474" s="327"/>
      <c r="AG474" s="353"/>
      <c r="AH474" s="354"/>
      <c r="AI474" s="354"/>
      <c r="AJ474" s="354"/>
      <c r="AK474" s="354"/>
      <c r="AL474" s="354"/>
      <c r="AM474" s="354"/>
      <c r="AN474" s="354"/>
      <c r="AO474" s="354"/>
      <c r="AP474" s="354"/>
      <c r="AQ474" s="355"/>
      <c r="AR474" s="325"/>
      <c r="AS474" s="326"/>
      <c r="AT474" s="327"/>
      <c r="AU474" s="364"/>
      <c r="AV474" s="364"/>
      <c r="AW474" s="364"/>
      <c r="AX474" s="364"/>
      <c r="AY474" s="364"/>
      <c r="AZ474" s="364"/>
      <c r="BA474" s="364"/>
      <c r="BB474" s="364"/>
      <c r="BC474" s="364"/>
      <c r="BD474" s="364"/>
      <c r="BE474" s="364"/>
      <c r="BF474" s="103"/>
    </row>
    <row r="475" spans="1:58" ht="37.4" customHeight="1" x14ac:dyDescent="0.55000000000000004">
      <c r="A475" s="104"/>
      <c r="B475" s="374"/>
      <c r="C475" s="440"/>
      <c r="D475" s="441"/>
      <c r="E475" s="441"/>
      <c r="F475" s="441"/>
      <c r="G475" s="441"/>
      <c r="H475" s="441"/>
      <c r="I475" s="441"/>
      <c r="J475" s="441"/>
      <c r="K475" s="441"/>
      <c r="L475" s="441"/>
      <c r="M475" s="441"/>
      <c r="N475" s="441"/>
      <c r="O475" s="441"/>
      <c r="P475" s="441"/>
      <c r="Q475" s="441"/>
      <c r="R475" s="441"/>
      <c r="S475" s="441"/>
      <c r="T475" s="441"/>
      <c r="U475" s="441"/>
      <c r="V475" s="441"/>
      <c r="W475" s="441"/>
      <c r="X475" s="442"/>
      <c r="Y475" s="340"/>
      <c r="Z475" s="340"/>
      <c r="AA475" s="340"/>
      <c r="AB475" s="340"/>
      <c r="AD475" s="325"/>
      <c r="AE475" s="326"/>
      <c r="AF475" s="327"/>
      <c r="AG475" s="353"/>
      <c r="AH475" s="354"/>
      <c r="AI475" s="354"/>
      <c r="AJ475" s="354"/>
      <c r="AK475" s="354"/>
      <c r="AL475" s="354"/>
      <c r="AM475" s="354"/>
      <c r="AN475" s="354"/>
      <c r="AO475" s="354"/>
      <c r="AP475" s="354"/>
      <c r="AQ475" s="355"/>
      <c r="AR475" s="325"/>
      <c r="AS475" s="326"/>
      <c r="AT475" s="327"/>
      <c r="AU475" s="364"/>
      <c r="AV475" s="364"/>
      <c r="AW475" s="364"/>
      <c r="AX475" s="364"/>
      <c r="AY475" s="364"/>
      <c r="AZ475" s="364"/>
      <c r="BA475" s="364"/>
      <c r="BB475" s="364"/>
      <c r="BC475" s="364"/>
      <c r="BD475" s="364"/>
      <c r="BE475" s="364"/>
      <c r="BF475" s="103"/>
    </row>
    <row r="476" spans="1:58" ht="5.5" customHeight="1" x14ac:dyDescent="0.55000000000000004">
      <c r="A476" s="104"/>
      <c r="B476"/>
      <c r="C476"/>
      <c r="D476"/>
      <c r="E476"/>
      <c r="F476"/>
      <c r="G476"/>
      <c r="H476"/>
      <c r="I476"/>
      <c r="J476"/>
      <c r="K476"/>
      <c r="L476"/>
      <c r="M476"/>
      <c r="N476"/>
      <c r="O476"/>
      <c r="P476"/>
      <c r="Q476"/>
      <c r="R476"/>
      <c r="S476"/>
      <c r="T476"/>
      <c r="U476"/>
      <c r="V476"/>
      <c r="W476"/>
      <c r="X476"/>
      <c r="Y476" s="116"/>
      <c r="Z476"/>
      <c r="AA476"/>
      <c r="AB476"/>
      <c r="AD476" s="325"/>
      <c r="AE476" s="326"/>
      <c r="AF476" s="327"/>
      <c r="AG476" s="353"/>
      <c r="AH476" s="354"/>
      <c r="AI476" s="354"/>
      <c r="AJ476" s="354"/>
      <c r="AK476" s="354"/>
      <c r="AL476" s="354"/>
      <c r="AM476" s="354"/>
      <c r="AN476" s="354"/>
      <c r="AO476" s="354"/>
      <c r="AP476" s="354"/>
      <c r="AQ476" s="355"/>
      <c r="AR476" s="328"/>
      <c r="AS476" s="329"/>
      <c r="AT476" s="330"/>
      <c r="AU476" s="364"/>
      <c r="AV476" s="364"/>
      <c r="AW476" s="364"/>
      <c r="AX476" s="364"/>
      <c r="AY476" s="364"/>
      <c r="AZ476" s="364"/>
      <c r="BA476" s="364"/>
      <c r="BB476" s="364"/>
      <c r="BC476" s="364"/>
      <c r="BD476" s="364"/>
      <c r="BE476" s="364"/>
      <c r="BF476" s="103"/>
    </row>
    <row r="477" spans="1:58" ht="37.4" customHeight="1" x14ac:dyDescent="0.55000000000000004">
      <c r="A477" s="104"/>
      <c r="B477"/>
      <c r="C477"/>
      <c r="D477"/>
      <c r="E477"/>
      <c r="F477"/>
      <c r="G477"/>
      <c r="H477"/>
      <c r="I477"/>
      <c r="J477"/>
      <c r="K477"/>
      <c r="L477"/>
      <c r="M477"/>
      <c r="N477"/>
      <c r="O477"/>
      <c r="P477"/>
      <c r="Q477"/>
      <c r="R477"/>
      <c r="S477"/>
      <c r="T477"/>
      <c r="U477"/>
      <c r="V477"/>
      <c r="W477"/>
      <c r="X477"/>
      <c r="Y477" s="116"/>
      <c r="Z477"/>
      <c r="AA477"/>
      <c r="AB477"/>
      <c r="AD477" s="328"/>
      <c r="AE477" s="329"/>
      <c r="AF477" s="330"/>
      <c r="AG477" s="356"/>
      <c r="AH477" s="357"/>
      <c r="AI477" s="357"/>
      <c r="AJ477" s="357"/>
      <c r="AK477" s="357"/>
      <c r="AL477" s="357"/>
      <c r="AM477" s="357"/>
      <c r="AN477" s="357"/>
      <c r="AO477" s="357"/>
      <c r="AP477" s="357"/>
      <c r="AQ477" s="358"/>
      <c r="AR477" s="286" t="s">
        <v>228</v>
      </c>
      <c r="AS477" s="287"/>
      <c r="AT477" s="288"/>
      <c r="AU477" s="318"/>
      <c r="AV477" s="364"/>
      <c r="AW477" s="364"/>
      <c r="AX477" s="364"/>
      <c r="AY477" s="364"/>
      <c r="AZ477" s="364"/>
      <c r="BA477" s="364"/>
      <c r="BB477" s="364"/>
      <c r="BC477" s="364"/>
      <c r="BD477" s="364"/>
      <c r="BE477" s="364"/>
      <c r="BF477" s="103"/>
    </row>
    <row r="478" spans="1:58" ht="5.5" customHeight="1" x14ac:dyDescent="0.55000000000000004">
      <c r="A478" s="104"/>
      <c r="B478"/>
      <c r="C478"/>
      <c r="D478"/>
      <c r="E478"/>
      <c r="F478"/>
      <c r="G478"/>
      <c r="H478"/>
      <c r="I478"/>
      <c r="J478"/>
      <c r="K478"/>
      <c r="L478"/>
      <c r="M478"/>
      <c r="N478"/>
      <c r="O478"/>
      <c r="P478"/>
      <c r="Q478"/>
      <c r="R478"/>
      <c r="S478"/>
      <c r="T478"/>
      <c r="U478"/>
      <c r="V478"/>
      <c r="W478"/>
      <c r="X478"/>
      <c r="Y478" s="116"/>
      <c r="Z478"/>
      <c r="AA478"/>
      <c r="AB478"/>
      <c r="AD478"/>
      <c r="AE478"/>
      <c r="AF478"/>
      <c r="AG478"/>
      <c r="AH478"/>
      <c r="AI478"/>
      <c r="AJ478"/>
      <c r="AK478"/>
      <c r="AL478"/>
      <c r="AM478"/>
      <c r="AN478"/>
      <c r="AO478"/>
      <c r="AP478"/>
      <c r="AQ478"/>
      <c r="AR478"/>
      <c r="AS478"/>
      <c r="AT478"/>
      <c r="AU478"/>
      <c r="AV478"/>
      <c r="AW478"/>
      <c r="AX478"/>
      <c r="AY478"/>
      <c r="AZ478"/>
      <c r="BA478"/>
      <c r="BB478"/>
      <c r="BC478"/>
      <c r="BD478"/>
      <c r="BE478"/>
      <c r="BF478" s="103"/>
    </row>
    <row r="479" spans="1:58" ht="37.4" customHeight="1" x14ac:dyDescent="0.55000000000000004">
      <c r="A479" s="104"/>
      <c r="B479"/>
      <c r="C479"/>
      <c r="D479"/>
      <c r="E479"/>
      <c r="F479"/>
      <c r="G479"/>
      <c r="H479"/>
      <c r="I479"/>
      <c r="J479"/>
      <c r="K479"/>
      <c r="L479"/>
      <c r="M479"/>
      <c r="N479"/>
      <c r="O479"/>
      <c r="P479"/>
      <c r="Q479"/>
      <c r="R479"/>
      <c r="S479"/>
      <c r="T479"/>
      <c r="U479"/>
      <c r="V479"/>
      <c r="W479"/>
      <c r="X479"/>
      <c r="Y479" s="116"/>
      <c r="Z479"/>
      <c r="AA479"/>
      <c r="AB479"/>
      <c r="AD479" s="252" t="s">
        <v>229</v>
      </c>
      <c r="AE479" s="253"/>
      <c r="AF479" s="253"/>
      <c r="AG479" s="253"/>
      <c r="AH479" s="254"/>
      <c r="AI479" s="318"/>
      <c r="AJ479" s="318"/>
      <c r="AK479" s="318"/>
      <c r="AL479" s="318"/>
      <c r="AM479" s="318"/>
      <c r="AN479" s="318"/>
      <c r="AO479" s="318"/>
      <c r="AP479" s="318"/>
      <c r="AQ479" s="318"/>
      <c r="AR479" s="318"/>
      <c r="AS479" s="318"/>
      <c r="AT479" s="318"/>
      <c r="AU479" s="318"/>
      <c r="AV479" s="247" t="s">
        <v>230</v>
      </c>
      <c r="AW479" s="247"/>
      <c r="AX479" s="247"/>
      <c r="AY479" s="318"/>
      <c r="AZ479" s="318"/>
      <c r="BA479" s="318"/>
      <c r="BB479" s="318"/>
      <c r="BC479" s="318"/>
      <c r="BD479" s="318"/>
      <c r="BE479" s="318"/>
      <c r="BF479" s="103"/>
    </row>
    <row r="480" spans="1:58" ht="5.5" customHeight="1" x14ac:dyDescent="0.55000000000000004">
      <c r="A480" s="104"/>
      <c r="B480"/>
      <c r="C480"/>
      <c r="D480"/>
      <c r="E480"/>
      <c r="F480"/>
      <c r="G480"/>
      <c r="H480"/>
      <c r="I480"/>
      <c r="J480"/>
      <c r="K480"/>
      <c r="L480"/>
      <c r="M480"/>
      <c r="N480"/>
      <c r="O480"/>
      <c r="P480"/>
      <c r="Q480"/>
      <c r="R480"/>
      <c r="S480"/>
      <c r="T480"/>
      <c r="U480"/>
      <c r="V480"/>
      <c r="W480"/>
      <c r="X480"/>
      <c r="Y480" s="116"/>
      <c r="Z480"/>
      <c r="AA480"/>
      <c r="AB480"/>
      <c r="AD480" s="315"/>
      <c r="AE480" s="316"/>
      <c r="AF480" s="316"/>
      <c r="AG480" s="316"/>
      <c r="AH480" s="317"/>
      <c r="AI480" s="318"/>
      <c r="AJ480" s="318"/>
      <c r="AK480" s="318"/>
      <c r="AL480" s="318"/>
      <c r="AM480" s="318"/>
      <c r="AN480" s="318"/>
      <c r="AO480" s="318"/>
      <c r="AP480" s="318"/>
      <c r="AQ480" s="318"/>
      <c r="AR480" s="318"/>
      <c r="AS480" s="318"/>
      <c r="AT480" s="318"/>
      <c r="AU480" s="318"/>
      <c r="AV480" s="247"/>
      <c r="AW480" s="247"/>
      <c r="AX480" s="247"/>
      <c r="AY480" s="318"/>
      <c r="AZ480" s="318"/>
      <c r="BA480" s="318"/>
      <c r="BB480" s="318"/>
      <c r="BC480" s="318"/>
      <c r="BD480" s="318"/>
      <c r="BE480" s="318"/>
      <c r="BF480" s="103"/>
    </row>
    <row r="481" spans="1:58" ht="37.4" customHeight="1" x14ac:dyDescent="0.55000000000000004">
      <c r="A481" s="104"/>
      <c r="B481"/>
      <c r="C481"/>
      <c r="D481"/>
      <c r="E481"/>
      <c r="F481"/>
      <c r="G481"/>
      <c r="H481"/>
      <c r="I481"/>
      <c r="J481"/>
      <c r="K481"/>
      <c r="L481"/>
      <c r="M481"/>
      <c r="N481"/>
      <c r="O481"/>
      <c r="P481"/>
      <c r="Q481"/>
      <c r="R481"/>
      <c r="S481"/>
      <c r="T481"/>
      <c r="U481"/>
      <c r="V481"/>
      <c r="W481"/>
      <c r="X481"/>
      <c r="Y481" s="116"/>
      <c r="Z481"/>
      <c r="AA481"/>
      <c r="AB481"/>
      <c r="AD481" s="255"/>
      <c r="AE481" s="256"/>
      <c r="AF481" s="256"/>
      <c r="AG481" s="256"/>
      <c r="AH481" s="257"/>
      <c r="AI481" s="318"/>
      <c r="AJ481" s="318"/>
      <c r="AK481" s="318"/>
      <c r="AL481" s="318"/>
      <c r="AM481" s="318"/>
      <c r="AN481" s="318"/>
      <c r="AO481" s="318"/>
      <c r="AP481" s="318"/>
      <c r="AQ481" s="318"/>
      <c r="AR481" s="318"/>
      <c r="AS481" s="318"/>
      <c r="AT481" s="318"/>
      <c r="AU481" s="318"/>
      <c r="AV481" s="247"/>
      <c r="AW481" s="247"/>
      <c r="AX481" s="247"/>
      <c r="AY481" s="318"/>
      <c r="AZ481" s="318"/>
      <c r="BA481" s="318"/>
      <c r="BB481" s="318"/>
      <c r="BC481" s="318"/>
      <c r="BD481" s="318"/>
      <c r="BE481" s="318"/>
      <c r="BF481" s="103"/>
    </row>
    <row r="482" spans="1:58" ht="5.5" customHeight="1" thickBot="1" x14ac:dyDescent="0.6">
      <c r="A482" s="124"/>
      <c r="B482" s="125"/>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5"/>
      <c r="AY482" s="125"/>
      <c r="AZ482" s="125"/>
      <c r="BA482" s="125"/>
      <c r="BB482" s="125"/>
      <c r="BC482" s="125"/>
      <c r="BD482" s="125"/>
      <c r="BE482" s="125"/>
      <c r="BF482" s="126"/>
    </row>
    <row r="483" spans="1:58" ht="5.5" customHeight="1" thickTop="1" x14ac:dyDescent="0.55000000000000004">
      <c r="A483" s="107"/>
      <c r="B483" s="100"/>
      <c r="C483" s="100"/>
      <c r="D483" s="100"/>
      <c r="E483" s="100"/>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00"/>
      <c r="AY483" s="100"/>
      <c r="AZ483" s="100"/>
      <c r="BA483" s="100"/>
      <c r="BB483" s="100"/>
      <c r="BC483" s="100"/>
      <c r="BD483" s="100"/>
      <c r="BE483" s="100"/>
      <c r="BF483" s="106"/>
    </row>
    <row r="484" spans="1:58" ht="37.4" customHeight="1" x14ac:dyDescent="0.55000000000000004">
      <c r="A484" s="107"/>
      <c r="B484" s="56" t="s">
        <v>3</v>
      </c>
      <c r="C484" s="417" t="s">
        <v>139</v>
      </c>
      <c r="D484" s="418"/>
      <c r="E484" s="419"/>
      <c r="F484" s="56" t="s">
        <v>209</v>
      </c>
      <c r="G484" s="339" t="s">
        <v>210</v>
      </c>
      <c r="H484" s="339"/>
      <c r="I484" s="339"/>
      <c r="J484" s="339"/>
      <c r="K484" s="246" t="s">
        <v>211</v>
      </c>
      <c r="L484" s="247"/>
      <c r="M484" s="341" t="s">
        <v>396</v>
      </c>
      <c r="N484" s="342"/>
      <c r="O484" s="342"/>
      <c r="P484" s="342"/>
      <c r="Q484" s="342"/>
      <c r="R484" s="342"/>
      <c r="S484" s="342"/>
      <c r="T484" s="342"/>
      <c r="U484" s="342"/>
      <c r="V484" s="343"/>
      <c r="W484" s="246" t="s">
        <v>213</v>
      </c>
      <c r="X484" s="246"/>
      <c r="Y484" s="344" t="s">
        <v>214</v>
      </c>
      <c r="Z484" s="344"/>
      <c r="AA484" s="344"/>
      <c r="AB484" s="344"/>
      <c r="AC484" s="100"/>
      <c r="AD484" s="247" t="s">
        <v>215</v>
      </c>
      <c r="AE484" s="345"/>
      <c r="AF484" s="345"/>
      <c r="AG484" s="359" t="s">
        <v>397</v>
      </c>
      <c r="AH484" s="360"/>
      <c r="AI484" s="360"/>
      <c r="AJ484" s="360"/>
      <c r="AK484" s="360"/>
      <c r="AL484" s="360"/>
      <c r="AM484" s="360"/>
      <c r="AN484" s="360"/>
      <c r="AO484" s="360"/>
      <c r="AP484" s="360"/>
      <c r="AQ484" s="360"/>
      <c r="AR484" s="360"/>
      <c r="AS484" s="360"/>
      <c r="AT484" s="360"/>
      <c r="AU484" s="360"/>
      <c r="AV484" s="360"/>
      <c r="AW484" s="360"/>
      <c r="AX484" s="360"/>
      <c r="AY484" s="360"/>
      <c r="AZ484" s="360"/>
      <c r="BA484" s="360"/>
      <c r="BB484" s="360"/>
      <c r="BC484" s="360"/>
      <c r="BD484" s="360"/>
      <c r="BE484" s="360"/>
      <c r="BF484" s="106"/>
    </row>
    <row r="485" spans="1:58" ht="5.5" customHeight="1" x14ac:dyDescent="0.55000000000000004">
      <c r="A485" s="107"/>
      <c r="B485" s="100"/>
      <c r="C485" s="100"/>
      <c r="D485" s="100"/>
      <c r="E485" s="100"/>
      <c r="F485" s="100"/>
      <c r="G485" s="100"/>
      <c r="H485" s="100"/>
      <c r="I485" s="100"/>
      <c r="J485" s="100"/>
      <c r="K485" s="100"/>
      <c r="L485" s="100"/>
      <c r="M485" s="100"/>
      <c r="N485" s="100"/>
      <c r="O485" s="100"/>
      <c r="P485" s="100"/>
      <c r="Q485" s="100"/>
      <c r="R485" s="100"/>
      <c r="S485" s="100"/>
      <c r="T485" s="100"/>
      <c r="U485" s="100"/>
      <c r="V485" s="100"/>
      <c r="W485" s="100"/>
      <c r="X485" s="100"/>
      <c r="Y485" s="100"/>
      <c r="Z485" s="100"/>
      <c r="AA485" s="100"/>
      <c r="AB485" s="100"/>
      <c r="AC485" s="100"/>
      <c r="AD485" s="100"/>
      <c r="AE485" s="100"/>
      <c r="AF485" s="100"/>
      <c r="AG485" s="100"/>
      <c r="AH485" s="100"/>
      <c r="AI485" s="100"/>
      <c r="AJ485" s="100"/>
      <c r="AK485" s="100"/>
      <c r="AL485" s="100"/>
      <c r="AM485" s="100"/>
      <c r="AN485" s="100"/>
      <c r="AO485" s="100"/>
      <c r="AP485" s="100"/>
      <c r="AQ485" s="100"/>
      <c r="AR485" s="100"/>
      <c r="AS485" s="100"/>
      <c r="AT485" s="100"/>
      <c r="AU485" s="100"/>
      <c r="AV485" s="100"/>
      <c r="AW485" s="100"/>
      <c r="AX485" s="100"/>
      <c r="AY485" s="100"/>
      <c r="AZ485" s="100"/>
      <c r="BA485" s="100"/>
      <c r="BB485" s="100"/>
      <c r="BC485" s="100"/>
      <c r="BD485" s="100"/>
      <c r="BE485" s="100"/>
      <c r="BF485" s="106"/>
    </row>
    <row r="486" spans="1:58" ht="37.4" customHeight="1" x14ac:dyDescent="0.55000000000000004">
      <c r="A486" s="107"/>
      <c r="B486" s="247" t="s">
        <v>217</v>
      </c>
      <c r="C486" s="345"/>
      <c r="D486" s="366" t="s">
        <v>391</v>
      </c>
      <c r="E486" s="367"/>
      <c r="F486" s="367"/>
      <c r="G486" s="367"/>
      <c r="H486" s="367"/>
      <c r="I486" s="367"/>
      <c r="J486" s="367"/>
      <c r="K486" s="367"/>
      <c r="L486" s="367"/>
      <c r="M486" s="367"/>
      <c r="N486" s="367"/>
      <c r="O486" s="367"/>
      <c r="P486" s="367"/>
      <c r="Q486" s="367"/>
      <c r="R486" s="367"/>
      <c r="S486" s="367"/>
      <c r="T486" s="368"/>
      <c r="U486" s="247" t="s">
        <v>219</v>
      </c>
      <c r="V486" s="247"/>
      <c r="W486" s="247"/>
      <c r="X486" s="349" t="s">
        <v>398</v>
      </c>
      <c r="Y486" s="349"/>
      <c r="Z486" s="349"/>
      <c r="AA486" s="349"/>
      <c r="AB486" s="349"/>
      <c r="AC486" s="100"/>
      <c r="AD486" s="331" t="s">
        <v>236</v>
      </c>
      <c r="AE486" s="331"/>
      <c r="AF486" s="331"/>
      <c r="AG486" s="361" t="s">
        <v>399</v>
      </c>
      <c r="AH486" s="361"/>
      <c r="AI486" s="361"/>
      <c r="AJ486" s="361"/>
      <c r="AK486" s="361"/>
      <c r="AL486" s="361"/>
      <c r="AM486" s="361"/>
      <c r="AN486" s="361"/>
      <c r="AO486" s="361"/>
      <c r="AP486" s="361"/>
      <c r="AQ486" s="361"/>
      <c r="AR486" s="361"/>
      <c r="AS486" s="361"/>
      <c r="AT486" s="361"/>
      <c r="AU486" s="361"/>
      <c r="AV486" s="361"/>
      <c r="AW486" s="361"/>
      <c r="AX486" s="361"/>
      <c r="AY486" s="361"/>
      <c r="AZ486" s="361"/>
      <c r="BA486" s="361"/>
      <c r="BB486" s="361"/>
      <c r="BC486" s="361"/>
      <c r="BD486" s="361"/>
      <c r="BE486" s="361"/>
      <c r="BF486" s="106"/>
    </row>
    <row r="487" spans="1:58" ht="5.5" customHeight="1" x14ac:dyDescent="0.55000000000000004">
      <c r="A487" s="107"/>
      <c r="B487" s="100"/>
      <c r="C487" s="100"/>
      <c r="D487" s="100"/>
      <c r="E487" s="100"/>
      <c r="F487" s="100"/>
      <c r="G487" s="100"/>
      <c r="H487" s="100"/>
      <c r="I487" s="100"/>
      <c r="J487" s="100"/>
      <c r="K487" s="100"/>
      <c r="L487" s="100"/>
      <c r="M487" s="100"/>
      <c r="N487" s="100"/>
      <c r="O487" s="100"/>
      <c r="P487" s="100"/>
      <c r="Q487" s="100"/>
      <c r="R487" s="100"/>
      <c r="S487" s="100"/>
      <c r="T487" s="100"/>
      <c r="U487" s="100"/>
      <c r="V487" s="100"/>
      <c r="W487" s="100"/>
      <c r="X487" s="100"/>
      <c r="Y487" s="100"/>
      <c r="Z487" s="100"/>
      <c r="AA487" s="100"/>
      <c r="AB487" s="100"/>
      <c r="AC487" s="100"/>
      <c r="AD487" s="332"/>
      <c r="AE487" s="332"/>
      <c r="AF487" s="332"/>
      <c r="AG487" s="362"/>
      <c r="AH487" s="362"/>
      <c r="AI487" s="362"/>
      <c r="AJ487" s="362"/>
      <c r="AK487" s="362"/>
      <c r="AL487" s="362"/>
      <c r="AM487" s="362"/>
      <c r="AN487" s="362"/>
      <c r="AO487" s="362"/>
      <c r="AP487" s="362"/>
      <c r="AQ487" s="362"/>
      <c r="AR487" s="362"/>
      <c r="AS487" s="362"/>
      <c r="AT487" s="362"/>
      <c r="AU487" s="362"/>
      <c r="AV487" s="362"/>
      <c r="AW487" s="362"/>
      <c r="AX487" s="362"/>
      <c r="AY487" s="362"/>
      <c r="AZ487" s="362"/>
      <c r="BA487" s="362"/>
      <c r="BB487" s="362"/>
      <c r="BC487" s="362"/>
      <c r="BD487" s="362"/>
      <c r="BE487" s="362"/>
      <c r="BF487" s="106"/>
    </row>
    <row r="488" spans="1:58" ht="37.4" customHeight="1" x14ac:dyDescent="0.55000000000000004">
      <c r="A488" s="107"/>
      <c r="B488" s="247" t="s">
        <v>222</v>
      </c>
      <c r="C488" s="247"/>
      <c r="D488" s="247"/>
      <c r="E488" s="247"/>
      <c r="F488" s="247"/>
      <c r="G488" s="247"/>
      <c r="H488" s="247"/>
      <c r="I488" s="247"/>
      <c r="J488" s="247"/>
      <c r="K488" s="247"/>
      <c r="L488" s="247"/>
      <c r="M488" s="247"/>
      <c r="N488" s="247"/>
      <c r="O488" s="247"/>
      <c r="P488" s="247"/>
      <c r="Q488" s="247"/>
      <c r="R488" s="247"/>
      <c r="S488" s="247"/>
      <c r="T488" s="247"/>
      <c r="U488" s="247"/>
      <c r="V488" s="247"/>
      <c r="W488" s="247"/>
      <c r="X488" s="247"/>
      <c r="Y488" s="247" t="s">
        <v>223</v>
      </c>
      <c r="Z488" s="247"/>
      <c r="AA488" s="247"/>
      <c r="AB488" s="247"/>
      <c r="AC488" s="100"/>
      <c r="AD488" s="333"/>
      <c r="AE488" s="333"/>
      <c r="AF488" s="333"/>
      <c r="AG488" s="363"/>
      <c r="AH488" s="363"/>
      <c r="AI488" s="363"/>
      <c r="AJ488" s="363"/>
      <c r="AK488" s="363"/>
      <c r="AL488" s="363"/>
      <c r="AM488" s="363"/>
      <c r="AN488" s="363"/>
      <c r="AO488" s="363"/>
      <c r="AP488" s="363"/>
      <c r="AQ488" s="363"/>
      <c r="AR488" s="363"/>
      <c r="AS488" s="363"/>
      <c r="AT488" s="363"/>
      <c r="AU488" s="363"/>
      <c r="AV488" s="363"/>
      <c r="AW488" s="363"/>
      <c r="AX488" s="363"/>
      <c r="AY488" s="363"/>
      <c r="AZ488" s="363"/>
      <c r="BA488" s="363"/>
      <c r="BB488" s="363"/>
      <c r="BC488" s="363"/>
      <c r="BD488" s="363"/>
      <c r="BE488" s="363"/>
      <c r="BF488" s="106"/>
    </row>
    <row r="489" spans="1:58" ht="5.5" customHeight="1" x14ac:dyDescent="0.55000000000000004">
      <c r="A489" s="107"/>
      <c r="B489" s="100"/>
      <c r="C489" s="100"/>
      <c r="D489" s="100"/>
      <c r="E489" s="100"/>
      <c r="F489" s="100"/>
      <c r="G489" s="100"/>
      <c r="H489" s="100"/>
      <c r="I489" s="100"/>
      <c r="J489" s="100"/>
      <c r="K489" s="100"/>
      <c r="L489" s="100"/>
      <c r="M489" s="100"/>
      <c r="N489" s="100"/>
      <c r="O489" s="100"/>
      <c r="P489" s="100"/>
      <c r="Q489" s="100"/>
      <c r="R489" s="100"/>
      <c r="S489" s="100"/>
      <c r="T489" s="100"/>
      <c r="U489" s="100"/>
      <c r="V489" s="100"/>
      <c r="W489" s="100"/>
      <c r="X489" s="100"/>
      <c r="Y489" s="100"/>
      <c r="Z489" s="100"/>
      <c r="AA489" s="100"/>
      <c r="AB489" s="100"/>
      <c r="AC489" s="100"/>
      <c r="AD489" s="100"/>
      <c r="AE489" s="100"/>
      <c r="AF489" s="100"/>
      <c r="AG489" s="100"/>
      <c r="AH489" s="100"/>
      <c r="AI489" s="100"/>
      <c r="AJ489" s="100"/>
      <c r="AK489" s="100"/>
      <c r="AL489" s="100"/>
      <c r="AM489" s="100"/>
      <c r="AN489" s="100"/>
      <c r="AO489" s="100"/>
      <c r="AP489" s="100"/>
      <c r="AQ489" s="100"/>
      <c r="AR489" s="100"/>
      <c r="AS489" s="100"/>
      <c r="AT489" s="100"/>
      <c r="AU489" s="100"/>
      <c r="AV489" s="100"/>
      <c r="AW489" s="100"/>
      <c r="AX489" s="100"/>
      <c r="AY489" s="100"/>
      <c r="AZ489" s="100"/>
      <c r="BA489" s="100"/>
      <c r="BB489" s="100"/>
      <c r="BC489" s="100"/>
      <c r="BD489" s="100"/>
      <c r="BE489" s="100"/>
      <c r="BF489" s="106"/>
    </row>
    <row r="490" spans="1:58" ht="37.4" customHeight="1" x14ac:dyDescent="0.55000000000000004">
      <c r="A490" s="107"/>
      <c r="B490" s="372" t="s">
        <v>226</v>
      </c>
      <c r="C490" s="425" t="s">
        <v>400</v>
      </c>
      <c r="D490" s="426"/>
      <c r="E490" s="426"/>
      <c r="F490" s="426"/>
      <c r="G490" s="426"/>
      <c r="H490" s="426"/>
      <c r="I490" s="426"/>
      <c r="J490" s="426"/>
      <c r="K490" s="426"/>
      <c r="L490" s="426"/>
      <c r="M490" s="426"/>
      <c r="N490" s="426"/>
      <c r="O490" s="426"/>
      <c r="P490" s="426"/>
      <c r="Q490" s="426"/>
      <c r="R490" s="426"/>
      <c r="S490" s="426"/>
      <c r="T490" s="426"/>
      <c r="U490" s="426"/>
      <c r="V490" s="426"/>
      <c r="W490" s="426"/>
      <c r="X490" s="427"/>
      <c r="Y490" s="390"/>
      <c r="Z490" s="390"/>
      <c r="AA490" s="390"/>
      <c r="AB490" s="390"/>
      <c r="AC490" s="100"/>
      <c r="AD490" s="229" t="s">
        <v>239</v>
      </c>
      <c r="AE490" s="230"/>
      <c r="AF490" s="231"/>
      <c r="AG490" s="334"/>
      <c r="AH490" s="335"/>
      <c r="AI490" s="335"/>
      <c r="AJ490" s="335"/>
      <c r="AK490" s="335"/>
      <c r="AL490" s="335"/>
      <c r="AM490" s="335"/>
      <c r="AN490" s="335"/>
      <c r="AO490" s="335"/>
      <c r="AP490" s="335"/>
      <c r="AQ490" s="335"/>
      <c r="AR490" s="335"/>
      <c r="AS490" s="335"/>
      <c r="AT490" s="335"/>
      <c r="AU490" s="335"/>
      <c r="AV490" s="335"/>
      <c r="AW490" s="335"/>
      <c r="AX490" s="335"/>
      <c r="AY490" s="335"/>
      <c r="AZ490" s="335"/>
      <c r="BA490" s="335"/>
      <c r="BB490" s="335"/>
      <c r="BC490" s="335"/>
      <c r="BD490" s="335"/>
      <c r="BE490" s="336"/>
      <c r="BF490" s="106"/>
    </row>
    <row r="491" spans="1:58" ht="5.5" customHeight="1" x14ac:dyDescent="0.55000000000000004">
      <c r="A491" s="107"/>
      <c r="B491" s="373"/>
      <c r="C491" s="428"/>
      <c r="D491" s="429"/>
      <c r="E491" s="429"/>
      <c r="F491" s="429"/>
      <c r="G491" s="429"/>
      <c r="H491" s="429"/>
      <c r="I491" s="429"/>
      <c r="J491" s="429"/>
      <c r="K491" s="429"/>
      <c r="L491" s="429"/>
      <c r="M491" s="429"/>
      <c r="N491" s="429"/>
      <c r="O491" s="429"/>
      <c r="P491" s="429"/>
      <c r="Q491" s="429"/>
      <c r="R491" s="429"/>
      <c r="S491" s="429"/>
      <c r="T491" s="429"/>
      <c r="U491" s="429"/>
      <c r="V491" s="429"/>
      <c r="W491" s="429"/>
      <c r="X491" s="430"/>
      <c r="Y491" s="390"/>
      <c r="Z491" s="390"/>
      <c r="AA491" s="390"/>
      <c r="AB491" s="390"/>
      <c r="AC491" s="100"/>
      <c r="AD491" s="100"/>
      <c r="AE491" s="100"/>
      <c r="AF491" s="100"/>
      <c r="AG491" s="100"/>
      <c r="AH491" s="100"/>
      <c r="AI491" s="100"/>
      <c r="AJ491" s="100"/>
      <c r="AK491" s="100"/>
      <c r="AL491" s="100"/>
      <c r="AM491" s="100"/>
      <c r="AN491" s="100"/>
      <c r="AO491" s="100"/>
      <c r="AP491" s="100"/>
      <c r="AQ491" s="100"/>
      <c r="AR491" s="100"/>
      <c r="AS491" s="100"/>
      <c r="AT491" s="100"/>
      <c r="AU491" s="100"/>
      <c r="AV491" s="100"/>
      <c r="AW491" s="100"/>
      <c r="AX491" s="100"/>
      <c r="AY491" s="100"/>
      <c r="AZ491" s="100"/>
      <c r="BA491" s="100"/>
      <c r="BB491" s="100"/>
      <c r="BC491" s="100"/>
      <c r="BD491" s="100"/>
      <c r="BE491" s="100"/>
      <c r="BF491" s="106"/>
    </row>
    <row r="492" spans="1:58" ht="37.4" customHeight="1" x14ac:dyDescent="0.55000000000000004">
      <c r="A492" s="107"/>
      <c r="B492" s="374"/>
      <c r="C492" s="431"/>
      <c r="D492" s="432"/>
      <c r="E492" s="432"/>
      <c r="F492" s="432"/>
      <c r="G492" s="432"/>
      <c r="H492" s="432"/>
      <c r="I492" s="432"/>
      <c r="J492" s="432"/>
      <c r="K492" s="432"/>
      <c r="L492" s="432"/>
      <c r="M492" s="432"/>
      <c r="N492" s="432"/>
      <c r="O492" s="432"/>
      <c r="P492" s="432"/>
      <c r="Q492" s="432"/>
      <c r="R492" s="432"/>
      <c r="S492" s="432"/>
      <c r="T492" s="432"/>
      <c r="U492" s="432"/>
      <c r="V492" s="432"/>
      <c r="W492" s="432"/>
      <c r="X492" s="433"/>
      <c r="Y492" s="390"/>
      <c r="Z492" s="390"/>
      <c r="AA492" s="390"/>
      <c r="AB492" s="390"/>
      <c r="AC492" s="100"/>
      <c r="AD492" s="246" t="s">
        <v>221</v>
      </c>
      <c r="AE492" s="246"/>
      <c r="AF492" s="246"/>
      <c r="AG492" s="337"/>
      <c r="AH492" s="337"/>
      <c r="AI492" s="337"/>
      <c r="AJ492" s="337"/>
      <c r="AK492" s="337"/>
      <c r="AL492" s="337"/>
      <c r="AM492" s="337"/>
      <c r="AN492" s="337"/>
      <c r="AO492" s="337"/>
      <c r="AP492" s="337"/>
      <c r="AQ492" s="337"/>
      <c r="AR492" s="337"/>
      <c r="AS492" s="337"/>
      <c r="AT492" s="337"/>
      <c r="AU492" s="337"/>
      <c r="AV492" s="229" t="s">
        <v>88</v>
      </c>
      <c r="AW492" s="230"/>
      <c r="AX492" s="231"/>
      <c r="AY492" s="319"/>
      <c r="AZ492" s="320"/>
      <c r="BA492" s="320"/>
      <c r="BB492" s="320"/>
      <c r="BC492" s="320"/>
      <c r="BD492" s="320"/>
      <c r="BE492" s="321"/>
      <c r="BF492" s="106"/>
    </row>
    <row r="493" spans="1:58" ht="5.5" customHeight="1" x14ac:dyDescent="0.55000000000000004">
      <c r="A493" s="107"/>
      <c r="B493" s="113"/>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67"/>
      <c r="Z493" s="68"/>
      <c r="AA493" s="68"/>
      <c r="AB493" s="68"/>
      <c r="AC493" s="100"/>
      <c r="AD493" s="57"/>
      <c r="AE493" s="57"/>
      <c r="AF493" s="57"/>
      <c r="AG493" s="57"/>
      <c r="AH493" s="57"/>
      <c r="AI493" s="57"/>
      <c r="AJ493" s="57"/>
      <c r="AK493" s="57"/>
      <c r="AL493" s="57"/>
      <c r="AM493" s="57"/>
      <c r="AN493" s="57"/>
      <c r="AO493" s="57"/>
      <c r="AP493" s="57"/>
      <c r="AQ493" s="57"/>
      <c r="AR493" s="57"/>
      <c r="AS493" s="57"/>
      <c r="AT493" s="57"/>
      <c r="AU493" s="57"/>
      <c r="AV493" s="57"/>
      <c r="AW493" s="57"/>
      <c r="AX493" s="57"/>
      <c r="AY493" s="57"/>
      <c r="AZ493" s="57"/>
      <c r="BA493" s="57"/>
      <c r="BB493" s="57"/>
      <c r="BC493" s="57"/>
      <c r="BD493" s="57"/>
      <c r="BE493" s="57"/>
      <c r="BF493" s="106"/>
    </row>
    <row r="494" spans="1:58" ht="37.4" customHeight="1" x14ac:dyDescent="0.55000000000000004">
      <c r="A494" s="107"/>
      <c r="B494" s="13" t="s">
        <v>240</v>
      </c>
      <c r="C494" s="341" t="s">
        <v>401</v>
      </c>
      <c r="D494" s="342"/>
      <c r="E494" s="342"/>
      <c r="F494" s="342"/>
      <c r="G494" s="342"/>
      <c r="H494" s="342"/>
      <c r="I494" s="342"/>
      <c r="J494" s="342"/>
      <c r="K494" s="342"/>
      <c r="L494" s="342"/>
      <c r="M494" s="342"/>
      <c r="N494" s="342"/>
      <c r="O494" s="342"/>
      <c r="P494" s="342"/>
      <c r="Q494" s="342"/>
      <c r="R494" s="342"/>
      <c r="S494" s="342"/>
      <c r="T494" s="342"/>
      <c r="U494" s="342"/>
      <c r="V494" s="342"/>
      <c r="W494" s="342"/>
      <c r="X494" s="343"/>
      <c r="Y494" s="340"/>
      <c r="Z494" s="340"/>
      <c r="AA494" s="340"/>
      <c r="AB494" s="340"/>
      <c r="AC494" s="100"/>
      <c r="AD494" s="322" t="s">
        <v>224</v>
      </c>
      <c r="AE494" s="323"/>
      <c r="AF494" s="324"/>
      <c r="AG494" s="350"/>
      <c r="AH494" s="351"/>
      <c r="AI494" s="351"/>
      <c r="AJ494" s="351"/>
      <c r="AK494" s="351"/>
      <c r="AL494" s="351"/>
      <c r="AM494" s="351"/>
      <c r="AN494" s="351"/>
      <c r="AO494" s="351"/>
      <c r="AP494" s="351"/>
      <c r="AQ494" s="352"/>
      <c r="AR494" s="322" t="s">
        <v>225</v>
      </c>
      <c r="AS494" s="323"/>
      <c r="AT494" s="324"/>
      <c r="AU494" s="318"/>
      <c r="AV494" s="364"/>
      <c r="AW494" s="364"/>
      <c r="AX494" s="364"/>
      <c r="AY494" s="364"/>
      <c r="AZ494" s="364"/>
      <c r="BA494" s="364"/>
      <c r="BB494" s="364"/>
      <c r="BC494" s="364"/>
      <c r="BD494" s="364"/>
      <c r="BE494" s="364"/>
      <c r="BF494" s="106"/>
    </row>
    <row r="495" spans="1:58" ht="5.5" customHeight="1" x14ac:dyDescent="0.55000000000000004">
      <c r="A495" s="107"/>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62"/>
      <c r="Z495" s="62"/>
      <c r="AA495" s="62"/>
      <c r="AB495" s="62"/>
      <c r="AC495" s="100"/>
      <c r="AD495" s="325"/>
      <c r="AE495" s="326"/>
      <c r="AF495" s="327"/>
      <c r="AG495" s="353"/>
      <c r="AH495" s="354"/>
      <c r="AI495" s="354"/>
      <c r="AJ495" s="354"/>
      <c r="AK495" s="354"/>
      <c r="AL495" s="354"/>
      <c r="AM495" s="354"/>
      <c r="AN495" s="354"/>
      <c r="AO495" s="354"/>
      <c r="AP495" s="354"/>
      <c r="AQ495" s="355"/>
      <c r="AR495" s="325"/>
      <c r="AS495" s="326"/>
      <c r="AT495" s="327"/>
      <c r="AU495" s="364"/>
      <c r="AV495" s="364"/>
      <c r="AW495" s="364"/>
      <c r="AX495" s="364"/>
      <c r="AY495" s="364"/>
      <c r="AZ495" s="364"/>
      <c r="BA495" s="364"/>
      <c r="BB495" s="364"/>
      <c r="BC495" s="364"/>
      <c r="BD495" s="364"/>
      <c r="BE495" s="364"/>
      <c r="BF495" s="106"/>
    </row>
    <row r="496" spans="1:58" ht="37.4" customHeight="1" x14ac:dyDescent="0.55000000000000004">
      <c r="A496" s="10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108"/>
      <c r="Z496" s="57"/>
      <c r="AA496" s="57"/>
      <c r="AB496" s="57"/>
      <c r="AC496" s="100"/>
      <c r="AD496" s="325"/>
      <c r="AE496" s="326"/>
      <c r="AF496" s="327"/>
      <c r="AG496" s="353"/>
      <c r="AH496" s="354"/>
      <c r="AI496" s="354"/>
      <c r="AJ496" s="354"/>
      <c r="AK496" s="354"/>
      <c r="AL496" s="354"/>
      <c r="AM496" s="354"/>
      <c r="AN496" s="354"/>
      <c r="AO496" s="354"/>
      <c r="AP496" s="354"/>
      <c r="AQ496" s="355"/>
      <c r="AR496" s="325"/>
      <c r="AS496" s="326"/>
      <c r="AT496" s="327"/>
      <c r="AU496" s="364"/>
      <c r="AV496" s="364"/>
      <c r="AW496" s="364"/>
      <c r="AX496" s="364"/>
      <c r="AY496" s="364"/>
      <c r="AZ496" s="364"/>
      <c r="BA496" s="364"/>
      <c r="BB496" s="364"/>
      <c r="BC496" s="364"/>
      <c r="BD496" s="364"/>
      <c r="BE496" s="364"/>
      <c r="BF496" s="106"/>
    </row>
    <row r="497" spans="1:58" ht="5.5" customHeight="1" x14ac:dyDescent="0.55000000000000004">
      <c r="A497" s="10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108"/>
      <c r="Z497" s="57"/>
      <c r="AA497" s="57"/>
      <c r="AB497" s="57"/>
      <c r="AC497" s="100"/>
      <c r="AD497" s="325"/>
      <c r="AE497" s="326"/>
      <c r="AF497" s="327"/>
      <c r="AG497" s="353"/>
      <c r="AH497" s="354"/>
      <c r="AI497" s="354"/>
      <c r="AJ497" s="354"/>
      <c r="AK497" s="354"/>
      <c r="AL497" s="354"/>
      <c r="AM497" s="354"/>
      <c r="AN497" s="354"/>
      <c r="AO497" s="354"/>
      <c r="AP497" s="354"/>
      <c r="AQ497" s="355"/>
      <c r="AR497" s="328"/>
      <c r="AS497" s="329"/>
      <c r="AT497" s="330"/>
      <c r="AU497" s="364"/>
      <c r="AV497" s="364"/>
      <c r="AW497" s="364"/>
      <c r="AX497" s="364"/>
      <c r="AY497" s="364"/>
      <c r="AZ497" s="364"/>
      <c r="BA497" s="364"/>
      <c r="BB497" s="364"/>
      <c r="BC497" s="364"/>
      <c r="BD497" s="364"/>
      <c r="BE497" s="364"/>
      <c r="BF497" s="106"/>
    </row>
    <row r="498" spans="1:58" ht="37.4" customHeight="1" x14ac:dyDescent="0.55000000000000004">
      <c r="A498" s="10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108"/>
      <c r="Z498" s="57"/>
      <c r="AA498" s="57"/>
      <c r="AB498" s="57"/>
      <c r="AC498" s="100"/>
      <c r="AD498" s="328"/>
      <c r="AE498" s="329"/>
      <c r="AF498" s="330"/>
      <c r="AG498" s="356"/>
      <c r="AH498" s="357"/>
      <c r="AI498" s="357"/>
      <c r="AJ498" s="357"/>
      <c r="AK498" s="357"/>
      <c r="AL498" s="357"/>
      <c r="AM498" s="357"/>
      <c r="AN498" s="357"/>
      <c r="AO498" s="357"/>
      <c r="AP498" s="357"/>
      <c r="AQ498" s="358"/>
      <c r="AR498" s="286" t="s">
        <v>228</v>
      </c>
      <c r="AS498" s="287"/>
      <c r="AT498" s="288"/>
      <c r="AU498" s="318"/>
      <c r="AV498" s="364"/>
      <c r="AW498" s="364"/>
      <c r="AX498" s="364"/>
      <c r="AY498" s="364"/>
      <c r="AZ498" s="364"/>
      <c r="BA498" s="364"/>
      <c r="BB498" s="364"/>
      <c r="BC498" s="364"/>
      <c r="BD498" s="364"/>
      <c r="BE498" s="364"/>
      <c r="BF498" s="106"/>
    </row>
    <row r="499" spans="1:58" ht="5.5" customHeight="1" x14ac:dyDescent="0.55000000000000004">
      <c r="A499" s="10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108"/>
      <c r="Z499" s="57"/>
      <c r="AA499" s="57"/>
      <c r="AB499" s="57"/>
      <c r="AC499" s="100"/>
      <c r="AD499" s="57"/>
      <c r="AE499" s="57"/>
      <c r="AF499" s="57"/>
      <c r="AG499" s="57"/>
      <c r="AH499" s="57"/>
      <c r="AI499" s="57"/>
      <c r="AJ499" s="57"/>
      <c r="AK499" s="57"/>
      <c r="AL499" s="57"/>
      <c r="AM499" s="57"/>
      <c r="AN499" s="57"/>
      <c r="AO499" s="57"/>
      <c r="AP499" s="57"/>
      <c r="AQ499" s="57"/>
      <c r="AR499" s="57"/>
      <c r="AS499" s="57"/>
      <c r="AT499" s="57"/>
      <c r="AU499" s="57"/>
      <c r="AV499" s="57"/>
      <c r="AW499" s="57"/>
      <c r="AX499" s="57"/>
      <c r="AY499" s="57"/>
      <c r="AZ499" s="57"/>
      <c r="BA499" s="57"/>
      <c r="BB499" s="57"/>
      <c r="BC499" s="57"/>
      <c r="BD499" s="57"/>
      <c r="BE499" s="57"/>
      <c r="BF499" s="106"/>
    </row>
    <row r="500" spans="1:58" ht="37" customHeight="1" x14ac:dyDescent="0.55000000000000004">
      <c r="A500" s="10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108"/>
      <c r="Z500" s="57"/>
      <c r="AA500" s="57"/>
      <c r="AB500" s="57"/>
      <c r="AC500" s="100"/>
      <c r="AD500" s="252" t="s">
        <v>229</v>
      </c>
      <c r="AE500" s="253"/>
      <c r="AF500" s="253"/>
      <c r="AG500" s="253"/>
      <c r="AH500" s="254"/>
      <c r="AI500" s="318"/>
      <c r="AJ500" s="318"/>
      <c r="AK500" s="318"/>
      <c r="AL500" s="318"/>
      <c r="AM500" s="318"/>
      <c r="AN500" s="318"/>
      <c r="AO500" s="318"/>
      <c r="AP500" s="318"/>
      <c r="AQ500" s="318"/>
      <c r="AR500" s="318"/>
      <c r="AS500" s="318"/>
      <c r="AT500" s="318"/>
      <c r="AU500" s="318"/>
      <c r="AV500" s="247" t="s">
        <v>230</v>
      </c>
      <c r="AW500" s="247"/>
      <c r="AX500" s="247"/>
      <c r="AY500" s="318"/>
      <c r="AZ500" s="318"/>
      <c r="BA500" s="318"/>
      <c r="BB500" s="318"/>
      <c r="BC500" s="318"/>
      <c r="BD500" s="318"/>
      <c r="BE500" s="318"/>
      <c r="BF500" s="106"/>
    </row>
    <row r="501" spans="1:58" ht="5.5" customHeight="1" x14ac:dyDescent="0.55000000000000004">
      <c r="A501" s="10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108"/>
      <c r="Z501" s="57"/>
      <c r="AA501" s="57"/>
      <c r="AB501" s="57"/>
      <c r="AC501" s="100"/>
      <c r="AD501" s="315"/>
      <c r="AE501" s="316"/>
      <c r="AF501" s="316"/>
      <c r="AG501" s="316"/>
      <c r="AH501" s="317"/>
      <c r="AI501" s="318"/>
      <c r="AJ501" s="318"/>
      <c r="AK501" s="318"/>
      <c r="AL501" s="318"/>
      <c r="AM501" s="318"/>
      <c r="AN501" s="318"/>
      <c r="AO501" s="318"/>
      <c r="AP501" s="318"/>
      <c r="AQ501" s="318"/>
      <c r="AR501" s="318"/>
      <c r="AS501" s="318"/>
      <c r="AT501" s="318"/>
      <c r="AU501" s="318"/>
      <c r="AV501" s="247"/>
      <c r="AW501" s="247"/>
      <c r="AX501" s="247"/>
      <c r="AY501" s="318"/>
      <c r="AZ501" s="318"/>
      <c r="BA501" s="318"/>
      <c r="BB501" s="318"/>
      <c r="BC501" s="318"/>
      <c r="BD501" s="318"/>
      <c r="BE501" s="318"/>
      <c r="BF501" s="106"/>
    </row>
    <row r="502" spans="1:58" ht="37" customHeight="1" x14ac:dyDescent="0.55000000000000004">
      <c r="A502" s="10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108"/>
      <c r="Z502" s="57"/>
      <c r="AA502" s="57"/>
      <c r="AB502" s="57"/>
      <c r="AC502" s="100"/>
      <c r="AD502" s="255"/>
      <c r="AE502" s="256"/>
      <c r="AF502" s="256"/>
      <c r="AG502" s="256"/>
      <c r="AH502" s="257"/>
      <c r="AI502" s="318"/>
      <c r="AJ502" s="318"/>
      <c r="AK502" s="318"/>
      <c r="AL502" s="318"/>
      <c r="AM502" s="318"/>
      <c r="AN502" s="318"/>
      <c r="AO502" s="318"/>
      <c r="AP502" s="318"/>
      <c r="AQ502" s="318"/>
      <c r="AR502" s="318"/>
      <c r="AS502" s="318"/>
      <c r="AT502" s="318"/>
      <c r="AU502" s="318"/>
      <c r="AV502" s="247"/>
      <c r="AW502" s="247"/>
      <c r="AX502" s="247"/>
      <c r="AY502" s="318"/>
      <c r="AZ502" s="318"/>
      <c r="BA502" s="318"/>
      <c r="BB502" s="318"/>
      <c r="BC502" s="318"/>
      <c r="BD502" s="318"/>
      <c r="BE502" s="318"/>
      <c r="BF502" s="106"/>
    </row>
    <row r="503" spans="1:58" ht="5.5" customHeight="1" thickBot="1" x14ac:dyDescent="0.6">
      <c r="A503" s="120"/>
      <c r="B503" s="122"/>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c r="AA503" s="122"/>
      <c r="AB503" s="122"/>
      <c r="AC503" s="122"/>
      <c r="AD503" s="122"/>
      <c r="AE503" s="122"/>
      <c r="AF503" s="122"/>
      <c r="AG503" s="122"/>
      <c r="AH503" s="122"/>
      <c r="AI503" s="122"/>
      <c r="AJ503" s="122"/>
      <c r="AK503" s="122"/>
      <c r="AL503" s="122"/>
      <c r="AM503" s="122"/>
      <c r="AN503" s="122"/>
      <c r="AO503" s="122"/>
      <c r="AP503" s="122"/>
      <c r="AQ503" s="122"/>
      <c r="AR503" s="122"/>
      <c r="AS503" s="122"/>
      <c r="AT503" s="122"/>
      <c r="AU503" s="122"/>
      <c r="AV503" s="122"/>
      <c r="AW503" s="122"/>
      <c r="AX503" s="122"/>
      <c r="AY503" s="122"/>
      <c r="AZ503" s="122"/>
      <c r="BA503" s="122"/>
      <c r="BB503" s="122"/>
      <c r="BC503" s="122"/>
      <c r="BD503" s="122"/>
      <c r="BE503" s="122"/>
      <c r="BF503" s="123"/>
    </row>
    <row r="504" spans="1:58" ht="5.5" customHeight="1" thickTop="1" x14ac:dyDescent="0.55000000000000004">
      <c r="A504" s="104"/>
      <c r="BF504" s="103"/>
    </row>
    <row r="505" spans="1:58" ht="37.4" customHeight="1" x14ac:dyDescent="0.55000000000000004">
      <c r="A505" s="104"/>
      <c r="B505" s="56" t="s">
        <v>3</v>
      </c>
      <c r="C505" s="417" t="s">
        <v>141</v>
      </c>
      <c r="D505" s="418"/>
      <c r="E505" s="419"/>
      <c r="F505" s="56" t="s">
        <v>209</v>
      </c>
      <c r="G505" s="341" t="s">
        <v>210</v>
      </c>
      <c r="H505" s="342"/>
      <c r="I505" s="342"/>
      <c r="J505" s="343"/>
      <c r="K505" s="286" t="s">
        <v>211</v>
      </c>
      <c r="L505" s="288"/>
      <c r="M505" s="341" t="s">
        <v>140</v>
      </c>
      <c r="N505" s="342"/>
      <c r="O505" s="342"/>
      <c r="P505" s="342"/>
      <c r="Q505" s="342"/>
      <c r="R505" s="342"/>
      <c r="S505" s="342"/>
      <c r="T505" s="342"/>
      <c r="U505" s="342"/>
      <c r="V505" s="343"/>
      <c r="W505" s="286" t="s">
        <v>213</v>
      </c>
      <c r="X505" s="288"/>
      <c r="Y505" s="449" t="s">
        <v>214</v>
      </c>
      <c r="Z505" s="450"/>
      <c r="AA505" s="450"/>
      <c r="AB505" s="451"/>
      <c r="AD505" s="229" t="s">
        <v>215</v>
      </c>
      <c r="AE505" s="230"/>
      <c r="AF505" s="231"/>
      <c r="AG505" s="387" t="s">
        <v>402</v>
      </c>
      <c r="AH505" s="388"/>
      <c r="AI505" s="388"/>
      <c r="AJ505" s="388"/>
      <c r="AK505" s="388"/>
      <c r="AL505" s="388"/>
      <c r="AM505" s="388"/>
      <c r="AN505" s="388"/>
      <c r="AO505" s="388"/>
      <c r="AP505" s="388"/>
      <c r="AQ505" s="388"/>
      <c r="AR505" s="388"/>
      <c r="AS505" s="388"/>
      <c r="AT505" s="388"/>
      <c r="AU505" s="388"/>
      <c r="AV505" s="388"/>
      <c r="AW505" s="388"/>
      <c r="AX505" s="388"/>
      <c r="AY505" s="388"/>
      <c r="AZ505" s="388"/>
      <c r="BA505" s="388"/>
      <c r="BB505" s="388"/>
      <c r="BC505" s="388"/>
      <c r="BD505" s="388"/>
      <c r="BE505" s="389"/>
      <c r="BF505" s="103"/>
    </row>
    <row r="506" spans="1:58" ht="5.5" customHeight="1" x14ac:dyDescent="0.55000000000000004">
      <c r="A506" s="104"/>
      <c r="BF506" s="103"/>
    </row>
    <row r="507" spans="1:58" ht="37.4" customHeight="1" x14ac:dyDescent="0.55000000000000004">
      <c r="A507" s="104"/>
      <c r="B507" s="247" t="s">
        <v>217</v>
      </c>
      <c r="C507" s="365"/>
      <c r="D507" s="366" t="s">
        <v>403</v>
      </c>
      <c r="E507" s="367"/>
      <c r="F507" s="367"/>
      <c r="G507" s="367"/>
      <c r="H507" s="367"/>
      <c r="I507" s="367"/>
      <c r="J507" s="367"/>
      <c r="K507" s="367"/>
      <c r="L507" s="367"/>
      <c r="M507" s="367"/>
      <c r="N507" s="367"/>
      <c r="O507" s="367"/>
      <c r="P507" s="367"/>
      <c r="Q507" s="367"/>
      <c r="R507" s="367"/>
      <c r="S507" s="367"/>
      <c r="T507" s="368"/>
      <c r="U507" s="247" t="s">
        <v>219</v>
      </c>
      <c r="V507" s="247"/>
      <c r="W507" s="247"/>
      <c r="X507" s="349" t="s">
        <v>404</v>
      </c>
      <c r="Y507" s="349"/>
      <c r="Z507" s="349"/>
      <c r="AA507" s="349"/>
      <c r="AB507" s="349"/>
      <c r="AD507" s="331" t="s">
        <v>236</v>
      </c>
      <c r="AE507" s="331"/>
      <c r="AF507" s="331"/>
      <c r="AG507" s="361" t="s">
        <v>405</v>
      </c>
      <c r="AH507" s="361"/>
      <c r="AI507" s="361"/>
      <c r="AJ507" s="361"/>
      <c r="AK507" s="361"/>
      <c r="AL507" s="361"/>
      <c r="AM507" s="361"/>
      <c r="AN507" s="361"/>
      <c r="AO507" s="361"/>
      <c r="AP507" s="361"/>
      <c r="AQ507" s="361"/>
      <c r="AR507" s="361"/>
      <c r="AS507" s="361"/>
      <c r="AT507" s="361"/>
      <c r="AU507" s="361"/>
      <c r="AV507" s="361"/>
      <c r="AW507" s="361"/>
      <c r="AX507" s="361"/>
      <c r="AY507" s="361"/>
      <c r="AZ507" s="361"/>
      <c r="BA507" s="361"/>
      <c r="BB507" s="361"/>
      <c r="BC507" s="361"/>
      <c r="BD507" s="361"/>
      <c r="BE507" s="361"/>
      <c r="BF507" s="103"/>
    </row>
    <row r="508" spans="1:58" ht="5.5" customHeight="1" x14ac:dyDescent="0.55000000000000004">
      <c r="A508" s="104"/>
      <c r="AD508" s="332"/>
      <c r="AE508" s="332"/>
      <c r="AF508" s="332"/>
      <c r="AG508" s="362"/>
      <c r="AH508" s="362"/>
      <c r="AI508" s="362"/>
      <c r="AJ508" s="362"/>
      <c r="AK508" s="362"/>
      <c r="AL508" s="362"/>
      <c r="AM508" s="362"/>
      <c r="AN508" s="362"/>
      <c r="AO508" s="362"/>
      <c r="AP508" s="362"/>
      <c r="AQ508" s="362"/>
      <c r="AR508" s="362"/>
      <c r="AS508" s="362"/>
      <c r="AT508" s="362"/>
      <c r="AU508" s="362"/>
      <c r="AV508" s="362"/>
      <c r="AW508" s="362"/>
      <c r="AX508" s="362"/>
      <c r="AY508" s="362"/>
      <c r="AZ508" s="362"/>
      <c r="BA508" s="362"/>
      <c r="BB508" s="362"/>
      <c r="BC508" s="362"/>
      <c r="BD508" s="362"/>
      <c r="BE508" s="362"/>
      <c r="BF508" s="103"/>
    </row>
    <row r="509" spans="1:58" ht="37.4" customHeight="1" x14ac:dyDescent="0.55000000000000004">
      <c r="A509" s="104"/>
      <c r="B509" s="247" t="s">
        <v>222</v>
      </c>
      <c r="C509" s="247"/>
      <c r="D509" s="247"/>
      <c r="E509" s="247"/>
      <c r="F509" s="247"/>
      <c r="G509" s="247"/>
      <c r="H509" s="247"/>
      <c r="I509" s="247"/>
      <c r="J509" s="247"/>
      <c r="K509" s="247"/>
      <c r="L509" s="247"/>
      <c r="M509" s="247"/>
      <c r="N509" s="247"/>
      <c r="O509" s="247"/>
      <c r="P509" s="247"/>
      <c r="Q509" s="247"/>
      <c r="R509" s="247"/>
      <c r="S509" s="247"/>
      <c r="T509" s="247"/>
      <c r="U509" s="247"/>
      <c r="V509" s="247"/>
      <c r="W509" s="247"/>
      <c r="X509" s="247"/>
      <c r="Y509" s="247" t="s">
        <v>223</v>
      </c>
      <c r="Z509" s="247"/>
      <c r="AA509" s="247"/>
      <c r="AB509" s="247"/>
      <c r="AD509" s="333"/>
      <c r="AE509" s="333"/>
      <c r="AF509" s="333"/>
      <c r="AG509" s="363"/>
      <c r="AH509" s="363"/>
      <c r="AI509" s="363"/>
      <c r="AJ509" s="363"/>
      <c r="AK509" s="363"/>
      <c r="AL509" s="363"/>
      <c r="AM509" s="363"/>
      <c r="AN509" s="363"/>
      <c r="AO509" s="363"/>
      <c r="AP509" s="363"/>
      <c r="AQ509" s="363"/>
      <c r="AR509" s="363"/>
      <c r="AS509" s="363"/>
      <c r="AT509" s="363"/>
      <c r="AU509" s="363"/>
      <c r="AV509" s="363"/>
      <c r="AW509" s="363"/>
      <c r="AX509" s="363"/>
      <c r="AY509" s="363"/>
      <c r="AZ509" s="363"/>
      <c r="BA509" s="363"/>
      <c r="BB509" s="363"/>
      <c r="BC509" s="363"/>
      <c r="BD509" s="363"/>
      <c r="BE509" s="363"/>
      <c r="BF509" s="103"/>
    </row>
    <row r="510" spans="1:58" ht="5.5" customHeight="1" x14ac:dyDescent="0.55000000000000004">
      <c r="A510" s="104"/>
      <c r="BF510" s="103"/>
    </row>
    <row r="511" spans="1:58" ht="37.4" customHeight="1" x14ac:dyDescent="0.55000000000000004">
      <c r="A511" s="104"/>
      <c r="B511" s="12" t="s">
        <v>226</v>
      </c>
      <c r="C511" s="341" t="s">
        <v>406</v>
      </c>
      <c r="D511" s="342"/>
      <c r="E511" s="342"/>
      <c r="F511" s="342"/>
      <c r="G511" s="342"/>
      <c r="H511" s="342"/>
      <c r="I511" s="342"/>
      <c r="J511" s="342"/>
      <c r="K511" s="342"/>
      <c r="L511" s="342"/>
      <c r="M511" s="342"/>
      <c r="N511" s="342"/>
      <c r="O511" s="342"/>
      <c r="P511" s="342"/>
      <c r="Q511" s="342"/>
      <c r="R511" s="342"/>
      <c r="S511" s="342"/>
      <c r="T511" s="342"/>
      <c r="U511" s="342"/>
      <c r="V511" s="342"/>
      <c r="W511" s="342"/>
      <c r="X511" s="343"/>
      <c r="Y511" s="383"/>
      <c r="Z511" s="384"/>
      <c r="AA511" s="384"/>
      <c r="AB511" s="385"/>
      <c r="AD511" s="229" t="s">
        <v>239</v>
      </c>
      <c r="AE511" s="230"/>
      <c r="AF511" s="231"/>
      <c r="AG511" s="334"/>
      <c r="AH511" s="335"/>
      <c r="AI511" s="335"/>
      <c r="AJ511" s="335"/>
      <c r="AK511" s="335"/>
      <c r="AL511" s="335"/>
      <c r="AM511" s="335"/>
      <c r="AN511" s="335"/>
      <c r="AO511" s="335"/>
      <c r="AP511" s="335"/>
      <c r="AQ511" s="335"/>
      <c r="AR511" s="335"/>
      <c r="AS511" s="335"/>
      <c r="AT511" s="335"/>
      <c r="AU511" s="335"/>
      <c r="AV511" s="335"/>
      <c r="AW511" s="335"/>
      <c r="AX511" s="335"/>
      <c r="AY511" s="335"/>
      <c r="AZ511" s="335"/>
      <c r="BA511" s="335"/>
      <c r="BB511" s="335"/>
      <c r="BC511" s="335"/>
      <c r="BD511" s="335"/>
      <c r="BE511" s="336"/>
      <c r="BF511" s="103"/>
    </row>
    <row r="512" spans="1:58" ht="5.5" customHeight="1" x14ac:dyDescent="0.55000000000000004">
      <c r="A512" s="104"/>
      <c r="B512" s="11"/>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BF512" s="103"/>
    </row>
    <row r="513" spans="1:58" ht="37.4" customHeight="1" x14ac:dyDescent="0.55000000000000004">
      <c r="A513" s="104"/>
      <c r="B513" s="13" t="s">
        <v>240</v>
      </c>
      <c r="C513" s="341" t="s">
        <v>407</v>
      </c>
      <c r="D513" s="370"/>
      <c r="E513" s="370"/>
      <c r="F513" s="370"/>
      <c r="G513" s="370"/>
      <c r="H513" s="370"/>
      <c r="I513" s="370"/>
      <c r="J513" s="370"/>
      <c r="K513" s="370"/>
      <c r="L513" s="370"/>
      <c r="M513" s="370"/>
      <c r="N513" s="370"/>
      <c r="O513" s="370"/>
      <c r="P513" s="370"/>
      <c r="Q513" s="370"/>
      <c r="R513" s="370"/>
      <c r="S513" s="370"/>
      <c r="T513" s="370"/>
      <c r="U513" s="370"/>
      <c r="V513" s="370"/>
      <c r="W513" s="370"/>
      <c r="X513" s="371"/>
      <c r="Y513" s="383"/>
      <c r="Z513" s="384"/>
      <c r="AA513" s="384"/>
      <c r="AB513" s="385"/>
      <c r="AD513" s="246" t="s">
        <v>221</v>
      </c>
      <c r="AE513" s="246"/>
      <c r="AF513" s="246"/>
      <c r="AG513" s="337"/>
      <c r="AH513" s="337"/>
      <c r="AI513" s="337"/>
      <c r="AJ513" s="337"/>
      <c r="AK513" s="337"/>
      <c r="AL513" s="337"/>
      <c r="AM513" s="337"/>
      <c r="AN513" s="337"/>
      <c r="AO513" s="337"/>
      <c r="AP513" s="337"/>
      <c r="AQ513" s="337"/>
      <c r="AR513" s="337"/>
      <c r="AS513" s="337"/>
      <c r="AT513" s="337"/>
      <c r="AU513" s="337"/>
      <c r="AV513" s="229" t="s">
        <v>88</v>
      </c>
      <c r="AW513" s="230"/>
      <c r="AX513" s="231"/>
      <c r="AY513" s="319"/>
      <c r="AZ513" s="320"/>
      <c r="BA513" s="320"/>
      <c r="BB513" s="320"/>
      <c r="BC513" s="320"/>
      <c r="BD513" s="320"/>
      <c r="BE513" s="321"/>
      <c r="BF513" s="103"/>
    </row>
    <row r="514" spans="1:58" ht="5.5" customHeight="1" x14ac:dyDescent="0.55000000000000004">
      <c r="A514" s="104"/>
      <c r="B514" s="117"/>
      <c r="C514" s="102"/>
      <c r="D514" s="102"/>
      <c r="E514" s="102"/>
      <c r="F514" s="102"/>
      <c r="G514" s="102"/>
      <c r="H514" s="102"/>
      <c r="I514" s="102"/>
      <c r="J514" s="102"/>
      <c r="K514" s="102"/>
      <c r="L514" s="102"/>
      <c r="M514" s="102"/>
      <c r="N514" s="102"/>
      <c r="O514" s="102"/>
      <c r="P514" s="102"/>
      <c r="Q514" s="102"/>
      <c r="R514" s="102"/>
      <c r="S514" s="102"/>
      <c r="T514" s="102"/>
      <c r="U514" s="102"/>
      <c r="V514" s="102"/>
      <c r="W514" s="102"/>
      <c r="X514" s="102"/>
      <c r="Y514" s="4"/>
      <c r="Z514" s="4"/>
      <c r="AA514" s="4"/>
      <c r="AB514" s="4"/>
      <c r="AD514"/>
      <c r="AE514"/>
      <c r="AF514"/>
      <c r="AG514"/>
      <c r="AH514"/>
      <c r="AI514"/>
      <c r="AJ514"/>
      <c r="AK514"/>
      <c r="AL514"/>
      <c r="AM514"/>
      <c r="AN514"/>
      <c r="AO514"/>
      <c r="AP514"/>
      <c r="AQ514"/>
      <c r="AR514"/>
      <c r="AS514"/>
      <c r="AT514"/>
      <c r="AU514"/>
      <c r="AV514"/>
      <c r="AW514"/>
      <c r="AX514"/>
      <c r="AY514"/>
      <c r="AZ514"/>
      <c r="BA514"/>
      <c r="BB514"/>
      <c r="BC514"/>
      <c r="BD514"/>
      <c r="BE514"/>
      <c r="BF514" s="103"/>
    </row>
    <row r="515" spans="1:58" ht="37.4" customHeight="1" x14ac:dyDescent="0.55000000000000004">
      <c r="A515" s="104"/>
      <c r="B515" s="13" t="s">
        <v>242</v>
      </c>
      <c r="C515" s="341" t="s">
        <v>408</v>
      </c>
      <c r="D515" s="370"/>
      <c r="E515" s="370"/>
      <c r="F515" s="370"/>
      <c r="G515" s="370"/>
      <c r="H515" s="370"/>
      <c r="I515" s="370"/>
      <c r="J515" s="370"/>
      <c r="K515" s="370"/>
      <c r="L515" s="370"/>
      <c r="M515" s="370"/>
      <c r="N515" s="370"/>
      <c r="O515" s="370"/>
      <c r="P515" s="370"/>
      <c r="Q515" s="370"/>
      <c r="R515" s="370"/>
      <c r="S515" s="370"/>
      <c r="T515" s="370"/>
      <c r="U515" s="370"/>
      <c r="V515" s="370"/>
      <c r="W515" s="370"/>
      <c r="X515" s="371"/>
      <c r="Y515" s="383"/>
      <c r="Z515" s="384"/>
      <c r="AA515" s="384"/>
      <c r="AB515" s="385"/>
      <c r="AD515" s="322" t="s">
        <v>224</v>
      </c>
      <c r="AE515" s="323"/>
      <c r="AF515" s="324"/>
      <c r="AG515" s="350"/>
      <c r="AH515" s="351"/>
      <c r="AI515" s="351"/>
      <c r="AJ515" s="351"/>
      <c r="AK515" s="351"/>
      <c r="AL515" s="351"/>
      <c r="AM515" s="351"/>
      <c r="AN515" s="351"/>
      <c r="AO515" s="351"/>
      <c r="AP515" s="351"/>
      <c r="AQ515" s="352"/>
      <c r="AR515" s="322" t="s">
        <v>225</v>
      </c>
      <c r="AS515" s="323"/>
      <c r="AT515" s="324"/>
      <c r="AU515" s="318"/>
      <c r="AV515" s="364"/>
      <c r="AW515" s="364"/>
      <c r="AX515" s="364"/>
      <c r="AY515" s="364"/>
      <c r="AZ515" s="364"/>
      <c r="BA515" s="364"/>
      <c r="BB515" s="364"/>
      <c r="BC515" s="364"/>
      <c r="BD515" s="364"/>
      <c r="BE515" s="364"/>
      <c r="BF515" s="103"/>
    </row>
    <row r="516" spans="1:58" ht="5.5" customHeight="1" x14ac:dyDescent="0.55000000000000004">
      <c r="A516" s="104"/>
      <c r="B516" s="11"/>
      <c r="C516" s="3"/>
      <c r="D516" s="3"/>
      <c r="E516" s="3"/>
      <c r="F516" s="3"/>
      <c r="G516" s="3"/>
      <c r="H516" s="3"/>
      <c r="I516" s="3"/>
      <c r="J516" s="3"/>
      <c r="K516" s="3"/>
      <c r="L516" s="3"/>
      <c r="M516" s="3"/>
      <c r="N516" s="3"/>
      <c r="O516" s="3"/>
      <c r="P516" s="3"/>
      <c r="Q516" s="3"/>
      <c r="R516" s="3"/>
      <c r="S516" s="3"/>
      <c r="T516" s="3"/>
      <c r="U516" s="3"/>
      <c r="V516" s="3"/>
      <c r="W516" s="3"/>
      <c r="X516" s="3"/>
      <c r="Y516" s="2"/>
      <c r="Z516" s="2"/>
      <c r="AA516" s="2"/>
      <c r="AB516" s="2"/>
      <c r="AD516" s="325"/>
      <c r="AE516" s="326"/>
      <c r="AF516" s="327"/>
      <c r="AG516" s="353"/>
      <c r="AH516" s="354"/>
      <c r="AI516" s="354"/>
      <c r="AJ516" s="354"/>
      <c r="AK516" s="354"/>
      <c r="AL516" s="354"/>
      <c r="AM516" s="354"/>
      <c r="AN516" s="354"/>
      <c r="AO516" s="354"/>
      <c r="AP516" s="354"/>
      <c r="AQ516" s="355"/>
      <c r="AR516" s="325"/>
      <c r="AS516" s="326"/>
      <c r="AT516" s="327"/>
      <c r="AU516" s="364"/>
      <c r="AV516" s="364"/>
      <c r="AW516" s="364"/>
      <c r="AX516" s="364"/>
      <c r="AY516" s="364"/>
      <c r="AZ516" s="364"/>
      <c r="BA516" s="364"/>
      <c r="BB516" s="364"/>
      <c r="BC516" s="364"/>
      <c r="BD516" s="364"/>
      <c r="BE516" s="364"/>
      <c r="BF516" s="103"/>
    </row>
    <row r="517" spans="1:58" ht="37.4" customHeight="1" x14ac:dyDescent="0.55000000000000004">
      <c r="A517" s="104"/>
      <c r="B517" s="13" t="s">
        <v>244</v>
      </c>
      <c r="C517" s="341" t="s">
        <v>409</v>
      </c>
      <c r="D517" s="370"/>
      <c r="E517" s="370"/>
      <c r="F517" s="370"/>
      <c r="G517" s="370"/>
      <c r="H517" s="370"/>
      <c r="I517" s="370"/>
      <c r="J517" s="370"/>
      <c r="K517" s="370"/>
      <c r="L517" s="370"/>
      <c r="M517" s="370"/>
      <c r="N517" s="370"/>
      <c r="O517" s="370"/>
      <c r="P517" s="370"/>
      <c r="Q517" s="370"/>
      <c r="R517" s="370"/>
      <c r="S517" s="370"/>
      <c r="T517" s="370"/>
      <c r="U517" s="370"/>
      <c r="V517" s="370"/>
      <c r="W517" s="370"/>
      <c r="X517" s="371"/>
      <c r="Y517" s="383"/>
      <c r="Z517" s="384"/>
      <c r="AA517" s="384"/>
      <c r="AB517" s="385"/>
      <c r="AD517" s="325"/>
      <c r="AE517" s="326"/>
      <c r="AF517" s="327"/>
      <c r="AG517" s="353"/>
      <c r="AH517" s="354"/>
      <c r="AI517" s="354"/>
      <c r="AJ517" s="354"/>
      <c r="AK517" s="354"/>
      <c r="AL517" s="354"/>
      <c r="AM517" s="354"/>
      <c r="AN517" s="354"/>
      <c r="AO517" s="354"/>
      <c r="AP517" s="354"/>
      <c r="AQ517" s="355"/>
      <c r="AR517" s="325"/>
      <c r="AS517" s="326"/>
      <c r="AT517" s="327"/>
      <c r="AU517" s="364"/>
      <c r="AV517" s="364"/>
      <c r="AW517" s="364"/>
      <c r="AX517" s="364"/>
      <c r="AY517" s="364"/>
      <c r="AZ517" s="364"/>
      <c r="BA517" s="364"/>
      <c r="BB517" s="364"/>
      <c r="BC517" s="364"/>
      <c r="BD517" s="364"/>
      <c r="BE517" s="364"/>
      <c r="BF517" s="103"/>
    </row>
    <row r="518" spans="1:58" ht="5.5" customHeight="1" x14ac:dyDescent="0.55000000000000004">
      <c r="A518" s="104"/>
      <c r="B518" s="4"/>
      <c r="C518" s="4"/>
      <c r="D518" s="4"/>
      <c r="E518" s="4"/>
      <c r="F518" s="4"/>
      <c r="G518" s="4"/>
      <c r="H518" s="4"/>
      <c r="I518" s="4"/>
      <c r="J518" s="4"/>
      <c r="K518" s="4"/>
      <c r="L518" s="4"/>
      <c r="M518" s="4"/>
      <c r="N518" s="4"/>
      <c r="O518" s="4"/>
      <c r="P518" s="4"/>
      <c r="Q518" s="4"/>
      <c r="R518" s="4"/>
      <c r="S518" s="4"/>
      <c r="T518" s="4"/>
      <c r="U518" s="4"/>
      <c r="V518" s="4"/>
      <c r="W518" s="4"/>
      <c r="X518" s="4"/>
      <c r="Y518" s="8"/>
      <c r="Z518" s="5"/>
      <c r="AA518" s="5"/>
      <c r="AB518" s="5"/>
      <c r="AD518" s="325"/>
      <c r="AE518" s="326"/>
      <c r="AF518" s="327"/>
      <c r="AG518" s="353"/>
      <c r="AH518" s="354"/>
      <c r="AI518" s="354"/>
      <c r="AJ518" s="354"/>
      <c r="AK518" s="354"/>
      <c r="AL518" s="354"/>
      <c r="AM518" s="354"/>
      <c r="AN518" s="354"/>
      <c r="AO518" s="354"/>
      <c r="AP518" s="354"/>
      <c r="AQ518" s="355"/>
      <c r="AR518" s="328"/>
      <c r="AS518" s="329"/>
      <c r="AT518" s="330"/>
      <c r="AU518" s="364"/>
      <c r="AV518" s="364"/>
      <c r="AW518" s="364"/>
      <c r="AX518" s="364"/>
      <c r="AY518" s="364"/>
      <c r="AZ518" s="364"/>
      <c r="BA518" s="364"/>
      <c r="BB518" s="364"/>
      <c r="BC518" s="364"/>
      <c r="BD518" s="364"/>
      <c r="BE518" s="364"/>
      <c r="BF518" s="103"/>
    </row>
    <row r="519" spans="1:58" ht="37.4" customHeight="1" x14ac:dyDescent="0.55000000000000004">
      <c r="A519" s="104"/>
      <c r="B519"/>
      <c r="C519"/>
      <c r="D519"/>
      <c r="E519"/>
      <c r="F519"/>
      <c r="G519"/>
      <c r="H519"/>
      <c r="I519"/>
      <c r="J519"/>
      <c r="K519"/>
      <c r="L519"/>
      <c r="M519"/>
      <c r="N519"/>
      <c r="O519"/>
      <c r="P519"/>
      <c r="Q519"/>
      <c r="R519"/>
      <c r="S519"/>
      <c r="T519"/>
      <c r="U519"/>
      <c r="V519"/>
      <c r="W519"/>
      <c r="X519"/>
      <c r="Y519" s="116"/>
      <c r="Z519"/>
      <c r="AA519"/>
      <c r="AB519"/>
      <c r="AD519" s="328"/>
      <c r="AE519" s="329"/>
      <c r="AF519" s="330"/>
      <c r="AG519" s="356"/>
      <c r="AH519" s="357"/>
      <c r="AI519" s="357"/>
      <c r="AJ519" s="357"/>
      <c r="AK519" s="357"/>
      <c r="AL519" s="357"/>
      <c r="AM519" s="357"/>
      <c r="AN519" s="357"/>
      <c r="AO519" s="357"/>
      <c r="AP519" s="357"/>
      <c r="AQ519" s="358"/>
      <c r="AR519" s="286" t="s">
        <v>228</v>
      </c>
      <c r="AS519" s="287"/>
      <c r="AT519" s="288"/>
      <c r="AU519" s="318"/>
      <c r="AV519" s="364"/>
      <c r="AW519" s="364"/>
      <c r="AX519" s="364"/>
      <c r="AY519" s="364"/>
      <c r="AZ519" s="364"/>
      <c r="BA519" s="364"/>
      <c r="BB519" s="364"/>
      <c r="BC519" s="364"/>
      <c r="BD519" s="364"/>
      <c r="BE519" s="364"/>
      <c r="BF519" s="103"/>
    </row>
    <row r="520" spans="1:58" ht="5.5" customHeight="1" x14ac:dyDescent="0.55000000000000004">
      <c r="A520" s="104"/>
      <c r="B520"/>
      <c r="C520"/>
      <c r="D520"/>
      <c r="E520"/>
      <c r="F520"/>
      <c r="G520"/>
      <c r="H520"/>
      <c r="I520"/>
      <c r="J520"/>
      <c r="K520"/>
      <c r="L520"/>
      <c r="M520"/>
      <c r="N520"/>
      <c r="O520"/>
      <c r="P520"/>
      <c r="Q520"/>
      <c r="R520"/>
      <c r="S520"/>
      <c r="T520"/>
      <c r="U520"/>
      <c r="V520"/>
      <c r="W520"/>
      <c r="X520"/>
      <c r="Y520" s="116"/>
      <c r="Z520"/>
      <c r="AA520"/>
      <c r="AB520"/>
      <c r="AD520"/>
      <c r="AE520"/>
      <c r="AF520"/>
      <c r="AG520"/>
      <c r="AH520"/>
      <c r="AI520"/>
      <c r="AJ520"/>
      <c r="AK520"/>
      <c r="AL520"/>
      <c r="AM520"/>
      <c r="AN520"/>
      <c r="AO520"/>
      <c r="AP520"/>
      <c r="AQ520"/>
      <c r="AR520"/>
      <c r="AS520"/>
      <c r="AT520"/>
      <c r="AU520"/>
      <c r="AV520"/>
      <c r="AW520"/>
      <c r="AX520"/>
      <c r="AY520"/>
      <c r="AZ520"/>
      <c r="BA520"/>
      <c r="BB520"/>
      <c r="BC520"/>
      <c r="BD520"/>
      <c r="BE520"/>
      <c r="BF520" s="103"/>
    </row>
    <row r="521" spans="1:58" ht="37.4" customHeight="1" x14ac:dyDescent="0.55000000000000004">
      <c r="A521" s="104"/>
      <c r="B521"/>
      <c r="C521"/>
      <c r="D521"/>
      <c r="E521"/>
      <c r="F521"/>
      <c r="G521"/>
      <c r="H521"/>
      <c r="I521"/>
      <c r="J521"/>
      <c r="K521"/>
      <c r="L521"/>
      <c r="M521"/>
      <c r="N521"/>
      <c r="O521"/>
      <c r="P521"/>
      <c r="Q521"/>
      <c r="R521"/>
      <c r="S521"/>
      <c r="T521"/>
      <c r="U521"/>
      <c r="V521"/>
      <c r="W521"/>
      <c r="X521"/>
      <c r="Y521" s="116"/>
      <c r="Z521"/>
      <c r="AA521"/>
      <c r="AB521"/>
      <c r="AD521" s="252" t="s">
        <v>229</v>
      </c>
      <c r="AE521" s="253"/>
      <c r="AF521" s="253"/>
      <c r="AG521" s="253"/>
      <c r="AH521" s="254"/>
      <c r="AI521" s="318"/>
      <c r="AJ521" s="318"/>
      <c r="AK521" s="318"/>
      <c r="AL521" s="318"/>
      <c r="AM521" s="318"/>
      <c r="AN521" s="318"/>
      <c r="AO521" s="318"/>
      <c r="AP521" s="318"/>
      <c r="AQ521" s="318"/>
      <c r="AR521" s="318"/>
      <c r="AS521" s="318"/>
      <c r="AT521" s="318"/>
      <c r="AU521" s="318"/>
      <c r="AV521" s="247" t="s">
        <v>230</v>
      </c>
      <c r="AW521" s="247"/>
      <c r="AX521" s="247"/>
      <c r="AY521" s="318"/>
      <c r="AZ521" s="318"/>
      <c r="BA521" s="318"/>
      <c r="BB521" s="318"/>
      <c r="BC521" s="318"/>
      <c r="BD521" s="318"/>
      <c r="BE521" s="318"/>
      <c r="BF521" s="103"/>
    </row>
    <row r="522" spans="1:58" ht="5.5" customHeight="1" x14ac:dyDescent="0.55000000000000004">
      <c r="A522" s="104"/>
      <c r="B522"/>
      <c r="C522"/>
      <c r="D522"/>
      <c r="E522"/>
      <c r="F522"/>
      <c r="G522"/>
      <c r="H522"/>
      <c r="I522"/>
      <c r="J522"/>
      <c r="K522"/>
      <c r="L522"/>
      <c r="M522"/>
      <c r="N522"/>
      <c r="O522"/>
      <c r="P522"/>
      <c r="Q522"/>
      <c r="R522"/>
      <c r="S522"/>
      <c r="T522"/>
      <c r="U522"/>
      <c r="V522"/>
      <c r="W522"/>
      <c r="X522"/>
      <c r="Y522" s="116"/>
      <c r="Z522"/>
      <c r="AA522"/>
      <c r="AB522"/>
      <c r="AD522" s="315"/>
      <c r="AE522" s="316"/>
      <c r="AF522" s="316"/>
      <c r="AG522" s="316"/>
      <c r="AH522" s="317"/>
      <c r="AI522" s="318"/>
      <c r="AJ522" s="318"/>
      <c r="AK522" s="318"/>
      <c r="AL522" s="318"/>
      <c r="AM522" s="318"/>
      <c r="AN522" s="318"/>
      <c r="AO522" s="318"/>
      <c r="AP522" s="318"/>
      <c r="AQ522" s="318"/>
      <c r="AR522" s="318"/>
      <c r="AS522" s="318"/>
      <c r="AT522" s="318"/>
      <c r="AU522" s="318"/>
      <c r="AV522" s="247"/>
      <c r="AW522" s="247"/>
      <c r="AX522" s="247"/>
      <c r="AY522" s="318"/>
      <c r="AZ522" s="318"/>
      <c r="BA522" s="318"/>
      <c r="BB522" s="318"/>
      <c r="BC522" s="318"/>
      <c r="BD522" s="318"/>
      <c r="BE522" s="318"/>
      <c r="BF522" s="103"/>
    </row>
    <row r="523" spans="1:58" ht="37.4" customHeight="1" x14ac:dyDescent="0.55000000000000004">
      <c r="A523" s="104"/>
      <c r="B523"/>
      <c r="C523"/>
      <c r="D523"/>
      <c r="E523"/>
      <c r="F523"/>
      <c r="G523"/>
      <c r="H523"/>
      <c r="I523"/>
      <c r="J523"/>
      <c r="K523"/>
      <c r="L523"/>
      <c r="M523"/>
      <c r="N523"/>
      <c r="O523"/>
      <c r="P523"/>
      <c r="Q523"/>
      <c r="R523"/>
      <c r="S523"/>
      <c r="T523"/>
      <c r="U523"/>
      <c r="V523"/>
      <c r="W523"/>
      <c r="X523"/>
      <c r="Y523" s="116"/>
      <c r="Z523"/>
      <c r="AA523"/>
      <c r="AB523"/>
      <c r="AD523" s="255"/>
      <c r="AE523" s="256"/>
      <c r="AF523" s="256"/>
      <c r="AG523" s="256"/>
      <c r="AH523" s="257"/>
      <c r="AI523" s="318"/>
      <c r="AJ523" s="318"/>
      <c r="AK523" s="318"/>
      <c r="AL523" s="318"/>
      <c r="AM523" s="318"/>
      <c r="AN523" s="318"/>
      <c r="AO523" s="318"/>
      <c r="AP523" s="318"/>
      <c r="AQ523" s="318"/>
      <c r="AR523" s="318"/>
      <c r="AS523" s="318"/>
      <c r="AT523" s="318"/>
      <c r="AU523" s="318"/>
      <c r="AV523" s="247"/>
      <c r="AW523" s="247"/>
      <c r="AX523" s="247"/>
      <c r="AY523" s="318"/>
      <c r="AZ523" s="318"/>
      <c r="BA523" s="318"/>
      <c r="BB523" s="318"/>
      <c r="BC523" s="318"/>
      <c r="BD523" s="318"/>
      <c r="BE523" s="318"/>
      <c r="BF523" s="103"/>
    </row>
    <row r="524" spans="1:58" ht="5.5" customHeight="1" thickBot="1" x14ac:dyDescent="0.6">
      <c r="A524" s="124"/>
      <c r="B524" s="125"/>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c r="Z524" s="125"/>
      <c r="AA524" s="125"/>
      <c r="AB524" s="125"/>
      <c r="AC524" s="125"/>
      <c r="AD524" s="125"/>
      <c r="AE524" s="125"/>
      <c r="AF524" s="125"/>
      <c r="AG524" s="125"/>
      <c r="AH524" s="125"/>
      <c r="AI524" s="125"/>
      <c r="AJ524" s="125"/>
      <c r="AK524" s="125"/>
      <c r="AL524" s="125"/>
      <c r="AM524" s="125"/>
      <c r="AN524" s="125"/>
      <c r="AO524" s="125"/>
      <c r="AP524" s="125"/>
      <c r="AQ524" s="125"/>
      <c r="AR524" s="125"/>
      <c r="AS524" s="125"/>
      <c r="AT524" s="125"/>
      <c r="AU524" s="125"/>
      <c r="AV524" s="125"/>
      <c r="AW524" s="125"/>
      <c r="AX524" s="125"/>
      <c r="AY524" s="125"/>
      <c r="AZ524" s="125"/>
      <c r="BA524" s="125"/>
      <c r="BB524" s="125"/>
      <c r="BC524" s="125"/>
      <c r="BD524" s="125"/>
      <c r="BE524" s="125"/>
      <c r="BF524" s="126"/>
    </row>
    <row r="525" spans="1:58" ht="5.5" customHeight="1" thickTop="1" x14ac:dyDescent="0.55000000000000004">
      <c r="A525" s="107"/>
      <c r="B525" s="100"/>
      <c r="C525" s="100"/>
      <c r="D525" s="100"/>
      <c r="E525" s="100"/>
      <c r="F525" s="100"/>
      <c r="G525" s="100"/>
      <c r="H525" s="100"/>
      <c r="I525" s="100"/>
      <c r="J525" s="100"/>
      <c r="K525" s="100"/>
      <c r="L525" s="100"/>
      <c r="M525" s="100"/>
      <c r="N525" s="100"/>
      <c r="O525" s="100"/>
      <c r="P525" s="100"/>
      <c r="Q525" s="100"/>
      <c r="R525" s="100"/>
      <c r="S525" s="100"/>
      <c r="T525" s="100"/>
      <c r="U525" s="100"/>
      <c r="V525" s="100"/>
      <c r="W525" s="100"/>
      <c r="X525" s="100"/>
      <c r="Y525" s="100"/>
      <c r="Z525" s="100"/>
      <c r="AA525" s="100"/>
      <c r="AB525" s="100"/>
      <c r="AC525" s="100"/>
      <c r="AD525" s="100"/>
      <c r="AE525" s="100"/>
      <c r="AF525" s="100"/>
      <c r="AG525" s="100"/>
      <c r="AH525" s="100"/>
      <c r="AI525" s="100"/>
      <c r="AJ525" s="100"/>
      <c r="AK525" s="100"/>
      <c r="AL525" s="100"/>
      <c r="AM525" s="100"/>
      <c r="AN525" s="100"/>
      <c r="AO525" s="100"/>
      <c r="AP525" s="100"/>
      <c r="AQ525" s="100"/>
      <c r="AR525" s="100"/>
      <c r="AS525" s="100"/>
      <c r="AT525" s="100"/>
      <c r="AU525" s="100"/>
      <c r="AV525" s="100"/>
      <c r="AW525" s="100"/>
      <c r="AX525" s="100"/>
      <c r="AY525" s="100"/>
      <c r="AZ525" s="100"/>
      <c r="BA525" s="100"/>
      <c r="BB525" s="100"/>
      <c r="BC525" s="100"/>
      <c r="BD525" s="100"/>
      <c r="BE525" s="100"/>
      <c r="BF525" s="106"/>
    </row>
    <row r="526" spans="1:58" ht="37.4" customHeight="1" x14ac:dyDescent="0.55000000000000004">
      <c r="A526" s="107"/>
      <c r="B526" s="56" t="s">
        <v>3</v>
      </c>
      <c r="C526" s="417" t="s">
        <v>143</v>
      </c>
      <c r="D526" s="418"/>
      <c r="E526" s="419"/>
      <c r="F526" s="56" t="s">
        <v>209</v>
      </c>
      <c r="G526" s="339" t="s">
        <v>210</v>
      </c>
      <c r="H526" s="339"/>
      <c r="I526" s="339"/>
      <c r="J526" s="339"/>
      <c r="K526" s="246" t="s">
        <v>211</v>
      </c>
      <c r="L526" s="247"/>
      <c r="M526" s="341" t="s">
        <v>142</v>
      </c>
      <c r="N526" s="342"/>
      <c r="O526" s="342"/>
      <c r="P526" s="342"/>
      <c r="Q526" s="342"/>
      <c r="R526" s="342"/>
      <c r="S526" s="342"/>
      <c r="T526" s="342"/>
      <c r="U526" s="342"/>
      <c r="V526" s="343"/>
      <c r="W526" s="246" t="s">
        <v>213</v>
      </c>
      <c r="X526" s="246"/>
      <c r="Y526" s="344" t="s">
        <v>214</v>
      </c>
      <c r="Z526" s="344"/>
      <c r="AA526" s="344"/>
      <c r="AB526" s="344"/>
      <c r="AC526" s="100"/>
      <c r="AD526" s="247" t="s">
        <v>215</v>
      </c>
      <c r="AE526" s="345"/>
      <c r="AF526" s="345"/>
      <c r="AG526" s="359" t="s">
        <v>410</v>
      </c>
      <c r="AH526" s="360"/>
      <c r="AI526" s="360"/>
      <c r="AJ526" s="360"/>
      <c r="AK526" s="360"/>
      <c r="AL526" s="360"/>
      <c r="AM526" s="360"/>
      <c r="AN526" s="360"/>
      <c r="AO526" s="360"/>
      <c r="AP526" s="360"/>
      <c r="AQ526" s="360"/>
      <c r="AR526" s="360"/>
      <c r="AS526" s="360"/>
      <c r="AT526" s="360"/>
      <c r="AU526" s="360"/>
      <c r="AV526" s="360"/>
      <c r="AW526" s="360"/>
      <c r="AX526" s="360"/>
      <c r="AY526" s="360"/>
      <c r="AZ526" s="360"/>
      <c r="BA526" s="360"/>
      <c r="BB526" s="360"/>
      <c r="BC526" s="360"/>
      <c r="BD526" s="360"/>
      <c r="BE526" s="360"/>
      <c r="BF526" s="106"/>
    </row>
    <row r="527" spans="1:58" ht="5.5" customHeight="1" x14ac:dyDescent="0.55000000000000004">
      <c r="A527" s="107"/>
      <c r="B527" s="100"/>
      <c r="C527" s="100"/>
      <c r="D527" s="100"/>
      <c r="E527" s="100"/>
      <c r="F527" s="100"/>
      <c r="G527" s="100"/>
      <c r="H527" s="100"/>
      <c r="I527" s="100"/>
      <c r="J527" s="100"/>
      <c r="K527" s="100"/>
      <c r="L527" s="100"/>
      <c r="M527" s="100"/>
      <c r="N527" s="100"/>
      <c r="O527" s="100"/>
      <c r="P527" s="100"/>
      <c r="Q527" s="100"/>
      <c r="R527" s="100"/>
      <c r="S527" s="100"/>
      <c r="T527" s="100"/>
      <c r="U527" s="100"/>
      <c r="V527" s="100"/>
      <c r="W527" s="100"/>
      <c r="X527" s="100"/>
      <c r="Y527" s="100"/>
      <c r="Z527" s="100"/>
      <c r="AA527" s="100"/>
      <c r="AB527" s="100"/>
      <c r="AC527" s="100"/>
      <c r="AD527" s="100"/>
      <c r="AE527" s="100"/>
      <c r="AF527" s="100"/>
      <c r="AG527" s="100"/>
      <c r="AH527" s="100"/>
      <c r="AI527" s="100"/>
      <c r="AJ527" s="100"/>
      <c r="AK527" s="100"/>
      <c r="AL527" s="100"/>
      <c r="AM527" s="100"/>
      <c r="AN527" s="100"/>
      <c r="AO527" s="100"/>
      <c r="AP527" s="100"/>
      <c r="AQ527" s="100"/>
      <c r="AR527" s="100"/>
      <c r="AS527" s="100"/>
      <c r="AT527" s="100"/>
      <c r="AU527" s="100"/>
      <c r="AV527" s="100"/>
      <c r="AW527" s="100"/>
      <c r="AX527" s="100"/>
      <c r="AY527" s="100"/>
      <c r="AZ527" s="100"/>
      <c r="BA527" s="100"/>
      <c r="BB527" s="100"/>
      <c r="BC527" s="100"/>
      <c r="BD527" s="100"/>
      <c r="BE527" s="100"/>
      <c r="BF527" s="106"/>
    </row>
    <row r="528" spans="1:58" ht="37.4" customHeight="1" x14ac:dyDescent="0.55000000000000004">
      <c r="A528" s="107"/>
      <c r="B528" s="247" t="s">
        <v>217</v>
      </c>
      <c r="C528" s="345"/>
      <c r="D528" s="366" t="s">
        <v>411</v>
      </c>
      <c r="E528" s="367"/>
      <c r="F528" s="367"/>
      <c r="G528" s="367"/>
      <c r="H528" s="367"/>
      <c r="I528" s="367"/>
      <c r="J528" s="367"/>
      <c r="K528" s="367"/>
      <c r="L528" s="367"/>
      <c r="M528" s="367"/>
      <c r="N528" s="367"/>
      <c r="O528" s="367"/>
      <c r="P528" s="367"/>
      <c r="Q528" s="367"/>
      <c r="R528" s="367"/>
      <c r="S528" s="367"/>
      <c r="T528" s="368"/>
      <c r="U528" s="247" t="s">
        <v>219</v>
      </c>
      <c r="V528" s="247"/>
      <c r="W528" s="247"/>
      <c r="X528" s="349" t="s">
        <v>412</v>
      </c>
      <c r="Y528" s="349"/>
      <c r="Z528" s="349"/>
      <c r="AA528" s="349"/>
      <c r="AB528" s="349"/>
      <c r="AC528" s="100"/>
      <c r="AD528" s="331" t="s">
        <v>236</v>
      </c>
      <c r="AE528" s="331"/>
      <c r="AF528" s="331"/>
      <c r="AG528" s="361" t="s">
        <v>413</v>
      </c>
      <c r="AH528" s="361"/>
      <c r="AI528" s="361"/>
      <c r="AJ528" s="361"/>
      <c r="AK528" s="361"/>
      <c r="AL528" s="361"/>
      <c r="AM528" s="361"/>
      <c r="AN528" s="361"/>
      <c r="AO528" s="361"/>
      <c r="AP528" s="361"/>
      <c r="AQ528" s="361"/>
      <c r="AR528" s="361"/>
      <c r="AS528" s="361"/>
      <c r="AT528" s="361"/>
      <c r="AU528" s="361"/>
      <c r="AV528" s="361"/>
      <c r="AW528" s="361"/>
      <c r="AX528" s="361"/>
      <c r="AY528" s="361"/>
      <c r="AZ528" s="361"/>
      <c r="BA528" s="361"/>
      <c r="BB528" s="361"/>
      <c r="BC528" s="361"/>
      <c r="BD528" s="361"/>
      <c r="BE528" s="361"/>
      <c r="BF528" s="106"/>
    </row>
    <row r="529" spans="1:58" ht="5.5" customHeight="1" x14ac:dyDescent="0.55000000000000004">
      <c r="A529" s="107"/>
      <c r="B529" s="100"/>
      <c r="C529" s="100"/>
      <c r="D529" s="100"/>
      <c r="E529" s="100"/>
      <c r="F529" s="100"/>
      <c r="G529" s="100"/>
      <c r="H529" s="100"/>
      <c r="I529" s="100"/>
      <c r="J529" s="100"/>
      <c r="K529" s="100"/>
      <c r="L529" s="100"/>
      <c r="M529" s="100"/>
      <c r="N529" s="100"/>
      <c r="O529" s="100"/>
      <c r="P529" s="100"/>
      <c r="Q529" s="100"/>
      <c r="R529" s="100"/>
      <c r="S529" s="100"/>
      <c r="T529" s="100"/>
      <c r="U529" s="100"/>
      <c r="V529" s="100"/>
      <c r="W529" s="100"/>
      <c r="X529" s="100"/>
      <c r="Y529" s="100"/>
      <c r="Z529" s="100"/>
      <c r="AA529" s="100"/>
      <c r="AB529" s="100"/>
      <c r="AC529" s="100"/>
      <c r="AD529" s="332"/>
      <c r="AE529" s="332"/>
      <c r="AF529" s="332"/>
      <c r="AG529" s="362"/>
      <c r="AH529" s="362"/>
      <c r="AI529" s="362"/>
      <c r="AJ529" s="362"/>
      <c r="AK529" s="362"/>
      <c r="AL529" s="362"/>
      <c r="AM529" s="362"/>
      <c r="AN529" s="362"/>
      <c r="AO529" s="362"/>
      <c r="AP529" s="362"/>
      <c r="AQ529" s="362"/>
      <c r="AR529" s="362"/>
      <c r="AS529" s="362"/>
      <c r="AT529" s="362"/>
      <c r="AU529" s="362"/>
      <c r="AV529" s="362"/>
      <c r="AW529" s="362"/>
      <c r="AX529" s="362"/>
      <c r="AY529" s="362"/>
      <c r="AZ529" s="362"/>
      <c r="BA529" s="362"/>
      <c r="BB529" s="362"/>
      <c r="BC529" s="362"/>
      <c r="BD529" s="362"/>
      <c r="BE529" s="362"/>
      <c r="BF529" s="106"/>
    </row>
    <row r="530" spans="1:58" ht="37.4" customHeight="1" x14ac:dyDescent="0.55000000000000004">
      <c r="A530" s="107"/>
      <c r="B530" s="247" t="s">
        <v>222</v>
      </c>
      <c r="C530" s="247"/>
      <c r="D530" s="247"/>
      <c r="E530" s="247"/>
      <c r="F530" s="247"/>
      <c r="G530" s="247"/>
      <c r="H530" s="247"/>
      <c r="I530" s="247"/>
      <c r="J530" s="247"/>
      <c r="K530" s="247"/>
      <c r="L530" s="247"/>
      <c r="M530" s="247"/>
      <c r="N530" s="247"/>
      <c r="O530" s="247"/>
      <c r="P530" s="247"/>
      <c r="Q530" s="247"/>
      <c r="R530" s="247"/>
      <c r="S530" s="247"/>
      <c r="T530" s="247"/>
      <c r="U530" s="247"/>
      <c r="V530" s="247"/>
      <c r="W530" s="247"/>
      <c r="X530" s="247"/>
      <c r="Y530" s="247" t="s">
        <v>223</v>
      </c>
      <c r="Z530" s="247"/>
      <c r="AA530" s="247"/>
      <c r="AB530" s="247"/>
      <c r="AC530" s="100"/>
      <c r="AD530" s="333"/>
      <c r="AE530" s="333"/>
      <c r="AF530" s="333"/>
      <c r="AG530" s="363"/>
      <c r="AH530" s="363"/>
      <c r="AI530" s="363"/>
      <c r="AJ530" s="363"/>
      <c r="AK530" s="363"/>
      <c r="AL530" s="363"/>
      <c r="AM530" s="363"/>
      <c r="AN530" s="363"/>
      <c r="AO530" s="363"/>
      <c r="AP530" s="363"/>
      <c r="AQ530" s="363"/>
      <c r="AR530" s="363"/>
      <c r="AS530" s="363"/>
      <c r="AT530" s="363"/>
      <c r="AU530" s="363"/>
      <c r="AV530" s="363"/>
      <c r="AW530" s="363"/>
      <c r="AX530" s="363"/>
      <c r="AY530" s="363"/>
      <c r="AZ530" s="363"/>
      <c r="BA530" s="363"/>
      <c r="BB530" s="363"/>
      <c r="BC530" s="363"/>
      <c r="BD530" s="363"/>
      <c r="BE530" s="363"/>
      <c r="BF530" s="106"/>
    </row>
    <row r="531" spans="1:58" ht="5.5" customHeight="1" x14ac:dyDescent="0.55000000000000004">
      <c r="A531" s="107"/>
      <c r="B531" s="100"/>
      <c r="C531" s="100"/>
      <c r="D531" s="100"/>
      <c r="E531" s="100"/>
      <c r="F531" s="100"/>
      <c r="G531" s="100"/>
      <c r="H531" s="100"/>
      <c r="I531" s="100"/>
      <c r="J531" s="100"/>
      <c r="K531" s="100"/>
      <c r="L531" s="100"/>
      <c r="M531" s="100"/>
      <c r="N531" s="100"/>
      <c r="O531" s="100"/>
      <c r="P531" s="100"/>
      <c r="Q531" s="100"/>
      <c r="R531" s="100"/>
      <c r="S531" s="100"/>
      <c r="T531" s="100"/>
      <c r="U531" s="100"/>
      <c r="V531" s="100"/>
      <c r="W531" s="100"/>
      <c r="X531" s="100"/>
      <c r="Y531" s="100"/>
      <c r="Z531" s="100"/>
      <c r="AA531" s="100"/>
      <c r="AB531" s="100"/>
      <c r="AC531" s="100"/>
      <c r="AD531" s="100"/>
      <c r="AE531" s="100"/>
      <c r="AF531" s="100"/>
      <c r="AG531" s="100"/>
      <c r="AH531" s="100"/>
      <c r="AI531" s="100"/>
      <c r="AJ531" s="100"/>
      <c r="AK531" s="100"/>
      <c r="AL531" s="100"/>
      <c r="AM531" s="100"/>
      <c r="AN531" s="100"/>
      <c r="AO531" s="100"/>
      <c r="AP531" s="100"/>
      <c r="AQ531" s="100"/>
      <c r="AR531" s="100"/>
      <c r="AS531" s="100"/>
      <c r="AT531" s="100"/>
      <c r="AU531" s="100"/>
      <c r="AV531" s="100"/>
      <c r="AW531" s="100"/>
      <c r="AX531" s="100"/>
      <c r="AY531" s="100"/>
      <c r="AZ531" s="100"/>
      <c r="BA531" s="100"/>
      <c r="BB531" s="100"/>
      <c r="BC531" s="100"/>
      <c r="BD531" s="100"/>
      <c r="BE531" s="100"/>
      <c r="BF531" s="106"/>
    </row>
    <row r="532" spans="1:58" ht="37.4" customHeight="1" x14ac:dyDescent="0.55000000000000004">
      <c r="A532" s="107"/>
      <c r="B532" s="338" t="s">
        <v>226</v>
      </c>
      <c r="C532" s="339" t="s">
        <v>414</v>
      </c>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90"/>
      <c r="Z532" s="390"/>
      <c r="AA532" s="390"/>
      <c r="AB532" s="390"/>
      <c r="AC532" s="100"/>
      <c r="AD532" s="229" t="s">
        <v>239</v>
      </c>
      <c r="AE532" s="230"/>
      <c r="AF532" s="231"/>
      <c r="AG532" s="334"/>
      <c r="AH532" s="335"/>
      <c r="AI532" s="335"/>
      <c r="AJ532" s="335"/>
      <c r="AK532" s="335"/>
      <c r="AL532" s="335"/>
      <c r="AM532" s="335"/>
      <c r="AN532" s="335"/>
      <c r="AO532" s="335"/>
      <c r="AP532" s="335"/>
      <c r="AQ532" s="335"/>
      <c r="AR532" s="335"/>
      <c r="AS532" s="335"/>
      <c r="AT532" s="335"/>
      <c r="AU532" s="335"/>
      <c r="AV532" s="335"/>
      <c r="AW532" s="335"/>
      <c r="AX532" s="335"/>
      <c r="AY532" s="335"/>
      <c r="AZ532" s="335"/>
      <c r="BA532" s="335"/>
      <c r="BB532" s="335"/>
      <c r="BC532" s="335"/>
      <c r="BD532" s="335"/>
      <c r="BE532" s="336"/>
      <c r="BF532" s="106"/>
    </row>
    <row r="533" spans="1:58" ht="5.5" customHeight="1" x14ac:dyDescent="0.55000000000000004">
      <c r="A533" s="107"/>
      <c r="B533" s="338"/>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90"/>
      <c r="Z533" s="390"/>
      <c r="AA533" s="390"/>
      <c r="AB533" s="390"/>
      <c r="AC533" s="100"/>
      <c r="AD533" s="100"/>
      <c r="AE533" s="100"/>
      <c r="AF533" s="100"/>
      <c r="AG533" s="100"/>
      <c r="AH533" s="100"/>
      <c r="AI533" s="100"/>
      <c r="AJ533" s="100"/>
      <c r="AK533" s="100"/>
      <c r="AL533" s="100"/>
      <c r="AM533" s="100"/>
      <c r="AN533" s="100"/>
      <c r="AO533" s="100"/>
      <c r="AP533" s="100"/>
      <c r="AQ533" s="100"/>
      <c r="AR533" s="100"/>
      <c r="AS533" s="100"/>
      <c r="AT533" s="100"/>
      <c r="AU533" s="100"/>
      <c r="AV533" s="100"/>
      <c r="AW533" s="100"/>
      <c r="AX533" s="100"/>
      <c r="AY533" s="100"/>
      <c r="AZ533" s="100"/>
      <c r="BA533" s="100"/>
      <c r="BB533" s="100"/>
      <c r="BC533" s="100"/>
      <c r="BD533" s="100"/>
      <c r="BE533" s="100"/>
      <c r="BF533" s="106"/>
    </row>
    <row r="534" spans="1:58" ht="37.4" customHeight="1" x14ac:dyDescent="0.55000000000000004">
      <c r="A534" s="107"/>
      <c r="B534" s="338"/>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90"/>
      <c r="Z534" s="390"/>
      <c r="AA534" s="390"/>
      <c r="AB534" s="390"/>
      <c r="AC534" s="100"/>
      <c r="AD534" s="246" t="s">
        <v>221</v>
      </c>
      <c r="AE534" s="246"/>
      <c r="AF534" s="246"/>
      <c r="AG534" s="337"/>
      <c r="AH534" s="337"/>
      <c r="AI534" s="337"/>
      <c r="AJ534" s="337"/>
      <c r="AK534" s="337"/>
      <c r="AL534" s="337"/>
      <c r="AM534" s="337"/>
      <c r="AN534" s="337"/>
      <c r="AO534" s="337"/>
      <c r="AP534" s="337"/>
      <c r="AQ534" s="337"/>
      <c r="AR534" s="337"/>
      <c r="AS534" s="337"/>
      <c r="AT534" s="337"/>
      <c r="AU534" s="337"/>
      <c r="AV534" s="229" t="s">
        <v>88</v>
      </c>
      <c r="AW534" s="230"/>
      <c r="AX534" s="231"/>
      <c r="AY534" s="319"/>
      <c r="AZ534" s="320"/>
      <c r="BA534" s="320"/>
      <c r="BB534" s="320"/>
      <c r="BC534" s="320"/>
      <c r="BD534" s="320"/>
      <c r="BE534" s="321"/>
      <c r="BF534" s="106"/>
    </row>
    <row r="535" spans="1:58" ht="5.5" customHeight="1" x14ac:dyDescent="0.55000000000000004">
      <c r="A535" s="107"/>
      <c r="B535" s="60"/>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100"/>
      <c r="AD535" s="57"/>
      <c r="AE535" s="57"/>
      <c r="AF535" s="57"/>
      <c r="AG535" s="57"/>
      <c r="AH535" s="57"/>
      <c r="AI535" s="57"/>
      <c r="AJ535" s="57"/>
      <c r="AK535" s="57"/>
      <c r="AL535" s="57"/>
      <c r="AM535" s="57"/>
      <c r="AN535" s="57"/>
      <c r="AO535" s="57"/>
      <c r="AP535" s="57"/>
      <c r="AQ535" s="57"/>
      <c r="AR535" s="57"/>
      <c r="AS535" s="57"/>
      <c r="AT535" s="57"/>
      <c r="AU535" s="57"/>
      <c r="AV535" s="57"/>
      <c r="AW535" s="57"/>
      <c r="AX535" s="57"/>
      <c r="AY535" s="57"/>
      <c r="AZ535" s="57"/>
      <c r="BA535" s="57"/>
      <c r="BB535" s="57"/>
      <c r="BC535" s="57"/>
      <c r="BD535" s="57"/>
      <c r="BE535" s="57"/>
      <c r="BF535" s="106"/>
    </row>
    <row r="536" spans="1:58" ht="37.4" customHeight="1" x14ac:dyDescent="0.55000000000000004">
      <c r="A536" s="107"/>
      <c r="B536" s="13" t="s">
        <v>240</v>
      </c>
      <c r="C536" s="341" t="s">
        <v>415</v>
      </c>
      <c r="D536" s="370"/>
      <c r="E536" s="370"/>
      <c r="F536" s="370"/>
      <c r="G536" s="370"/>
      <c r="H536" s="370"/>
      <c r="I536" s="370"/>
      <c r="J536" s="370"/>
      <c r="K536" s="370"/>
      <c r="L536" s="370"/>
      <c r="M536" s="370"/>
      <c r="N536" s="370"/>
      <c r="O536" s="370"/>
      <c r="P536" s="370"/>
      <c r="Q536" s="370"/>
      <c r="R536" s="370"/>
      <c r="S536" s="370"/>
      <c r="T536" s="370"/>
      <c r="U536" s="370"/>
      <c r="V536" s="370"/>
      <c r="W536" s="370"/>
      <c r="X536" s="371"/>
      <c r="Y536" s="383"/>
      <c r="Z536" s="384"/>
      <c r="AA536" s="384"/>
      <c r="AB536" s="385"/>
      <c r="AC536" s="100"/>
      <c r="AD536" s="322" t="s">
        <v>224</v>
      </c>
      <c r="AE536" s="323"/>
      <c r="AF536" s="324"/>
      <c r="AG536" s="350"/>
      <c r="AH536" s="375"/>
      <c r="AI536" s="375"/>
      <c r="AJ536" s="375"/>
      <c r="AK536" s="375"/>
      <c r="AL536" s="375"/>
      <c r="AM536" s="375"/>
      <c r="AN536" s="375"/>
      <c r="AO536" s="375"/>
      <c r="AP536" s="375"/>
      <c r="AQ536" s="376"/>
      <c r="AR536" s="322" t="s">
        <v>225</v>
      </c>
      <c r="AS536" s="323"/>
      <c r="AT536" s="324"/>
      <c r="AU536" s="318"/>
      <c r="AV536" s="318"/>
      <c r="AW536" s="318"/>
      <c r="AX536" s="318"/>
      <c r="AY536" s="318"/>
      <c r="AZ536" s="318"/>
      <c r="BA536" s="318"/>
      <c r="BB536" s="318"/>
      <c r="BC536" s="318"/>
      <c r="BD536" s="318"/>
      <c r="BE536" s="318"/>
      <c r="BF536" s="106"/>
    </row>
    <row r="537" spans="1:58" ht="5.5" customHeight="1" x14ac:dyDescent="0.55000000000000004">
      <c r="A537" s="107"/>
      <c r="B537" s="115"/>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58"/>
      <c r="Z537" s="58"/>
      <c r="AA537" s="58"/>
      <c r="AB537" s="58"/>
      <c r="AC537" s="100"/>
      <c r="AD537" s="325"/>
      <c r="AE537" s="326"/>
      <c r="AF537" s="327"/>
      <c r="AG537" s="377"/>
      <c r="AH537" s="378"/>
      <c r="AI537" s="378"/>
      <c r="AJ537" s="378"/>
      <c r="AK537" s="378"/>
      <c r="AL537" s="378"/>
      <c r="AM537" s="378"/>
      <c r="AN537" s="378"/>
      <c r="AO537" s="378"/>
      <c r="AP537" s="378"/>
      <c r="AQ537" s="379"/>
      <c r="AR537" s="325"/>
      <c r="AS537" s="326"/>
      <c r="AT537" s="327"/>
      <c r="AU537" s="318"/>
      <c r="AV537" s="318"/>
      <c r="AW537" s="318"/>
      <c r="AX537" s="318"/>
      <c r="AY537" s="318"/>
      <c r="AZ537" s="318"/>
      <c r="BA537" s="318"/>
      <c r="BB537" s="318"/>
      <c r="BC537" s="318"/>
      <c r="BD537" s="318"/>
      <c r="BE537" s="318"/>
      <c r="BF537" s="106"/>
    </row>
    <row r="538" spans="1:58" ht="37.4" customHeight="1" x14ac:dyDescent="0.55000000000000004">
      <c r="A538" s="107"/>
      <c r="B538" s="13" t="s">
        <v>242</v>
      </c>
      <c r="C538" s="341" t="s">
        <v>416</v>
      </c>
      <c r="D538" s="370"/>
      <c r="E538" s="370"/>
      <c r="F538" s="370"/>
      <c r="G538" s="370"/>
      <c r="H538" s="370"/>
      <c r="I538" s="370"/>
      <c r="J538" s="370"/>
      <c r="K538" s="370"/>
      <c r="L538" s="370"/>
      <c r="M538" s="370"/>
      <c r="N538" s="370"/>
      <c r="O538" s="370"/>
      <c r="P538" s="370"/>
      <c r="Q538" s="370"/>
      <c r="R538" s="370"/>
      <c r="S538" s="370"/>
      <c r="T538" s="370"/>
      <c r="U538" s="370"/>
      <c r="V538" s="370"/>
      <c r="W538" s="370"/>
      <c r="X538" s="371"/>
      <c r="Y538" s="383"/>
      <c r="Z538" s="384"/>
      <c r="AA538" s="384"/>
      <c r="AB538" s="385"/>
      <c r="AC538" s="100"/>
      <c r="AD538" s="325"/>
      <c r="AE538" s="326"/>
      <c r="AF538" s="327"/>
      <c r="AG538" s="377"/>
      <c r="AH538" s="378"/>
      <c r="AI538" s="378"/>
      <c r="AJ538" s="378"/>
      <c r="AK538" s="378"/>
      <c r="AL538" s="378"/>
      <c r="AM538" s="378"/>
      <c r="AN538" s="378"/>
      <c r="AO538" s="378"/>
      <c r="AP538" s="378"/>
      <c r="AQ538" s="379"/>
      <c r="AR538" s="325"/>
      <c r="AS538" s="326"/>
      <c r="AT538" s="327"/>
      <c r="AU538" s="318"/>
      <c r="AV538" s="318"/>
      <c r="AW538" s="318"/>
      <c r="AX538" s="318"/>
      <c r="AY538" s="318"/>
      <c r="AZ538" s="318"/>
      <c r="BA538" s="318"/>
      <c r="BB538" s="318"/>
      <c r="BC538" s="318"/>
      <c r="BD538" s="318"/>
      <c r="BE538" s="318"/>
      <c r="BF538" s="106"/>
    </row>
    <row r="539" spans="1:58" ht="5.5" customHeight="1" x14ac:dyDescent="0.55000000000000004">
      <c r="A539" s="107"/>
      <c r="B539" s="60"/>
      <c r="C539" s="59"/>
      <c r="D539" s="59"/>
      <c r="E539" s="59"/>
      <c r="F539" s="59"/>
      <c r="G539" s="59"/>
      <c r="H539" s="59"/>
      <c r="I539" s="59"/>
      <c r="J539" s="59"/>
      <c r="K539" s="59"/>
      <c r="L539" s="59"/>
      <c r="M539" s="59"/>
      <c r="N539" s="59"/>
      <c r="O539" s="59"/>
      <c r="P539" s="59"/>
      <c r="Q539" s="59"/>
      <c r="R539" s="59"/>
      <c r="S539" s="59"/>
      <c r="T539" s="59"/>
      <c r="U539" s="59"/>
      <c r="V539" s="59"/>
      <c r="W539" s="59"/>
      <c r="X539" s="59"/>
      <c r="Y539" s="61"/>
      <c r="Z539" s="61"/>
      <c r="AA539" s="61"/>
      <c r="AB539" s="61"/>
      <c r="AC539" s="100"/>
      <c r="AD539" s="325"/>
      <c r="AE539" s="326"/>
      <c r="AF539" s="327"/>
      <c r="AG539" s="377"/>
      <c r="AH539" s="378"/>
      <c r="AI539" s="378"/>
      <c r="AJ539" s="378"/>
      <c r="AK539" s="378"/>
      <c r="AL539" s="378"/>
      <c r="AM539" s="378"/>
      <c r="AN539" s="378"/>
      <c r="AO539" s="378"/>
      <c r="AP539" s="378"/>
      <c r="AQ539" s="379"/>
      <c r="AR539" s="328"/>
      <c r="AS539" s="329"/>
      <c r="AT539" s="330"/>
      <c r="AU539" s="318"/>
      <c r="AV539" s="318"/>
      <c r="AW539" s="318"/>
      <c r="AX539" s="318"/>
      <c r="AY539" s="318"/>
      <c r="AZ539" s="318"/>
      <c r="BA539" s="318"/>
      <c r="BB539" s="318"/>
      <c r="BC539" s="318"/>
      <c r="BD539" s="318"/>
      <c r="BE539" s="318"/>
      <c r="BF539" s="106"/>
    </row>
    <row r="540" spans="1:58" ht="37.4" customHeight="1" x14ac:dyDescent="0.55000000000000004">
      <c r="A540" s="107"/>
      <c r="B540" s="13" t="s">
        <v>244</v>
      </c>
      <c r="C540" s="341" t="s">
        <v>417</v>
      </c>
      <c r="D540" s="370"/>
      <c r="E540" s="370"/>
      <c r="F540" s="370"/>
      <c r="G540" s="370"/>
      <c r="H540" s="370"/>
      <c r="I540" s="370"/>
      <c r="J540" s="370"/>
      <c r="K540" s="370"/>
      <c r="L540" s="370"/>
      <c r="M540" s="370"/>
      <c r="N540" s="370"/>
      <c r="O540" s="370"/>
      <c r="P540" s="370"/>
      <c r="Q540" s="370"/>
      <c r="R540" s="370"/>
      <c r="S540" s="370"/>
      <c r="T540" s="370"/>
      <c r="U540" s="370"/>
      <c r="V540" s="370"/>
      <c r="W540" s="370"/>
      <c r="X540" s="371"/>
      <c r="Y540" s="383"/>
      <c r="Z540" s="384"/>
      <c r="AA540" s="384"/>
      <c r="AB540" s="385"/>
      <c r="AC540" s="100"/>
      <c r="AD540" s="328"/>
      <c r="AE540" s="329"/>
      <c r="AF540" s="330"/>
      <c r="AG540" s="380"/>
      <c r="AH540" s="381"/>
      <c r="AI540" s="381"/>
      <c r="AJ540" s="381"/>
      <c r="AK540" s="381"/>
      <c r="AL540" s="381"/>
      <c r="AM540" s="381"/>
      <c r="AN540" s="381"/>
      <c r="AO540" s="381"/>
      <c r="AP540" s="381"/>
      <c r="AQ540" s="382"/>
      <c r="AR540" s="286" t="s">
        <v>228</v>
      </c>
      <c r="AS540" s="287"/>
      <c r="AT540" s="288"/>
      <c r="AU540" s="318"/>
      <c r="AV540" s="318"/>
      <c r="AW540" s="318"/>
      <c r="AX540" s="318"/>
      <c r="AY540" s="318"/>
      <c r="AZ540" s="318"/>
      <c r="BA540" s="318"/>
      <c r="BB540" s="318"/>
      <c r="BC540" s="318"/>
      <c r="BD540" s="318"/>
      <c r="BE540" s="318"/>
      <c r="BF540" s="106"/>
    </row>
    <row r="541" spans="1:58" ht="5.5" customHeight="1" x14ac:dyDescent="0.55000000000000004">
      <c r="A541" s="107"/>
      <c r="B541" s="60"/>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100"/>
      <c r="AD541" s="57"/>
      <c r="AE541" s="57"/>
      <c r="AF541" s="57"/>
      <c r="AG541" s="57"/>
      <c r="AH541" s="57"/>
      <c r="AI541" s="57"/>
      <c r="AJ541" s="57"/>
      <c r="AK541" s="57"/>
      <c r="AL541" s="57"/>
      <c r="AM541" s="57"/>
      <c r="AN541" s="57"/>
      <c r="AO541" s="57"/>
      <c r="AP541" s="57"/>
      <c r="AQ541" s="57"/>
      <c r="AR541" s="57"/>
      <c r="AS541" s="57"/>
      <c r="AT541" s="57"/>
      <c r="AU541" s="57"/>
      <c r="AV541" s="57"/>
      <c r="AW541" s="57"/>
      <c r="AX541" s="57"/>
      <c r="AY541" s="57"/>
      <c r="AZ541" s="57"/>
      <c r="BA541" s="57"/>
      <c r="BB541" s="57"/>
      <c r="BC541" s="57"/>
      <c r="BD541" s="57"/>
      <c r="BE541" s="57"/>
      <c r="BF541" s="106"/>
    </row>
    <row r="542" spans="1:58" ht="37.4" customHeight="1" x14ac:dyDescent="0.55000000000000004">
      <c r="A542" s="107"/>
      <c r="B542" s="13" t="s">
        <v>246</v>
      </c>
      <c r="C542" s="341" t="s">
        <v>418</v>
      </c>
      <c r="D542" s="370"/>
      <c r="E542" s="370"/>
      <c r="F542" s="370"/>
      <c r="G542" s="370"/>
      <c r="H542" s="370"/>
      <c r="I542" s="370"/>
      <c r="J542" s="370"/>
      <c r="K542" s="370"/>
      <c r="L542" s="370"/>
      <c r="M542" s="370"/>
      <c r="N542" s="370"/>
      <c r="O542" s="370"/>
      <c r="P542" s="370"/>
      <c r="Q542" s="370"/>
      <c r="R542" s="370"/>
      <c r="S542" s="370"/>
      <c r="T542" s="370"/>
      <c r="U542" s="370"/>
      <c r="V542" s="370"/>
      <c r="W542" s="370"/>
      <c r="X542" s="371"/>
      <c r="Y542" s="383"/>
      <c r="Z542" s="384"/>
      <c r="AA542" s="384"/>
      <c r="AB542" s="385"/>
      <c r="AC542" s="100"/>
      <c r="AD542" s="252" t="s">
        <v>229</v>
      </c>
      <c r="AE542" s="253"/>
      <c r="AF542" s="253"/>
      <c r="AG542" s="253"/>
      <c r="AH542" s="254"/>
      <c r="AI542" s="318"/>
      <c r="AJ542" s="318"/>
      <c r="AK542" s="318"/>
      <c r="AL542" s="318"/>
      <c r="AM542" s="318"/>
      <c r="AN542" s="318"/>
      <c r="AO542" s="318"/>
      <c r="AP542" s="318"/>
      <c r="AQ542" s="318"/>
      <c r="AR542" s="318"/>
      <c r="AS542" s="318"/>
      <c r="AT542" s="318"/>
      <c r="AU542" s="318"/>
      <c r="AV542" s="247" t="s">
        <v>230</v>
      </c>
      <c r="AW542" s="247"/>
      <c r="AX542" s="247"/>
      <c r="AY542" s="318"/>
      <c r="AZ542" s="318"/>
      <c r="BA542" s="318"/>
      <c r="BB542" s="318"/>
      <c r="BC542" s="318"/>
      <c r="BD542" s="318"/>
      <c r="BE542" s="318"/>
      <c r="BF542" s="106"/>
    </row>
    <row r="543" spans="1:58" ht="5.5" customHeight="1" x14ac:dyDescent="0.55000000000000004">
      <c r="A543" s="107"/>
      <c r="B543" s="60"/>
      <c r="C543" s="59"/>
      <c r="D543" s="59"/>
      <c r="E543" s="59"/>
      <c r="F543" s="59"/>
      <c r="G543" s="59"/>
      <c r="H543" s="59"/>
      <c r="I543" s="59"/>
      <c r="J543" s="59"/>
      <c r="K543" s="59"/>
      <c r="L543" s="59"/>
      <c r="M543" s="59"/>
      <c r="N543" s="59"/>
      <c r="O543" s="59"/>
      <c r="P543" s="59"/>
      <c r="Q543" s="59"/>
      <c r="R543" s="59"/>
      <c r="S543" s="59"/>
      <c r="T543" s="59"/>
      <c r="U543" s="59"/>
      <c r="V543" s="59"/>
      <c r="W543" s="59"/>
      <c r="X543" s="59"/>
      <c r="Y543" s="61"/>
      <c r="Z543" s="61"/>
      <c r="AA543" s="61"/>
      <c r="AB543" s="61"/>
      <c r="AC543" s="100"/>
      <c r="AD543" s="315"/>
      <c r="AE543" s="316"/>
      <c r="AF543" s="316"/>
      <c r="AG543" s="316"/>
      <c r="AH543" s="317"/>
      <c r="AI543" s="318"/>
      <c r="AJ543" s="318"/>
      <c r="AK543" s="318"/>
      <c r="AL543" s="318"/>
      <c r="AM543" s="318"/>
      <c r="AN543" s="318"/>
      <c r="AO543" s="318"/>
      <c r="AP543" s="318"/>
      <c r="AQ543" s="318"/>
      <c r="AR543" s="318"/>
      <c r="AS543" s="318"/>
      <c r="AT543" s="318"/>
      <c r="AU543" s="318"/>
      <c r="AV543" s="247"/>
      <c r="AW543" s="247"/>
      <c r="AX543" s="247"/>
      <c r="AY543" s="318"/>
      <c r="AZ543" s="318"/>
      <c r="BA543" s="318"/>
      <c r="BB543" s="318"/>
      <c r="BC543" s="318"/>
      <c r="BD543" s="318"/>
      <c r="BE543" s="318"/>
      <c r="BF543" s="106"/>
    </row>
    <row r="544" spans="1:58" ht="37.4" customHeight="1" x14ac:dyDescent="0.55000000000000004">
      <c r="A544" s="107"/>
      <c r="B544" s="13" t="s">
        <v>281</v>
      </c>
      <c r="C544" s="341" t="s">
        <v>419</v>
      </c>
      <c r="D544" s="370"/>
      <c r="E544" s="370"/>
      <c r="F544" s="370"/>
      <c r="G544" s="370"/>
      <c r="H544" s="370"/>
      <c r="I544" s="370"/>
      <c r="J544" s="370"/>
      <c r="K544" s="370"/>
      <c r="L544" s="370"/>
      <c r="M544" s="370"/>
      <c r="N544" s="370"/>
      <c r="O544" s="370"/>
      <c r="P544" s="370"/>
      <c r="Q544" s="370"/>
      <c r="R544" s="370"/>
      <c r="S544" s="370"/>
      <c r="T544" s="370"/>
      <c r="U544" s="370"/>
      <c r="V544" s="370"/>
      <c r="W544" s="370"/>
      <c r="X544" s="371"/>
      <c r="Y544" s="319"/>
      <c r="Z544" s="320"/>
      <c r="AA544" s="320"/>
      <c r="AB544" s="321"/>
      <c r="AC544" s="100"/>
      <c r="AD544" s="255"/>
      <c r="AE544" s="256"/>
      <c r="AF544" s="256"/>
      <c r="AG544" s="256"/>
      <c r="AH544" s="257"/>
      <c r="AI544" s="318"/>
      <c r="AJ544" s="318"/>
      <c r="AK544" s="318"/>
      <c r="AL544" s="318"/>
      <c r="AM544" s="318"/>
      <c r="AN544" s="318"/>
      <c r="AO544" s="318"/>
      <c r="AP544" s="318"/>
      <c r="AQ544" s="318"/>
      <c r="AR544" s="318"/>
      <c r="AS544" s="318"/>
      <c r="AT544" s="318"/>
      <c r="AU544" s="318"/>
      <c r="AV544" s="247"/>
      <c r="AW544" s="247"/>
      <c r="AX544" s="247"/>
      <c r="AY544" s="318"/>
      <c r="AZ544" s="318"/>
      <c r="BA544" s="318"/>
      <c r="BB544" s="318"/>
      <c r="BC544" s="318"/>
      <c r="BD544" s="318"/>
      <c r="BE544" s="318"/>
      <c r="BF544" s="106"/>
    </row>
    <row r="545" spans="1:58" ht="5.5" customHeight="1" thickBot="1" x14ac:dyDescent="0.6">
      <c r="A545" s="120"/>
      <c r="B545" s="122"/>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c r="AA545" s="122"/>
      <c r="AB545" s="122"/>
      <c r="AC545" s="122"/>
      <c r="AD545" s="122"/>
      <c r="AE545" s="122"/>
      <c r="AF545" s="122"/>
      <c r="AG545" s="122"/>
      <c r="AH545" s="122"/>
      <c r="AI545" s="122"/>
      <c r="AJ545" s="122"/>
      <c r="AK545" s="122"/>
      <c r="AL545" s="122"/>
      <c r="AM545" s="122"/>
      <c r="AN545" s="122"/>
      <c r="AO545" s="122"/>
      <c r="AP545" s="122"/>
      <c r="AQ545" s="122"/>
      <c r="AR545" s="122"/>
      <c r="AS545" s="122"/>
      <c r="AT545" s="122"/>
      <c r="AU545" s="122"/>
      <c r="AV545" s="122"/>
      <c r="AW545" s="122"/>
      <c r="AX545" s="122"/>
      <c r="AY545" s="122"/>
      <c r="AZ545" s="122"/>
      <c r="BA545" s="122"/>
      <c r="BB545" s="122"/>
      <c r="BC545" s="122"/>
      <c r="BD545" s="122"/>
      <c r="BE545" s="122"/>
      <c r="BF545" s="123"/>
    </row>
    <row r="546" spans="1:58" ht="5.5" customHeight="1" thickTop="1" x14ac:dyDescent="0.55000000000000004">
      <c r="A546" s="104"/>
      <c r="BF546" s="103"/>
    </row>
    <row r="547" spans="1:58" ht="37.4" customHeight="1" x14ac:dyDescent="0.55000000000000004">
      <c r="A547" s="104"/>
      <c r="B547" s="56" t="s">
        <v>3</v>
      </c>
      <c r="C547" s="417" t="s">
        <v>148</v>
      </c>
      <c r="D547" s="418"/>
      <c r="E547" s="419"/>
      <c r="F547" s="56" t="s">
        <v>209</v>
      </c>
      <c r="G547" s="341" t="s">
        <v>420</v>
      </c>
      <c r="H547" s="342"/>
      <c r="I547" s="342"/>
      <c r="J547" s="343"/>
      <c r="K547" s="286" t="s">
        <v>211</v>
      </c>
      <c r="L547" s="288"/>
      <c r="M547" s="341" t="s">
        <v>421</v>
      </c>
      <c r="N547" s="342"/>
      <c r="O547" s="342"/>
      <c r="P547" s="342"/>
      <c r="Q547" s="342"/>
      <c r="R547" s="342"/>
      <c r="S547" s="342"/>
      <c r="T547" s="342"/>
      <c r="U547" s="342"/>
      <c r="V547" s="343"/>
      <c r="W547" s="286" t="s">
        <v>213</v>
      </c>
      <c r="X547" s="288"/>
      <c r="Y547" s="449" t="s">
        <v>214</v>
      </c>
      <c r="Z547" s="450"/>
      <c r="AA547" s="450"/>
      <c r="AB547" s="451"/>
      <c r="AD547" s="229" t="s">
        <v>215</v>
      </c>
      <c r="AE547" s="230"/>
      <c r="AF547" s="231"/>
      <c r="AG547" s="387" t="s">
        <v>422</v>
      </c>
      <c r="AH547" s="388"/>
      <c r="AI547" s="388"/>
      <c r="AJ547" s="388"/>
      <c r="AK547" s="388"/>
      <c r="AL547" s="388"/>
      <c r="AM547" s="388"/>
      <c r="AN547" s="388"/>
      <c r="AO547" s="388"/>
      <c r="AP547" s="388"/>
      <c r="AQ547" s="388"/>
      <c r="AR547" s="388"/>
      <c r="AS547" s="388"/>
      <c r="AT547" s="388"/>
      <c r="AU547" s="388"/>
      <c r="AV547" s="388"/>
      <c r="AW547" s="388"/>
      <c r="AX547" s="388"/>
      <c r="AY547" s="388"/>
      <c r="AZ547" s="388"/>
      <c r="BA547" s="388"/>
      <c r="BB547" s="388"/>
      <c r="BC547" s="388"/>
      <c r="BD547" s="388"/>
      <c r="BE547" s="389"/>
      <c r="BF547" s="103"/>
    </row>
    <row r="548" spans="1:58" ht="5.5" customHeight="1" x14ac:dyDescent="0.55000000000000004">
      <c r="A548" s="104"/>
      <c r="BF548" s="103"/>
    </row>
    <row r="549" spans="1:58" ht="37.4" customHeight="1" x14ac:dyDescent="0.55000000000000004">
      <c r="A549" s="104"/>
      <c r="B549" s="247" t="s">
        <v>217</v>
      </c>
      <c r="C549" s="365"/>
      <c r="D549" s="366" t="s">
        <v>423</v>
      </c>
      <c r="E549" s="367"/>
      <c r="F549" s="367"/>
      <c r="G549" s="367"/>
      <c r="H549" s="367"/>
      <c r="I549" s="367"/>
      <c r="J549" s="367"/>
      <c r="K549" s="367"/>
      <c r="L549" s="367"/>
      <c r="M549" s="367"/>
      <c r="N549" s="367"/>
      <c r="O549" s="367"/>
      <c r="P549" s="367"/>
      <c r="Q549" s="367"/>
      <c r="R549" s="367"/>
      <c r="S549" s="367"/>
      <c r="T549" s="368"/>
      <c r="U549" s="247" t="s">
        <v>219</v>
      </c>
      <c r="V549" s="247"/>
      <c r="W549" s="247"/>
      <c r="X549" s="349" t="s">
        <v>424</v>
      </c>
      <c r="Y549" s="349"/>
      <c r="Z549" s="349"/>
      <c r="AA549" s="349"/>
      <c r="AB549" s="349"/>
      <c r="AD549" s="331" t="s">
        <v>236</v>
      </c>
      <c r="AE549" s="331"/>
      <c r="AF549" s="331"/>
      <c r="AG549" s="361" t="s">
        <v>425</v>
      </c>
      <c r="AH549" s="361"/>
      <c r="AI549" s="361"/>
      <c r="AJ549" s="361"/>
      <c r="AK549" s="361"/>
      <c r="AL549" s="361"/>
      <c r="AM549" s="361"/>
      <c r="AN549" s="361"/>
      <c r="AO549" s="361"/>
      <c r="AP549" s="361"/>
      <c r="AQ549" s="361"/>
      <c r="AR549" s="361"/>
      <c r="AS549" s="361"/>
      <c r="AT549" s="361"/>
      <c r="AU549" s="361"/>
      <c r="AV549" s="361"/>
      <c r="AW549" s="361"/>
      <c r="AX549" s="361"/>
      <c r="AY549" s="361"/>
      <c r="AZ549" s="361"/>
      <c r="BA549" s="361"/>
      <c r="BB549" s="361"/>
      <c r="BC549" s="361"/>
      <c r="BD549" s="361"/>
      <c r="BE549" s="361"/>
      <c r="BF549" s="103"/>
    </row>
    <row r="550" spans="1:58" ht="5.5" customHeight="1" x14ac:dyDescent="0.55000000000000004">
      <c r="A550" s="104"/>
      <c r="AD550" s="332"/>
      <c r="AE550" s="332"/>
      <c r="AF550" s="332"/>
      <c r="AG550" s="362"/>
      <c r="AH550" s="362"/>
      <c r="AI550" s="362"/>
      <c r="AJ550" s="362"/>
      <c r="AK550" s="362"/>
      <c r="AL550" s="362"/>
      <c r="AM550" s="362"/>
      <c r="AN550" s="362"/>
      <c r="AO550" s="362"/>
      <c r="AP550" s="362"/>
      <c r="AQ550" s="362"/>
      <c r="AR550" s="362"/>
      <c r="AS550" s="362"/>
      <c r="AT550" s="362"/>
      <c r="AU550" s="362"/>
      <c r="AV550" s="362"/>
      <c r="AW550" s="362"/>
      <c r="AX550" s="362"/>
      <c r="AY550" s="362"/>
      <c r="AZ550" s="362"/>
      <c r="BA550" s="362"/>
      <c r="BB550" s="362"/>
      <c r="BC550" s="362"/>
      <c r="BD550" s="362"/>
      <c r="BE550" s="362"/>
      <c r="BF550" s="103"/>
    </row>
    <row r="551" spans="1:58" ht="37.4" customHeight="1" x14ac:dyDescent="0.55000000000000004">
      <c r="A551" s="104"/>
      <c r="B551" s="247" t="s">
        <v>222</v>
      </c>
      <c r="C551" s="247"/>
      <c r="D551" s="247"/>
      <c r="E551" s="247"/>
      <c r="F551" s="247"/>
      <c r="G551" s="247"/>
      <c r="H551" s="247"/>
      <c r="I551" s="247"/>
      <c r="J551" s="247"/>
      <c r="K551" s="247"/>
      <c r="L551" s="247"/>
      <c r="M551" s="247"/>
      <c r="N551" s="247"/>
      <c r="O551" s="247"/>
      <c r="P551" s="247"/>
      <c r="Q551" s="247"/>
      <c r="R551" s="247"/>
      <c r="S551" s="247"/>
      <c r="T551" s="247"/>
      <c r="U551" s="247"/>
      <c r="V551" s="247"/>
      <c r="W551" s="247"/>
      <c r="X551" s="247"/>
      <c r="Y551" s="247" t="s">
        <v>223</v>
      </c>
      <c r="Z551" s="247"/>
      <c r="AA551" s="247"/>
      <c r="AB551" s="247"/>
      <c r="AD551" s="333"/>
      <c r="AE551" s="333"/>
      <c r="AF551" s="333"/>
      <c r="AG551" s="363"/>
      <c r="AH551" s="363"/>
      <c r="AI551" s="363"/>
      <c r="AJ551" s="363"/>
      <c r="AK551" s="363"/>
      <c r="AL551" s="363"/>
      <c r="AM551" s="363"/>
      <c r="AN551" s="363"/>
      <c r="AO551" s="363"/>
      <c r="AP551" s="363"/>
      <c r="AQ551" s="363"/>
      <c r="AR551" s="363"/>
      <c r="AS551" s="363"/>
      <c r="AT551" s="363"/>
      <c r="AU551" s="363"/>
      <c r="AV551" s="363"/>
      <c r="AW551" s="363"/>
      <c r="AX551" s="363"/>
      <c r="AY551" s="363"/>
      <c r="AZ551" s="363"/>
      <c r="BA551" s="363"/>
      <c r="BB551" s="363"/>
      <c r="BC551" s="363"/>
      <c r="BD551" s="363"/>
      <c r="BE551" s="363"/>
      <c r="BF551" s="103"/>
    </row>
    <row r="552" spans="1:58" ht="5.5" customHeight="1" x14ac:dyDescent="0.55000000000000004">
      <c r="A552" s="104"/>
      <c r="BF552" s="103"/>
    </row>
    <row r="553" spans="1:58" ht="37.4" customHeight="1" x14ac:dyDescent="0.55000000000000004">
      <c r="A553" s="104"/>
      <c r="B553" s="372" t="s">
        <v>226</v>
      </c>
      <c r="C553" s="425" t="s">
        <v>426</v>
      </c>
      <c r="D553" s="426"/>
      <c r="E553" s="426"/>
      <c r="F553" s="426"/>
      <c r="G553" s="426"/>
      <c r="H553" s="426"/>
      <c r="I553" s="426"/>
      <c r="J553" s="426"/>
      <c r="K553" s="426"/>
      <c r="L553" s="426"/>
      <c r="M553" s="426"/>
      <c r="N553" s="426"/>
      <c r="O553" s="426"/>
      <c r="P553" s="426"/>
      <c r="Q553" s="426"/>
      <c r="R553" s="426"/>
      <c r="S553" s="426"/>
      <c r="T553" s="426"/>
      <c r="U553" s="426"/>
      <c r="V553" s="426"/>
      <c r="W553" s="426"/>
      <c r="X553" s="427"/>
      <c r="Y553" s="390"/>
      <c r="Z553" s="390"/>
      <c r="AA553" s="390"/>
      <c r="AB553" s="390"/>
      <c r="AD553" s="229" t="s">
        <v>239</v>
      </c>
      <c r="AE553" s="230"/>
      <c r="AF553" s="231"/>
      <c r="AG553" s="334"/>
      <c r="AH553" s="335"/>
      <c r="AI553" s="335"/>
      <c r="AJ553" s="335"/>
      <c r="AK553" s="335"/>
      <c r="AL553" s="335"/>
      <c r="AM553" s="335"/>
      <c r="AN553" s="335"/>
      <c r="AO553" s="335"/>
      <c r="AP553" s="335"/>
      <c r="AQ553" s="335"/>
      <c r="AR553" s="335"/>
      <c r="AS553" s="335"/>
      <c r="AT553" s="335"/>
      <c r="AU553" s="335"/>
      <c r="AV553" s="335"/>
      <c r="AW553" s="335"/>
      <c r="AX553" s="335"/>
      <c r="AY553" s="335"/>
      <c r="AZ553" s="335"/>
      <c r="BA553" s="335"/>
      <c r="BB553" s="335"/>
      <c r="BC553" s="335"/>
      <c r="BD553" s="335"/>
      <c r="BE553" s="336"/>
      <c r="BF553" s="103"/>
    </row>
    <row r="554" spans="1:58" ht="5.5" customHeight="1" x14ac:dyDescent="0.55000000000000004">
      <c r="A554" s="104"/>
      <c r="B554" s="373"/>
      <c r="C554" s="428"/>
      <c r="D554" s="429"/>
      <c r="E554" s="429"/>
      <c r="F554" s="429"/>
      <c r="G554" s="429"/>
      <c r="H554" s="429"/>
      <c r="I554" s="429"/>
      <c r="J554" s="429"/>
      <c r="K554" s="429"/>
      <c r="L554" s="429"/>
      <c r="M554" s="429"/>
      <c r="N554" s="429"/>
      <c r="O554" s="429"/>
      <c r="P554" s="429"/>
      <c r="Q554" s="429"/>
      <c r="R554" s="429"/>
      <c r="S554" s="429"/>
      <c r="T554" s="429"/>
      <c r="U554" s="429"/>
      <c r="V554" s="429"/>
      <c r="W554" s="429"/>
      <c r="X554" s="430"/>
      <c r="Y554" s="390"/>
      <c r="Z554" s="390"/>
      <c r="AA554" s="390"/>
      <c r="AB554" s="390"/>
      <c r="BF554" s="103"/>
    </row>
    <row r="555" spans="1:58" ht="37.4" customHeight="1" x14ac:dyDescent="0.55000000000000004">
      <c r="A555" s="104"/>
      <c r="B555" s="374"/>
      <c r="C555" s="431"/>
      <c r="D555" s="432"/>
      <c r="E555" s="432"/>
      <c r="F555" s="432"/>
      <c r="G555" s="432"/>
      <c r="H555" s="432"/>
      <c r="I555" s="432"/>
      <c r="J555" s="432"/>
      <c r="K555" s="432"/>
      <c r="L555" s="432"/>
      <c r="M555" s="432"/>
      <c r="N555" s="432"/>
      <c r="O555" s="432"/>
      <c r="P555" s="432"/>
      <c r="Q555" s="432"/>
      <c r="R555" s="432"/>
      <c r="S555" s="432"/>
      <c r="T555" s="432"/>
      <c r="U555" s="432"/>
      <c r="V555" s="432"/>
      <c r="W555" s="432"/>
      <c r="X555" s="433"/>
      <c r="Y555" s="390"/>
      <c r="Z555" s="390"/>
      <c r="AA555" s="390"/>
      <c r="AB555" s="390"/>
      <c r="AD555" s="246" t="s">
        <v>221</v>
      </c>
      <c r="AE555" s="246"/>
      <c r="AF555" s="246"/>
      <c r="AG555" s="337"/>
      <c r="AH555" s="337"/>
      <c r="AI555" s="337"/>
      <c r="AJ555" s="337"/>
      <c r="AK555" s="337"/>
      <c r="AL555" s="337"/>
      <c r="AM555" s="337"/>
      <c r="AN555" s="337"/>
      <c r="AO555" s="337"/>
      <c r="AP555" s="337"/>
      <c r="AQ555" s="337"/>
      <c r="AR555" s="337"/>
      <c r="AS555" s="337"/>
      <c r="AT555" s="337"/>
      <c r="AU555" s="337"/>
      <c r="AV555" s="229" t="s">
        <v>88</v>
      </c>
      <c r="AW555" s="230"/>
      <c r="AX555" s="231"/>
      <c r="AY555" s="319"/>
      <c r="AZ555" s="320"/>
      <c r="BA555" s="320"/>
      <c r="BB555" s="320"/>
      <c r="BC555" s="320"/>
      <c r="BD555" s="320"/>
      <c r="BE555" s="321"/>
      <c r="BF555" s="103"/>
    </row>
    <row r="556" spans="1:58" ht="5.5" customHeight="1" x14ac:dyDescent="0.55000000000000004">
      <c r="A556" s="104"/>
      <c r="B556" s="117"/>
      <c r="C556" s="102"/>
      <c r="D556" s="102"/>
      <c r="E556" s="102"/>
      <c r="F556" s="102"/>
      <c r="G556" s="102"/>
      <c r="H556" s="102"/>
      <c r="I556" s="102"/>
      <c r="J556" s="102"/>
      <c r="K556" s="102"/>
      <c r="L556" s="102"/>
      <c r="M556" s="102"/>
      <c r="N556" s="102"/>
      <c r="O556" s="102"/>
      <c r="P556" s="102"/>
      <c r="Q556" s="102"/>
      <c r="R556" s="102"/>
      <c r="S556" s="102"/>
      <c r="T556" s="102"/>
      <c r="U556" s="102"/>
      <c r="V556" s="102"/>
      <c r="W556" s="102"/>
      <c r="X556" s="102"/>
      <c r="Y556" s="4"/>
      <c r="Z556" s="4"/>
      <c r="AA556" s="4"/>
      <c r="AB556" s="4"/>
      <c r="AD556"/>
      <c r="AE556"/>
      <c r="AF556"/>
      <c r="AG556"/>
      <c r="AH556"/>
      <c r="AI556"/>
      <c r="AJ556"/>
      <c r="AK556"/>
      <c r="AL556"/>
      <c r="AM556"/>
      <c r="AN556"/>
      <c r="AO556"/>
      <c r="AP556"/>
      <c r="AQ556"/>
      <c r="AR556"/>
      <c r="AS556"/>
      <c r="AT556"/>
      <c r="AU556"/>
      <c r="AV556"/>
      <c r="AW556"/>
      <c r="AX556"/>
      <c r="AY556"/>
      <c r="AZ556"/>
      <c r="BA556"/>
      <c r="BB556"/>
      <c r="BC556"/>
      <c r="BD556"/>
      <c r="BE556"/>
      <c r="BF556" s="103"/>
    </row>
    <row r="557" spans="1:58" ht="37.4" customHeight="1" x14ac:dyDescent="0.55000000000000004">
      <c r="A557" s="104"/>
      <c r="B557" s="13" t="s">
        <v>240</v>
      </c>
      <c r="C557" s="341" t="s">
        <v>427</v>
      </c>
      <c r="D557" s="342"/>
      <c r="E557" s="342"/>
      <c r="F557" s="342"/>
      <c r="G557" s="342"/>
      <c r="H557" s="342"/>
      <c r="I557" s="342"/>
      <c r="J557" s="342"/>
      <c r="K557" s="342"/>
      <c r="L557" s="342"/>
      <c r="M557" s="342"/>
      <c r="N557" s="342"/>
      <c r="O557" s="342"/>
      <c r="P557" s="342"/>
      <c r="Q557" s="342"/>
      <c r="R557" s="342"/>
      <c r="S557" s="342"/>
      <c r="T557" s="342"/>
      <c r="U557" s="342"/>
      <c r="V557" s="342"/>
      <c r="W557" s="342"/>
      <c r="X557" s="343"/>
      <c r="Y557" s="340"/>
      <c r="Z557" s="340"/>
      <c r="AA557" s="340"/>
      <c r="AB557" s="340"/>
      <c r="AD557" s="322" t="s">
        <v>224</v>
      </c>
      <c r="AE557" s="323"/>
      <c r="AF557" s="324"/>
      <c r="AG557" s="350"/>
      <c r="AH557" s="351"/>
      <c r="AI557" s="351"/>
      <c r="AJ557" s="351"/>
      <c r="AK557" s="351"/>
      <c r="AL557" s="351"/>
      <c r="AM557" s="351"/>
      <c r="AN557" s="351"/>
      <c r="AO557" s="351"/>
      <c r="AP557" s="351"/>
      <c r="AQ557" s="352"/>
      <c r="AR557" s="322" t="s">
        <v>225</v>
      </c>
      <c r="AS557" s="323"/>
      <c r="AT557" s="324"/>
      <c r="AU557" s="318"/>
      <c r="AV557" s="364"/>
      <c r="AW557" s="364"/>
      <c r="AX557" s="364"/>
      <c r="AY557" s="364"/>
      <c r="AZ557" s="364"/>
      <c r="BA557" s="364"/>
      <c r="BB557" s="364"/>
      <c r="BC557" s="364"/>
      <c r="BD557" s="364"/>
      <c r="BE557" s="364"/>
      <c r="BF557" s="103"/>
    </row>
    <row r="558" spans="1:58" ht="5.5" customHeight="1" x14ac:dyDescent="0.55000000000000004">
      <c r="A558" s="104"/>
      <c r="B558" s="11"/>
      <c r="C558" s="3"/>
      <c r="D558" s="3"/>
      <c r="E558" s="3"/>
      <c r="F558" s="3"/>
      <c r="G558" s="3"/>
      <c r="H558" s="3"/>
      <c r="I558" s="3"/>
      <c r="J558" s="3"/>
      <c r="K558" s="3"/>
      <c r="L558" s="3"/>
      <c r="M558" s="3"/>
      <c r="N558" s="3"/>
      <c r="O558" s="3"/>
      <c r="P558" s="3"/>
      <c r="Q558" s="3"/>
      <c r="R558" s="3"/>
      <c r="S558" s="3"/>
      <c r="T558" s="3"/>
      <c r="U558" s="3"/>
      <c r="V558" s="3"/>
      <c r="W558" s="3"/>
      <c r="X558" s="3"/>
      <c r="Y558" s="2"/>
      <c r="Z558" s="2"/>
      <c r="AA558" s="2"/>
      <c r="AB558" s="2"/>
      <c r="AD558" s="325"/>
      <c r="AE558" s="326"/>
      <c r="AF558" s="327"/>
      <c r="AG558" s="353"/>
      <c r="AH558" s="354"/>
      <c r="AI558" s="354"/>
      <c r="AJ558" s="354"/>
      <c r="AK558" s="354"/>
      <c r="AL558" s="354"/>
      <c r="AM558" s="354"/>
      <c r="AN558" s="354"/>
      <c r="AO558" s="354"/>
      <c r="AP558" s="354"/>
      <c r="AQ558" s="355"/>
      <c r="AR558" s="325"/>
      <c r="AS558" s="326"/>
      <c r="AT558" s="327"/>
      <c r="AU558" s="364"/>
      <c r="AV558" s="364"/>
      <c r="AW558" s="364"/>
      <c r="AX558" s="364"/>
      <c r="AY558" s="364"/>
      <c r="AZ558" s="364"/>
      <c r="BA558" s="364"/>
      <c r="BB558" s="364"/>
      <c r="BC558" s="364"/>
      <c r="BD558" s="364"/>
      <c r="BE558" s="364"/>
      <c r="BF558" s="103"/>
    </row>
    <row r="559" spans="1:58" ht="37.4" customHeight="1" x14ac:dyDescent="0.55000000000000004">
      <c r="A559" s="104"/>
      <c r="B559" s="13" t="s">
        <v>242</v>
      </c>
      <c r="C559" s="341" t="s">
        <v>428</v>
      </c>
      <c r="D559" s="370"/>
      <c r="E559" s="370"/>
      <c r="F559" s="370"/>
      <c r="G559" s="370"/>
      <c r="H559" s="370"/>
      <c r="I559" s="370"/>
      <c r="J559" s="370"/>
      <c r="K559" s="370"/>
      <c r="L559" s="370"/>
      <c r="M559" s="370"/>
      <c r="N559" s="370"/>
      <c r="O559" s="370"/>
      <c r="P559" s="370"/>
      <c r="Q559" s="370"/>
      <c r="R559" s="370"/>
      <c r="S559" s="370"/>
      <c r="T559" s="370"/>
      <c r="U559" s="370"/>
      <c r="V559" s="370"/>
      <c r="W559" s="370"/>
      <c r="X559" s="371"/>
      <c r="Y559" s="340"/>
      <c r="Z559" s="340"/>
      <c r="AA559" s="340"/>
      <c r="AB559" s="340"/>
      <c r="AD559" s="325"/>
      <c r="AE559" s="326"/>
      <c r="AF559" s="327"/>
      <c r="AG559" s="353"/>
      <c r="AH559" s="354"/>
      <c r="AI559" s="354"/>
      <c r="AJ559" s="354"/>
      <c r="AK559" s="354"/>
      <c r="AL559" s="354"/>
      <c r="AM559" s="354"/>
      <c r="AN559" s="354"/>
      <c r="AO559" s="354"/>
      <c r="AP559" s="354"/>
      <c r="AQ559" s="355"/>
      <c r="AR559" s="325"/>
      <c r="AS559" s="326"/>
      <c r="AT559" s="327"/>
      <c r="AU559" s="364"/>
      <c r="AV559" s="364"/>
      <c r="AW559" s="364"/>
      <c r="AX559" s="364"/>
      <c r="AY559" s="364"/>
      <c r="AZ559" s="364"/>
      <c r="BA559" s="364"/>
      <c r="BB559" s="364"/>
      <c r="BC559" s="364"/>
      <c r="BD559" s="364"/>
      <c r="BE559" s="364"/>
      <c r="BF559" s="103"/>
    </row>
    <row r="560" spans="1:58" ht="5.5" customHeight="1" x14ac:dyDescent="0.55000000000000004">
      <c r="A560" s="104"/>
      <c r="B560" s="11"/>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D560" s="325"/>
      <c r="AE560" s="326"/>
      <c r="AF560" s="327"/>
      <c r="AG560" s="353"/>
      <c r="AH560" s="354"/>
      <c r="AI560" s="354"/>
      <c r="AJ560" s="354"/>
      <c r="AK560" s="354"/>
      <c r="AL560" s="354"/>
      <c r="AM560" s="354"/>
      <c r="AN560" s="354"/>
      <c r="AO560" s="354"/>
      <c r="AP560" s="354"/>
      <c r="AQ560" s="355"/>
      <c r="AR560" s="328"/>
      <c r="AS560" s="329"/>
      <c r="AT560" s="330"/>
      <c r="AU560" s="364"/>
      <c r="AV560" s="364"/>
      <c r="AW560" s="364"/>
      <c r="AX560" s="364"/>
      <c r="AY560" s="364"/>
      <c r="AZ560" s="364"/>
      <c r="BA560" s="364"/>
      <c r="BB560" s="364"/>
      <c r="BC560" s="364"/>
      <c r="BD560" s="364"/>
      <c r="BE560" s="364"/>
      <c r="BF560" s="103"/>
    </row>
    <row r="561" spans="1:58" ht="37.4" customHeight="1" x14ac:dyDescent="0.55000000000000004">
      <c r="A561" s="104"/>
      <c r="B561" s="13" t="s">
        <v>244</v>
      </c>
      <c r="C561" s="341" t="s">
        <v>245</v>
      </c>
      <c r="D561" s="370"/>
      <c r="E561" s="370"/>
      <c r="F561" s="370"/>
      <c r="G561" s="370"/>
      <c r="H561" s="370"/>
      <c r="I561" s="370"/>
      <c r="J561" s="370"/>
      <c r="K561" s="370"/>
      <c r="L561" s="370"/>
      <c r="M561" s="370"/>
      <c r="N561" s="370"/>
      <c r="O561" s="370"/>
      <c r="P561" s="370"/>
      <c r="Q561" s="370"/>
      <c r="R561" s="370"/>
      <c r="S561" s="370"/>
      <c r="T561" s="370"/>
      <c r="U561" s="370"/>
      <c r="V561" s="370"/>
      <c r="W561" s="370"/>
      <c r="X561" s="371"/>
      <c r="Y561" s="340"/>
      <c r="Z561" s="340"/>
      <c r="AA561" s="340"/>
      <c r="AB561" s="340"/>
      <c r="AD561" s="328"/>
      <c r="AE561" s="329"/>
      <c r="AF561" s="330"/>
      <c r="AG561" s="356"/>
      <c r="AH561" s="357"/>
      <c r="AI561" s="357"/>
      <c r="AJ561" s="357"/>
      <c r="AK561" s="357"/>
      <c r="AL561" s="357"/>
      <c r="AM561" s="357"/>
      <c r="AN561" s="357"/>
      <c r="AO561" s="357"/>
      <c r="AP561" s="357"/>
      <c r="AQ561" s="358"/>
      <c r="AR561" s="286" t="s">
        <v>228</v>
      </c>
      <c r="AS561" s="287"/>
      <c r="AT561" s="288"/>
      <c r="AU561" s="318"/>
      <c r="AV561" s="364"/>
      <c r="AW561" s="364"/>
      <c r="AX561" s="364"/>
      <c r="AY561" s="364"/>
      <c r="AZ561" s="364"/>
      <c r="BA561" s="364"/>
      <c r="BB561" s="364"/>
      <c r="BC561" s="364"/>
      <c r="BD561" s="364"/>
      <c r="BE561" s="364"/>
      <c r="BF561" s="103"/>
    </row>
    <row r="562" spans="1:58" ht="5.5" customHeight="1" x14ac:dyDescent="0.55000000000000004">
      <c r="A562" s="104"/>
      <c r="B562" s="11"/>
      <c r="C562" s="3"/>
      <c r="D562" s="3"/>
      <c r="E562" s="3"/>
      <c r="F562" s="3"/>
      <c r="G562" s="3"/>
      <c r="H562" s="3"/>
      <c r="I562" s="3"/>
      <c r="J562" s="3"/>
      <c r="K562" s="3"/>
      <c r="L562" s="3"/>
      <c r="M562" s="3"/>
      <c r="N562" s="3"/>
      <c r="O562" s="3"/>
      <c r="P562" s="3"/>
      <c r="Q562" s="3"/>
      <c r="R562" s="3"/>
      <c r="S562" s="3"/>
      <c r="T562" s="3"/>
      <c r="U562" s="3"/>
      <c r="V562" s="3"/>
      <c r="W562" s="3"/>
      <c r="X562" s="3"/>
      <c r="Y562" s="2"/>
      <c r="Z562" s="2"/>
      <c r="AA562" s="2"/>
      <c r="AB562" s="2"/>
      <c r="AD562"/>
      <c r="AE562"/>
      <c r="AF562"/>
      <c r="AG562"/>
      <c r="AH562"/>
      <c r="AI562"/>
      <c r="AJ562"/>
      <c r="AK562"/>
      <c r="AL562"/>
      <c r="AM562"/>
      <c r="AN562"/>
      <c r="AO562"/>
      <c r="AP562"/>
      <c r="AQ562"/>
      <c r="AR562"/>
      <c r="AS562"/>
      <c r="AT562"/>
      <c r="AU562"/>
      <c r="AV562"/>
      <c r="AW562"/>
      <c r="AX562"/>
      <c r="AY562"/>
      <c r="AZ562"/>
      <c r="BA562"/>
      <c r="BB562"/>
      <c r="BC562"/>
      <c r="BD562"/>
      <c r="BE562"/>
      <c r="BF562" s="103"/>
    </row>
    <row r="563" spans="1:58" ht="37.4" customHeight="1" x14ac:dyDescent="0.55000000000000004">
      <c r="A563" s="104"/>
      <c r="B563" s="13" t="s">
        <v>246</v>
      </c>
      <c r="C563" s="341" t="s">
        <v>365</v>
      </c>
      <c r="D563" s="370"/>
      <c r="E563" s="370"/>
      <c r="F563" s="370"/>
      <c r="G563" s="370"/>
      <c r="H563" s="370"/>
      <c r="I563" s="370"/>
      <c r="J563" s="370"/>
      <c r="K563" s="370"/>
      <c r="L563" s="370"/>
      <c r="M563" s="370"/>
      <c r="N563" s="370"/>
      <c r="O563" s="370"/>
      <c r="P563" s="370"/>
      <c r="Q563" s="370"/>
      <c r="R563" s="370"/>
      <c r="S563" s="370"/>
      <c r="T563" s="370"/>
      <c r="U563" s="370"/>
      <c r="V563" s="370"/>
      <c r="W563" s="370"/>
      <c r="X563" s="371"/>
      <c r="Y563" s="340"/>
      <c r="Z563" s="340"/>
      <c r="AA563" s="340"/>
      <c r="AB563" s="340"/>
      <c r="AD563" s="252" t="s">
        <v>229</v>
      </c>
      <c r="AE563" s="253"/>
      <c r="AF563" s="253"/>
      <c r="AG563" s="253"/>
      <c r="AH563" s="254"/>
      <c r="AI563" s="318"/>
      <c r="AJ563" s="318"/>
      <c r="AK563" s="318"/>
      <c r="AL563" s="318"/>
      <c r="AM563" s="318"/>
      <c r="AN563" s="318"/>
      <c r="AO563" s="318"/>
      <c r="AP563" s="318"/>
      <c r="AQ563" s="318"/>
      <c r="AR563" s="318"/>
      <c r="AS563" s="318"/>
      <c r="AT563" s="318"/>
      <c r="AU563" s="318"/>
      <c r="AV563" s="247" t="s">
        <v>230</v>
      </c>
      <c r="AW563" s="247"/>
      <c r="AX563" s="247"/>
      <c r="AY563" s="318"/>
      <c r="AZ563" s="318"/>
      <c r="BA563" s="318"/>
      <c r="BB563" s="318"/>
      <c r="BC563" s="318"/>
      <c r="BD563" s="318"/>
      <c r="BE563" s="318"/>
      <c r="BF563" s="103"/>
    </row>
    <row r="564" spans="1:58" ht="5.5" customHeight="1" x14ac:dyDescent="0.55000000000000004">
      <c r="A564" s="104"/>
      <c r="B564"/>
      <c r="C564"/>
      <c r="D564"/>
      <c r="E564"/>
      <c r="F564"/>
      <c r="G564"/>
      <c r="H564"/>
      <c r="I564"/>
      <c r="J564"/>
      <c r="K564"/>
      <c r="L564"/>
      <c r="M564"/>
      <c r="N564"/>
      <c r="O564"/>
      <c r="P564"/>
      <c r="Q564"/>
      <c r="R564"/>
      <c r="S564"/>
      <c r="T564"/>
      <c r="U564"/>
      <c r="V564"/>
      <c r="W564"/>
      <c r="X564"/>
      <c r="Y564"/>
      <c r="Z564"/>
      <c r="AA564"/>
      <c r="AB564"/>
      <c r="AD564" s="315"/>
      <c r="AE564" s="316"/>
      <c r="AF564" s="316"/>
      <c r="AG564" s="316"/>
      <c r="AH564" s="317"/>
      <c r="AI564" s="318"/>
      <c r="AJ564" s="318"/>
      <c r="AK564" s="318"/>
      <c r="AL564" s="318"/>
      <c r="AM564" s="318"/>
      <c r="AN564" s="318"/>
      <c r="AO564" s="318"/>
      <c r="AP564" s="318"/>
      <c r="AQ564" s="318"/>
      <c r="AR564" s="318"/>
      <c r="AS564" s="318"/>
      <c r="AT564" s="318"/>
      <c r="AU564" s="318"/>
      <c r="AV564" s="247"/>
      <c r="AW564" s="247"/>
      <c r="AX564" s="247"/>
      <c r="AY564" s="318"/>
      <c r="AZ564" s="318"/>
      <c r="BA564" s="318"/>
      <c r="BB564" s="318"/>
      <c r="BC564" s="318"/>
      <c r="BD564" s="318"/>
      <c r="BE564" s="318"/>
      <c r="BF564" s="103"/>
    </row>
    <row r="565" spans="1:58" ht="37.4" customHeight="1" x14ac:dyDescent="0.55000000000000004">
      <c r="A565" s="104"/>
      <c r="B565"/>
      <c r="C565"/>
      <c r="D565"/>
      <c r="E565"/>
      <c r="F565"/>
      <c r="G565"/>
      <c r="H565"/>
      <c r="I565"/>
      <c r="J565"/>
      <c r="K565"/>
      <c r="L565"/>
      <c r="M565"/>
      <c r="N565"/>
      <c r="O565"/>
      <c r="P565"/>
      <c r="Q565"/>
      <c r="R565"/>
      <c r="S565"/>
      <c r="T565"/>
      <c r="U565"/>
      <c r="V565"/>
      <c r="W565"/>
      <c r="X565"/>
      <c r="Y565"/>
      <c r="Z565"/>
      <c r="AA565"/>
      <c r="AB565"/>
      <c r="AD565" s="255"/>
      <c r="AE565" s="256"/>
      <c r="AF565" s="256"/>
      <c r="AG565" s="256"/>
      <c r="AH565" s="257"/>
      <c r="AI565" s="318"/>
      <c r="AJ565" s="318"/>
      <c r="AK565" s="318"/>
      <c r="AL565" s="318"/>
      <c r="AM565" s="318"/>
      <c r="AN565" s="318"/>
      <c r="AO565" s="318"/>
      <c r="AP565" s="318"/>
      <c r="AQ565" s="318"/>
      <c r="AR565" s="318"/>
      <c r="AS565" s="318"/>
      <c r="AT565" s="318"/>
      <c r="AU565" s="318"/>
      <c r="AV565" s="247"/>
      <c r="AW565" s="247"/>
      <c r="AX565" s="247"/>
      <c r="AY565" s="318"/>
      <c r="AZ565" s="318"/>
      <c r="BA565" s="318"/>
      <c r="BB565" s="318"/>
      <c r="BC565" s="318"/>
      <c r="BD565" s="318"/>
      <c r="BE565" s="318"/>
      <c r="BF565" s="103"/>
    </row>
    <row r="566" spans="1:58" ht="5.5" customHeight="1" thickBot="1" x14ac:dyDescent="0.6">
      <c r="A566" s="124"/>
      <c r="B566" s="125"/>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c r="Z566" s="125"/>
      <c r="AA566" s="125"/>
      <c r="AB566" s="125"/>
      <c r="AC566" s="125"/>
      <c r="AD566" s="125"/>
      <c r="AE566" s="125"/>
      <c r="AF566" s="125"/>
      <c r="AG566" s="125"/>
      <c r="AH566" s="125"/>
      <c r="AI566" s="125"/>
      <c r="AJ566" s="125"/>
      <c r="AK566" s="125"/>
      <c r="AL566" s="125"/>
      <c r="AM566" s="125"/>
      <c r="AN566" s="125"/>
      <c r="AO566" s="125"/>
      <c r="AP566" s="125"/>
      <c r="AQ566" s="125"/>
      <c r="AR566" s="125"/>
      <c r="AS566" s="125"/>
      <c r="AT566" s="125"/>
      <c r="AU566" s="125"/>
      <c r="AV566" s="125"/>
      <c r="AW566" s="125"/>
      <c r="AX566" s="125"/>
      <c r="AY566" s="125"/>
      <c r="AZ566" s="125"/>
      <c r="BA566" s="125"/>
      <c r="BB566" s="125"/>
      <c r="BC566" s="125"/>
      <c r="BD566" s="125"/>
      <c r="BE566" s="125"/>
      <c r="BF566" s="126"/>
    </row>
    <row r="567" spans="1:58" ht="5.5" customHeight="1" thickTop="1" x14ac:dyDescent="0.55000000000000004">
      <c r="A567" s="107"/>
      <c r="B567" s="100"/>
      <c r="C567" s="100"/>
      <c r="D567" s="100"/>
      <c r="E567" s="100"/>
      <c r="F567" s="100"/>
      <c r="G567" s="100"/>
      <c r="H567" s="100"/>
      <c r="I567" s="100"/>
      <c r="J567" s="100"/>
      <c r="K567" s="100"/>
      <c r="L567" s="100"/>
      <c r="M567" s="100"/>
      <c r="N567" s="100"/>
      <c r="O567" s="100"/>
      <c r="P567" s="100"/>
      <c r="Q567" s="100"/>
      <c r="R567" s="100"/>
      <c r="S567" s="100"/>
      <c r="T567" s="100"/>
      <c r="U567" s="100"/>
      <c r="V567" s="100"/>
      <c r="W567" s="100"/>
      <c r="X567" s="100"/>
      <c r="Y567" s="100"/>
      <c r="Z567" s="100"/>
      <c r="AA567" s="100"/>
      <c r="AB567" s="100"/>
      <c r="AC567" s="100"/>
      <c r="AD567" s="100"/>
      <c r="AE567" s="100"/>
      <c r="AF567" s="100"/>
      <c r="AG567" s="100"/>
      <c r="AH567" s="100"/>
      <c r="AI567" s="100"/>
      <c r="AJ567" s="100"/>
      <c r="AK567" s="100"/>
      <c r="AL567" s="100"/>
      <c r="AM567" s="100"/>
      <c r="AN567" s="100"/>
      <c r="AO567" s="100"/>
      <c r="AP567" s="100"/>
      <c r="AQ567" s="100"/>
      <c r="AR567" s="100"/>
      <c r="AS567" s="100"/>
      <c r="AT567" s="100"/>
      <c r="AU567" s="100"/>
      <c r="AV567" s="100"/>
      <c r="AW567" s="100"/>
      <c r="AX567" s="100"/>
      <c r="AY567" s="100"/>
      <c r="AZ567" s="100"/>
      <c r="BA567" s="100"/>
      <c r="BB567" s="100"/>
      <c r="BC567" s="100"/>
      <c r="BD567" s="100"/>
      <c r="BE567" s="100"/>
      <c r="BF567" s="106"/>
    </row>
    <row r="568" spans="1:58" ht="37.4" customHeight="1" x14ac:dyDescent="0.55000000000000004">
      <c r="A568" s="107"/>
      <c r="B568" s="56" t="s">
        <v>3</v>
      </c>
      <c r="C568" s="417" t="s">
        <v>150</v>
      </c>
      <c r="D568" s="418"/>
      <c r="E568" s="419"/>
      <c r="F568" s="56" t="s">
        <v>209</v>
      </c>
      <c r="G568" s="339" t="s">
        <v>420</v>
      </c>
      <c r="H568" s="339"/>
      <c r="I568" s="339"/>
      <c r="J568" s="339"/>
      <c r="K568" s="246" t="s">
        <v>211</v>
      </c>
      <c r="L568" s="247"/>
      <c r="M568" s="341" t="s">
        <v>429</v>
      </c>
      <c r="N568" s="342"/>
      <c r="O568" s="342"/>
      <c r="P568" s="342"/>
      <c r="Q568" s="342"/>
      <c r="R568" s="342"/>
      <c r="S568" s="342"/>
      <c r="T568" s="342"/>
      <c r="U568" s="342"/>
      <c r="V568" s="343"/>
      <c r="W568" s="246" t="s">
        <v>213</v>
      </c>
      <c r="X568" s="246"/>
      <c r="Y568" s="344" t="s">
        <v>214</v>
      </c>
      <c r="Z568" s="344"/>
      <c r="AA568" s="344"/>
      <c r="AB568" s="344"/>
      <c r="AC568" s="100"/>
      <c r="AD568" s="247" t="s">
        <v>215</v>
      </c>
      <c r="AE568" s="345"/>
      <c r="AF568" s="345"/>
      <c r="AG568" s="359" t="s">
        <v>430</v>
      </c>
      <c r="AH568" s="360"/>
      <c r="AI568" s="360"/>
      <c r="AJ568" s="360"/>
      <c r="AK568" s="360"/>
      <c r="AL568" s="360"/>
      <c r="AM568" s="360"/>
      <c r="AN568" s="360"/>
      <c r="AO568" s="360"/>
      <c r="AP568" s="360"/>
      <c r="AQ568" s="360"/>
      <c r="AR568" s="360"/>
      <c r="AS568" s="360"/>
      <c r="AT568" s="360"/>
      <c r="AU568" s="360"/>
      <c r="AV568" s="360"/>
      <c r="AW568" s="360"/>
      <c r="AX568" s="360"/>
      <c r="AY568" s="360"/>
      <c r="AZ568" s="360"/>
      <c r="BA568" s="360"/>
      <c r="BB568" s="360"/>
      <c r="BC568" s="360"/>
      <c r="BD568" s="360"/>
      <c r="BE568" s="360"/>
      <c r="BF568" s="106"/>
    </row>
    <row r="569" spans="1:58" ht="5.5" customHeight="1" x14ac:dyDescent="0.55000000000000004">
      <c r="A569" s="107"/>
      <c r="B569" s="100"/>
      <c r="C569" s="100"/>
      <c r="D569" s="100"/>
      <c r="E569" s="100"/>
      <c r="F569" s="100"/>
      <c r="G569" s="100"/>
      <c r="H569" s="100"/>
      <c r="I569" s="100"/>
      <c r="J569" s="100"/>
      <c r="K569" s="100"/>
      <c r="L569" s="100"/>
      <c r="M569" s="100"/>
      <c r="N569" s="100"/>
      <c r="O569" s="100"/>
      <c r="P569" s="100"/>
      <c r="Q569" s="100"/>
      <c r="R569" s="100"/>
      <c r="S569" s="100"/>
      <c r="T569" s="100"/>
      <c r="U569" s="100"/>
      <c r="V569" s="100"/>
      <c r="W569" s="100"/>
      <c r="X569" s="100"/>
      <c r="Y569" s="100"/>
      <c r="Z569" s="100"/>
      <c r="AA569" s="100"/>
      <c r="AB569" s="100"/>
      <c r="AC569" s="100"/>
      <c r="AD569" s="100"/>
      <c r="AE569" s="100"/>
      <c r="AF569" s="100"/>
      <c r="AG569" s="100"/>
      <c r="AH569" s="100"/>
      <c r="AI569" s="100"/>
      <c r="AJ569" s="100"/>
      <c r="AK569" s="100"/>
      <c r="AL569" s="100"/>
      <c r="AM569" s="100"/>
      <c r="AN569" s="100"/>
      <c r="AO569" s="100"/>
      <c r="AP569" s="100"/>
      <c r="AQ569" s="100"/>
      <c r="AR569" s="100"/>
      <c r="AS569" s="100"/>
      <c r="AT569" s="100"/>
      <c r="AU569" s="100"/>
      <c r="AV569" s="100"/>
      <c r="AW569" s="100"/>
      <c r="AX569" s="100"/>
      <c r="AY569" s="100"/>
      <c r="AZ569" s="100"/>
      <c r="BA569" s="100"/>
      <c r="BB569" s="100"/>
      <c r="BC569" s="100"/>
      <c r="BD569" s="100"/>
      <c r="BE569" s="100"/>
      <c r="BF569" s="106"/>
    </row>
    <row r="570" spans="1:58" ht="37.4" customHeight="1" x14ac:dyDescent="0.55000000000000004">
      <c r="A570" s="107"/>
      <c r="B570" s="247" t="s">
        <v>217</v>
      </c>
      <c r="C570" s="345"/>
      <c r="D570" s="366" t="s">
        <v>431</v>
      </c>
      <c r="E570" s="367"/>
      <c r="F570" s="367"/>
      <c r="G570" s="367"/>
      <c r="H570" s="367"/>
      <c r="I570" s="367"/>
      <c r="J570" s="367"/>
      <c r="K570" s="367"/>
      <c r="L570" s="367"/>
      <c r="M570" s="367"/>
      <c r="N570" s="367"/>
      <c r="O570" s="367"/>
      <c r="P570" s="367"/>
      <c r="Q570" s="367"/>
      <c r="R570" s="367"/>
      <c r="S570" s="367"/>
      <c r="T570" s="368"/>
      <c r="U570" s="247" t="s">
        <v>219</v>
      </c>
      <c r="V570" s="247"/>
      <c r="W570" s="247"/>
      <c r="X570" s="349" t="s">
        <v>432</v>
      </c>
      <c r="Y570" s="349"/>
      <c r="Z570" s="349"/>
      <c r="AA570" s="349"/>
      <c r="AB570" s="349"/>
      <c r="AC570" s="100"/>
      <c r="AD570" s="331" t="s">
        <v>236</v>
      </c>
      <c r="AE570" s="331"/>
      <c r="AF570" s="331"/>
      <c r="AG570" s="361" t="s">
        <v>425</v>
      </c>
      <c r="AH570" s="361"/>
      <c r="AI570" s="361"/>
      <c r="AJ570" s="361"/>
      <c r="AK570" s="361"/>
      <c r="AL570" s="361"/>
      <c r="AM570" s="361"/>
      <c r="AN570" s="361"/>
      <c r="AO570" s="361"/>
      <c r="AP570" s="361"/>
      <c r="AQ570" s="361"/>
      <c r="AR570" s="361"/>
      <c r="AS570" s="361"/>
      <c r="AT570" s="361"/>
      <c r="AU570" s="361"/>
      <c r="AV570" s="361"/>
      <c r="AW570" s="361"/>
      <c r="AX570" s="361"/>
      <c r="AY570" s="361"/>
      <c r="AZ570" s="361"/>
      <c r="BA570" s="361"/>
      <c r="BB570" s="361"/>
      <c r="BC570" s="361"/>
      <c r="BD570" s="361"/>
      <c r="BE570" s="361"/>
      <c r="BF570" s="106"/>
    </row>
    <row r="571" spans="1:58" ht="5.5" customHeight="1" x14ac:dyDescent="0.55000000000000004">
      <c r="A571" s="107"/>
      <c r="B571" s="100"/>
      <c r="C571" s="100"/>
      <c r="D571" s="100"/>
      <c r="E571" s="100"/>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c r="AC571" s="100"/>
      <c r="AD571" s="332"/>
      <c r="AE571" s="332"/>
      <c r="AF571" s="332"/>
      <c r="AG571" s="362"/>
      <c r="AH571" s="362"/>
      <c r="AI571" s="362"/>
      <c r="AJ571" s="362"/>
      <c r="AK571" s="362"/>
      <c r="AL571" s="362"/>
      <c r="AM571" s="362"/>
      <c r="AN571" s="362"/>
      <c r="AO571" s="362"/>
      <c r="AP571" s="362"/>
      <c r="AQ571" s="362"/>
      <c r="AR571" s="362"/>
      <c r="AS571" s="362"/>
      <c r="AT571" s="362"/>
      <c r="AU571" s="362"/>
      <c r="AV571" s="362"/>
      <c r="AW571" s="362"/>
      <c r="AX571" s="362"/>
      <c r="AY571" s="362"/>
      <c r="AZ571" s="362"/>
      <c r="BA571" s="362"/>
      <c r="BB571" s="362"/>
      <c r="BC571" s="362"/>
      <c r="BD571" s="362"/>
      <c r="BE571" s="362"/>
      <c r="BF571" s="106"/>
    </row>
    <row r="572" spans="1:58" ht="37.4" customHeight="1" x14ac:dyDescent="0.55000000000000004">
      <c r="A572" s="107"/>
      <c r="B572" s="247" t="s">
        <v>222</v>
      </c>
      <c r="C572" s="247"/>
      <c r="D572" s="247"/>
      <c r="E572" s="247"/>
      <c r="F572" s="247"/>
      <c r="G572" s="247"/>
      <c r="H572" s="247"/>
      <c r="I572" s="247"/>
      <c r="J572" s="247"/>
      <c r="K572" s="247"/>
      <c r="L572" s="247"/>
      <c r="M572" s="247"/>
      <c r="N572" s="247"/>
      <c r="O572" s="247"/>
      <c r="P572" s="247"/>
      <c r="Q572" s="247"/>
      <c r="R572" s="247"/>
      <c r="S572" s="247"/>
      <c r="T572" s="247"/>
      <c r="U572" s="247"/>
      <c r="V572" s="247"/>
      <c r="W572" s="247"/>
      <c r="X572" s="247"/>
      <c r="Y572" s="247" t="s">
        <v>223</v>
      </c>
      <c r="Z572" s="247"/>
      <c r="AA572" s="247"/>
      <c r="AB572" s="247"/>
      <c r="AC572" s="100"/>
      <c r="AD572" s="333"/>
      <c r="AE572" s="333"/>
      <c r="AF572" s="333"/>
      <c r="AG572" s="363"/>
      <c r="AH572" s="363"/>
      <c r="AI572" s="363"/>
      <c r="AJ572" s="363"/>
      <c r="AK572" s="363"/>
      <c r="AL572" s="363"/>
      <c r="AM572" s="363"/>
      <c r="AN572" s="363"/>
      <c r="AO572" s="363"/>
      <c r="AP572" s="363"/>
      <c r="AQ572" s="363"/>
      <c r="AR572" s="363"/>
      <c r="AS572" s="363"/>
      <c r="AT572" s="363"/>
      <c r="AU572" s="363"/>
      <c r="AV572" s="363"/>
      <c r="AW572" s="363"/>
      <c r="AX572" s="363"/>
      <c r="AY572" s="363"/>
      <c r="AZ572" s="363"/>
      <c r="BA572" s="363"/>
      <c r="BB572" s="363"/>
      <c r="BC572" s="363"/>
      <c r="BD572" s="363"/>
      <c r="BE572" s="363"/>
      <c r="BF572" s="106"/>
    </row>
    <row r="573" spans="1:58" ht="5.5" customHeight="1" x14ac:dyDescent="0.55000000000000004">
      <c r="A573" s="107"/>
      <c r="B573" s="100"/>
      <c r="C573" s="100"/>
      <c r="D573" s="100"/>
      <c r="E573" s="100"/>
      <c r="F573" s="100"/>
      <c r="G573" s="100"/>
      <c r="H573" s="100"/>
      <c r="I573" s="100"/>
      <c r="J573" s="100"/>
      <c r="K573" s="100"/>
      <c r="L573" s="100"/>
      <c r="M573" s="100"/>
      <c r="N573" s="100"/>
      <c r="O573" s="100"/>
      <c r="P573" s="100"/>
      <c r="Q573" s="100"/>
      <c r="R573" s="100"/>
      <c r="S573" s="100"/>
      <c r="T573" s="100"/>
      <c r="U573" s="100"/>
      <c r="V573" s="100"/>
      <c r="W573" s="100"/>
      <c r="X573" s="100"/>
      <c r="Y573" s="100"/>
      <c r="Z573" s="100"/>
      <c r="AA573" s="100"/>
      <c r="AB573" s="100"/>
      <c r="AC573" s="100"/>
      <c r="AD573" s="100"/>
      <c r="AE573" s="100"/>
      <c r="AF573" s="100"/>
      <c r="AG573" s="100"/>
      <c r="AH573" s="100"/>
      <c r="AI573" s="100"/>
      <c r="AJ573" s="100"/>
      <c r="AK573" s="100"/>
      <c r="AL573" s="100"/>
      <c r="AM573" s="100"/>
      <c r="AN573" s="100"/>
      <c r="AO573" s="100"/>
      <c r="AP573" s="100"/>
      <c r="AQ573" s="100"/>
      <c r="AR573" s="100"/>
      <c r="AS573" s="100"/>
      <c r="AT573" s="100"/>
      <c r="AU573" s="100"/>
      <c r="AV573" s="100"/>
      <c r="AW573" s="100"/>
      <c r="AX573" s="100"/>
      <c r="AY573" s="100"/>
      <c r="AZ573" s="100"/>
      <c r="BA573" s="100"/>
      <c r="BB573" s="100"/>
      <c r="BC573" s="100"/>
      <c r="BD573" s="100"/>
      <c r="BE573" s="100"/>
      <c r="BF573" s="106"/>
    </row>
    <row r="574" spans="1:58" ht="37.4" customHeight="1" x14ac:dyDescent="0.55000000000000004">
      <c r="A574" s="107"/>
      <c r="B574" s="12" t="s">
        <v>226</v>
      </c>
      <c r="C574" s="341" t="s">
        <v>433</v>
      </c>
      <c r="D574" s="342"/>
      <c r="E574" s="342"/>
      <c r="F574" s="342"/>
      <c r="G574" s="342"/>
      <c r="H574" s="342"/>
      <c r="I574" s="342"/>
      <c r="J574" s="342"/>
      <c r="K574" s="342"/>
      <c r="L574" s="342"/>
      <c r="M574" s="342"/>
      <c r="N574" s="342"/>
      <c r="O574" s="342"/>
      <c r="P574" s="342"/>
      <c r="Q574" s="342"/>
      <c r="R574" s="342"/>
      <c r="S574" s="342"/>
      <c r="T574" s="342"/>
      <c r="U574" s="342"/>
      <c r="V574" s="342"/>
      <c r="W574" s="342"/>
      <c r="X574" s="343"/>
      <c r="Y574" s="340"/>
      <c r="Z574" s="340"/>
      <c r="AA574" s="340"/>
      <c r="AB574" s="340"/>
      <c r="AC574" s="100"/>
      <c r="AD574" s="229" t="s">
        <v>239</v>
      </c>
      <c r="AE574" s="230"/>
      <c r="AF574" s="231"/>
      <c r="AG574" s="334"/>
      <c r="AH574" s="335"/>
      <c r="AI574" s="335"/>
      <c r="AJ574" s="335"/>
      <c r="AK574" s="335"/>
      <c r="AL574" s="335"/>
      <c r="AM574" s="335"/>
      <c r="AN574" s="335"/>
      <c r="AO574" s="335"/>
      <c r="AP574" s="335"/>
      <c r="AQ574" s="335"/>
      <c r="AR574" s="335"/>
      <c r="AS574" s="335"/>
      <c r="AT574" s="335"/>
      <c r="AU574" s="335"/>
      <c r="AV574" s="335"/>
      <c r="AW574" s="335"/>
      <c r="AX574" s="335"/>
      <c r="AY574" s="335"/>
      <c r="AZ574" s="335"/>
      <c r="BA574" s="335"/>
      <c r="BB574" s="335"/>
      <c r="BC574" s="335"/>
      <c r="BD574" s="335"/>
      <c r="BE574" s="336"/>
      <c r="BF574" s="106"/>
    </row>
    <row r="575" spans="1:58" ht="5.5" customHeight="1" x14ac:dyDescent="0.55000000000000004">
      <c r="A575" s="107"/>
      <c r="B575" s="60"/>
      <c r="C575" s="59"/>
      <c r="D575" s="59"/>
      <c r="E575" s="59"/>
      <c r="F575" s="59"/>
      <c r="G575" s="59"/>
      <c r="H575" s="59"/>
      <c r="I575" s="59"/>
      <c r="J575" s="59"/>
      <c r="K575" s="59"/>
      <c r="L575" s="59"/>
      <c r="M575" s="59"/>
      <c r="N575" s="59"/>
      <c r="O575" s="59"/>
      <c r="P575" s="59"/>
      <c r="Q575" s="59"/>
      <c r="R575" s="59"/>
      <c r="S575" s="59"/>
      <c r="T575" s="59"/>
      <c r="U575" s="59"/>
      <c r="V575" s="59"/>
      <c r="W575" s="59"/>
      <c r="X575" s="59"/>
      <c r="Y575" s="69"/>
      <c r="Z575" s="70"/>
      <c r="AA575" s="70"/>
      <c r="AB575" s="70"/>
      <c r="AC575" s="100"/>
      <c r="AD575" s="100"/>
      <c r="AE575" s="100"/>
      <c r="AF575" s="100"/>
      <c r="AG575" s="100"/>
      <c r="AH575" s="100"/>
      <c r="AI575" s="100"/>
      <c r="AJ575" s="100"/>
      <c r="AK575" s="100"/>
      <c r="AL575" s="100"/>
      <c r="AM575" s="100"/>
      <c r="AN575" s="100"/>
      <c r="AO575" s="100"/>
      <c r="AP575" s="100"/>
      <c r="AQ575" s="100"/>
      <c r="AR575" s="100"/>
      <c r="AS575" s="100"/>
      <c r="AT575" s="100"/>
      <c r="AU575" s="100"/>
      <c r="AV575" s="100"/>
      <c r="AW575" s="100"/>
      <c r="AX575" s="100"/>
      <c r="AY575" s="100"/>
      <c r="AZ575" s="100"/>
      <c r="BA575" s="100"/>
      <c r="BB575" s="100"/>
      <c r="BC575" s="100"/>
      <c r="BD575" s="100"/>
      <c r="BE575" s="100"/>
      <c r="BF575" s="106"/>
    </row>
    <row r="576" spans="1:58" ht="37.4" customHeight="1" x14ac:dyDescent="0.55000000000000004">
      <c r="A576" s="107"/>
      <c r="B576" s="13" t="s">
        <v>240</v>
      </c>
      <c r="C576" s="341" t="s">
        <v>434</v>
      </c>
      <c r="D576" s="342"/>
      <c r="E576" s="342"/>
      <c r="F576" s="342"/>
      <c r="G576" s="342"/>
      <c r="H576" s="342"/>
      <c r="I576" s="342"/>
      <c r="J576" s="342"/>
      <c r="K576" s="342"/>
      <c r="L576" s="342"/>
      <c r="M576" s="342"/>
      <c r="N576" s="342"/>
      <c r="O576" s="342"/>
      <c r="P576" s="342"/>
      <c r="Q576" s="342"/>
      <c r="R576" s="342"/>
      <c r="S576" s="342"/>
      <c r="T576" s="342"/>
      <c r="U576" s="342"/>
      <c r="V576" s="342"/>
      <c r="W576" s="342"/>
      <c r="X576" s="343"/>
      <c r="Y576" s="340"/>
      <c r="Z576" s="340"/>
      <c r="AA576" s="340"/>
      <c r="AB576" s="340"/>
      <c r="AC576" s="100"/>
      <c r="AD576" s="246" t="s">
        <v>221</v>
      </c>
      <c r="AE576" s="246"/>
      <c r="AF576" s="246"/>
      <c r="AG576" s="337"/>
      <c r="AH576" s="337"/>
      <c r="AI576" s="337"/>
      <c r="AJ576" s="337"/>
      <c r="AK576" s="337"/>
      <c r="AL576" s="337"/>
      <c r="AM576" s="337"/>
      <c r="AN576" s="337"/>
      <c r="AO576" s="337"/>
      <c r="AP576" s="337"/>
      <c r="AQ576" s="337"/>
      <c r="AR576" s="337"/>
      <c r="AS576" s="337"/>
      <c r="AT576" s="337"/>
      <c r="AU576" s="337"/>
      <c r="AV576" s="229" t="s">
        <v>88</v>
      </c>
      <c r="AW576" s="230"/>
      <c r="AX576" s="231"/>
      <c r="AY576" s="319"/>
      <c r="AZ576" s="320"/>
      <c r="BA576" s="320"/>
      <c r="BB576" s="320"/>
      <c r="BC576" s="320"/>
      <c r="BD576" s="320"/>
      <c r="BE576" s="321"/>
      <c r="BF576" s="106"/>
    </row>
    <row r="577" spans="1:58" ht="5.5" customHeight="1" x14ac:dyDescent="0.55000000000000004">
      <c r="A577" s="107"/>
      <c r="B577" s="115"/>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67"/>
      <c r="Z577" s="68"/>
      <c r="AA577" s="68"/>
      <c r="AB577" s="68"/>
      <c r="AC577" s="100"/>
      <c r="AD577" s="57"/>
      <c r="AE577" s="57"/>
      <c r="AF577" s="57"/>
      <c r="AG577" s="57"/>
      <c r="AH577" s="57"/>
      <c r="AI577" s="57"/>
      <c r="AJ577" s="57"/>
      <c r="AK577" s="57"/>
      <c r="AL577" s="57"/>
      <c r="AM577" s="57"/>
      <c r="AN577" s="57"/>
      <c r="AO577" s="57"/>
      <c r="AP577" s="57"/>
      <c r="AQ577" s="57"/>
      <c r="AR577" s="57"/>
      <c r="AS577" s="57"/>
      <c r="AT577" s="57"/>
      <c r="AU577" s="57"/>
      <c r="AV577" s="57"/>
      <c r="AW577" s="57"/>
      <c r="AX577" s="57"/>
      <c r="AY577" s="57"/>
      <c r="AZ577" s="57"/>
      <c r="BA577" s="57"/>
      <c r="BB577" s="57"/>
      <c r="BC577" s="57"/>
      <c r="BD577" s="57"/>
      <c r="BE577" s="57"/>
      <c r="BF577" s="106"/>
    </row>
    <row r="578" spans="1:58" ht="37.4" customHeight="1" x14ac:dyDescent="0.55000000000000004">
      <c r="A578" s="107"/>
      <c r="B578" s="13" t="s">
        <v>242</v>
      </c>
      <c r="C578" s="341" t="s">
        <v>377</v>
      </c>
      <c r="D578" s="342"/>
      <c r="E578" s="342"/>
      <c r="F578" s="342"/>
      <c r="G578" s="342"/>
      <c r="H578" s="342"/>
      <c r="I578" s="342"/>
      <c r="J578" s="342"/>
      <c r="K578" s="342"/>
      <c r="L578" s="342"/>
      <c r="M578" s="342"/>
      <c r="N578" s="342"/>
      <c r="O578" s="342"/>
      <c r="P578" s="342"/>
      <c r="Q578" s="342"/>
      <c r="R578" s="342"/>
      <c r="S578" s="342"/>
      <c r="T578" s="342"/>
      <c r="U578" s="342"/>
      <c r="V578" s="342"/>
      <c r="W578" s="342"/>
      <c r="X578" s="343"/>
      <c r="Y578" s="340"/>
      <c r="Z578" s="340"/>
      <c r="AA578" s="340"/>
      <c r="AB578" s="340"/>
      <c r="AC578" s="100"/>
      <c r="AD578" s="322" t="s">
        <v>224</v>
      </c>
      <c r="AE578" s="323"/>
      <c r="AF578" s="324"/>
      <c r="AG578" s="350"/>
      <c r="AH578" s="351"/>
      <c r="AI578" s="351"/>
      <c r="AJ578" s="351"/>
      <c r="AK578" s="351"/>
      <c r="AL578" s="351"/>
      <c r="AM578" s="351"/>
      <c r="AN578" s="351"/>
      <c r="AO578" s="351"/>
      <c r="AP578" s="351"/>
      <c r="AQ578" s="352"/>
      <c r="AR578" s="322" t="s">
        <v>225</v>
      </c>
      <c r="AS578" s="323"/>
      <c r="AT578" s="324"/>
      <c r="AU578" s="318"/>
      <c r="AV578" s="364"/>
      <c r="AW578" s="364"/>
      <c r="AX578" s="364"/>
      <c r="AY578" s="364"/>
      <c r="AZ578" s="364"/>
      <c r="BA578" s="364"/>
      <c r="BB578" s="364"/>
      <c r="BC578" s="364"/>
      <c r="BD578" s="364"/>
      <c r="BE578" s="364"/>
      <c r="BF578" s="106"/>
    </row>
    <row r="579" spans="1:58" ht="5.5" customHeight="1" x14ac:dyDescent="0.55000000000000004">
      <c r="A579" s="107"/>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62"/>
      <c r="Z579" s="62"/>
      <c r="AA579" s="62"/>
      <c r="AB579" s="62"/>
      <c r="AC579" s="100"/>
      <c r="AD579" s="325"/>
      <c r="AE579" s="326"/>
      <c r="AF579" s="327"/>
      <c r="AG579" s="353"/>
      <c r="AH579" s="354"/>
      <c r="AI579" s="354"/>
      <c r="AJ579" s="354"/>
      <c r="AK579" s="354"/>
      <c r="AL579" s="354"/>
      <c r="AM579" s="354"/>
      <c r="AN579" s="354"/>
      <c r="AO579" s="354"/>
      <c r="AP579" s="354"/>
      <c r="AQ579" s="355"/>
      <c r="AR579" s="325"/>
      <c r="AS579" s="326"/>
      <c r="AT579" s="327"/>
      <c r="AU579" s="364"/>
      <c r="AV579" s="364"/>
      <c r="AW579" s="364"/>
      <c r="AX579" s="364"/>
      <c r="AY579" s="364"/>
      <c r="AZ579" s="364"/>
      <c r="BA579" s="364"/>
      <c r="BB579" s="364"/>
      <c r="BC579" s="364"/>
      <c r="BD579" s="364"/>
      <c r="BE579" s="364"/>
      <c r="BF579" s="106"/>
    </row>
    <row r="580" spans="1:58" ht="37.4" customHeight="1" x14ac:dyDescent="0.55000000000000004">
      <c r="A580" s="10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108"/>
      <c r="Z580" s="57"/>
      <c r="AA580" s="57"/>
      <c r="AB580" s="57"/>
      <c r="AC580" s="100"/>
      <c r="AD580" s="325"/>
      <c r="AE580" s="326"/>
      <c r="AF580" s="327"/>
      <c r="AG580" s="353"/>
      <c r="AH580" s="354"/>
      <c r="AI580" s="354"/>
      <c r="AJ580" s="354"/>
      <c r="AK580" s="354"/>
      <c r="AL580" s="354"/>
      <c r="AM580" s="354"/>
      <c r="AN580" s="354"/>
      <c r="AO580" s="354"/>
      <c r="AP580" s="354"/>
      <c r="AQ580" s="355"/>
      <c r="AR580" s="325"/>
      <c r="AS580" s="326"/>
      <c r="AT580" s="327"/>
      <c r="AU580" s="364"/>
      <c r="AV580" s="364"/>
      <c r="AW580" s="364"/>
      <c r="AX580" s="364"/>
      <c r="AY580" s="364"/>
      <c r="AZ580" s="364"/>
      <c r="BA580" s="364"/>
      <c r="BB580" s="364"/>
      <c r="BC580" s="364"/>
      <c r="BD580" s="364"/>
      <c r="BE580" s="364"/>
      <c r="BF580" s="106"/>
    </row>
    <row r="581" spans="1:58" ht="5.5" customHeight="1" x14ac:dyDescent="0.55000000000000004">
      <c r="A581" s="10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108"/>
      <c r="Z581" s="57"/>
      <c r="AA581" s="57"/>
      <c r="AB581" s="57"/>
      <c r="AC581" s="100"/>
      <c r="AD581" s="325"/>
      <c r="AE581" s="326"/>
      <c r="AF581" s="327"/>
      <c r="AG581" s="353"/>
      <c r="AH581" s="354"/>
      <c r="AI581" s="354"/>
      <c r="AJ581" s="354"/>
      <c r="AK581" s="354"/>
      <c r="AL581" s="354"/>
      <c r="AM581" s="354"/>
      <c r="AN581" s="354"/>
      <c r="AO581" s="354"/>
      <c r="AP581" s="354"/>
      <c r="AQ581" s="355"/>
      <c r="AR581" s="328"/>
      <c r="AS581" s="329"/>
      <c r="AT581" s="330"/>
      <c r="AU581" s="364"/>
      <c r="AV581" s="364"/>
      <c r="AW581" s="364"/>
      <c r="AX581" s="364"/>
      <c r="AY581" s="364"/>
      <c r="AZ581" s="364"/>
      <c r="BA581" s="364"/>
      <c r="BB581" s="364"/>
      <c r="BC581" s="364"/>
      <c r="BD581" s="364"/>
      <c r="BE581" s="364"/>
      <c r="BF581" s="106"/>
    </row>
    <row r="582" spans="1:58" ht="37" customHeight="1" x14ac:dyDescent="0.55000000000000004">
      <c r="A582" s="10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108"/>
      <c r="Z582" s="57"/>
      <c r="AA582" s="57"/>
      <c r="AB582" s="57"/>
      <c r="AC582" s="100"/>
      <c r="AD582" s="328"/>
      <c r="AE582" s="329"/>
      <c r="AF582" s="330"/>
      <c r="AG582" s="356"/>
      <c r="AH582" s="357"/>
      <c r="AI582" s="357"/>
      <c r="AJ582" s="357"/>
      <c r="AK582" s="357"/>
      <c r="AL582" s="357"/>
      <c r="AM582" s="357"/>
      <c r="AN582" s="357"/>
      <c r="AO582" s="357"/>
      <c r="AP582" s="357"/>
      <c r="AQ582" s="358"/>
      <c r="AR582" s="286" t="s">
        <v>228</v>
      </c>
      <c r="AS582" s="287"/>
      <c r="AT582" s="288"/>
      <c r="AU582" s="318"/>
      <c r="AV582" s="364"/>
      <c r="AW582" s="364"/>
      <c r="AX582" s="364"/>
      <c r="AY582" s="364"/>
      <c r="AZ582" s="364"/>
      <c r="BA582" s="364"/>
      <c r="BB582" s="364"/>
      <c r="BC582" s="364"/>
      <c r="BD582" s="364"/>
      <c r="BE582" s="364"/>
      <c r="BF582" s="106"/>
    </row>
    <row r="583" spans="1:58" ht="5.5" customHeight="1" x14ac:dyDescent="0.55000000000000004">
      <c r="A583" s="10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108"/>
      <c r="Z583" s="57"/>
      <c r="AA583" s="57"/>
      <c r="AB583" s="57"/>
      <c r="AC583" s="100"/>
      <c r="AD583" s="57"/>
      <c r="AE583" s="57"/>
      <c r="AF583" s="57"/>
      <c r="AG583" s="57"/>
      <c r="AH583" s="57"/>
      <c r="AI583" s="57"/>
      <c r="AJ583" s="57"/>
      <c r="AK583" s="57"/>
      <c r="AL583" s="57"/>
      <c r="AM583" s="57"/>
      <c r="AN583" s="57"/>
      <c r="AO583" s="57"/>
      <c r="AP583" s="57"/>
      <c r="AQ583" s="57"/>
      <c r="AR583" s="57"/>
      <c r="AS583" s="57"/>
      <c r="AT583" s="57"/>
      <c r="AU583" s="57"/>
      <c r="AV583" s="57"/>
      <c r="AW583" s="57"/>
      <c r="AX583" s="57"/>
      <c r="AY583" s="57"/>
      <c r="AZ583" s="57"/>
      <c r="BA583" s="57"/>
      <c r="BB583" s="57"/>
      <c r="BC583" s="57"/>
      <c r="BD583" s="57"/>
      <c r="BE583" s="57"/>
      <c r="BF583" s="106"/>
    </row>
    <row r="584" spans="1:58" ht="37.4" customHeight="1" x14ac:dyDescent="0.55000000000000004">
      <c r="A584" s="10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108"/>
      <c r="Z584" s="57"/>
      <c r="AA584" s="57"/>
      <c r="AB584" s="57"/>
      <c r="AC584" s="100"/>
      <c r="AD584" s="252" t="s">
        <v>229</v>
      </c>
      <c r="AE584" s="253"/>
      <c r="AF584" s="253"/>
      <c r="AG584" s="253"/>
      <c r="AH584" s="254"/>
      <c r="AI584" s="318"/>
      <c r="AJ584" s="318"/>
      <c r="AK584" s="318"/>
      <c r="AL584" s="318"/>
      <c r="AM584" s="318"/>
      <c r="AN584" s="318"/>
      <c r="AO584" s="318"/>
      <c r="AP584" s="318"/>
      <c r="AQ584" s="318"/>
      <c r="AR584" s="318"/>
      <c r="AS584" s="318"/>
      <c r="AT584" s="318"/>
      <c r="AU584" s="318"/>
      <c r="AV584" s="247" t="s">
        <v>230</v>
      </c>
      <c r="AW584" s="247"/>
      <c r="AX584" s="247"/>
      <c r="AY584" s="318"/>
      <c r="AZ584" s="318"/>
      <c r="BA584" s="318"/>
      <c r="BB584" s="318"/>
      <c r="BC584" s="318"/>
      <c r="BD584" s="318"/>
      <c r="BE584" s="318"/>
      <c r="BF584" s="106"/>
    </row>
    <row r="585" spans="1:58" ht="5.5" customHeight="1" x14ac:dyDescent="0.55000000000000004">
      <c r="A585" s="10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108"/>
      <c r="Z585" s="57"/>
      <c r="AA585" s="57"/>
      <c r="AB585" s="57"/>
      <c r="AC585" s="100"/>
      <c r="AD585" s="315"/>
      <c r="AE585" s="316"/>
      <c r="AF585" s="316"/>
      <c r="AG585" s="316"/>
      <c r="AH585" s="317"/>
      <c r="AI585" s="318"/>
      <c r="AJ585" s="318"/>
      <c r="AK585" s="318"/>
      <c r="AL585" s="318"/>
      <c r="AM585" s="318"/>
      <c r="AN585" s="318"/>
      <c r="AO585" s="318"/>
      <c r="AP585" s="318"/>
      <c r="AQ585" s="318"/>
      <c r="AR585" s="318"/>
      <c r="AS585" s="318"/>
      <c r="AT585" s="318"/>
      <c r="AU585" s="318"/>
      <c r="AV585" s="247"/>
      <c r="AW585" s="247"/>
      <c r="AX585" s="247"/>
      <c r="AY585" s="318"/>
      <c r="AZ585" s="318"/>
      <c r="BA585" s="318"/>
      <c r="BB585" s="318"/>
      <c r="BC585" s="318"/>
      <c r="BD585" s="318"/>
      <c r="BE585" s="318"/>
      <c r="BF585" s="106"/>
    </row>
    <row r="586" spans="1:58" ht="37.4" customHeight="1" x14ac:dyDescent="0.55000000000000004">
      <c r="A586" s="10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108"/>
      <c r="Z586" s="57"/>
      <c r="AA586" s="57"/>
      <c r="AB586" s="57"/>
      <c r="AC586" s="100"/>
      <c r="AD586" s="255"/>
      <c r="AE586" s="256"/>
      <c r="AF586" s="256"/>
      <c r="AG586" s="256"/>
      <c r="AH586" s="257"/>
      <c r="AI586" s="318"/>
      <c r="AJ586" s="318"/>
      <c r="AK586" s="318"/>
      <c r="AL586" s="318"/>
      <c r="AM586" s="318"/>
      <c r="AN586" s="318"/>
      <c r="AO586" s="318"/>
      <c r="AP586" s="318"/>
      <c r="AQ586" s="318"/>
      <c r="AR586" s="318"/>
      <c r="AS586" s="318"/>
      <c r="AT586" s="318"/>
      <c r="AU586" s="318"/>
      <c r="AV586" s="247"/>
      <c r="AW586" s="247"/>
      <c r="AX586" s="247"/>
      <c r="AY586" s="318"/>
      <c r="AZ586" s="318"/>
      <c r="BA586" s="318"/>
      <c r="BB586" s="318"/>
      <c r="BC586" s="318"/>
      <c r="BD586" s="318"/>
      <c r="BE586" s="318"/>
      <c r="BF586" s="106"/>
    </row>
    <row r="587" spans="1:58" ht="5.5" customHeight="1" thickBot="1" x14ac:dyDescent="0.6">
      <c r="A587" s="120"/>
      <c r="B587" s="122"/>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c r="AA587" s="122"/>
      <c r="AB587" s="122"/>
      <c r="AC587" s="122"/>
      <c r="AD587" s="122"/>
      <c r="AE587" s="122"/>
      <c r="AF587" s="122"/>
      <c r="AG587" s="122"/>
      <c r="AH587" s="122"/>
      <c r="AI587" s="122"/>
      <c r="AJ587" s="122"/>
      <c r="AK587" s="122"/>
      <c r="AL587" s="122"/>
      <c r="AM587" s="122"/>
      <c r="AN587" s="122"/>
      <c r="AO587" s="122"/>
      <c r="AP587" s="122"/>
      <c r="AQ587" s="122"/>
      <c r="AR587" s="122"/>
      <c r="AS587" s="122"/>
      <c r="AT587" s="122"/>
      <c r="AU587" s="122"/>
      <c r="AV587" s="122"/>
      <c r="AW587" s="122"/>
      <c r="AX587" s="122"/>
      <c r="AY587" s="122"/>
      <c r="AZ587" s="122"/>
      <c r="BA587" s="122"/>
      <c r="BB587" s="122"/>
      <c r="BC587" s="122"/>
      <c r="BD587" s="122"/>
      <c r="BE587" s="122"/>
      <c r="BF587" s="123"/>
    </row>
    <row r="588" spans="1:58" ht="5.5" customHeight="1" thickTop="1" x14ac:dyDescent="0.55000000000000004">
      <c r="A588" s="104"/>
      <c r="BF588" s="103"/>
    </row>
    <row r="589" spans="1:58" ht="37.4" customHeight="1" x14ac:dyDescent="0.55000000000000004">
      <c r="A589" s="104"/>
      <c r="B589" s="56" t="s">
        <v>3</v>
      </c>
      <c r="C589" s="417" t="s">
        <v>152</v>
      </c>
      <c r="D589" s="418"/>
      <c r="E589" s="419"/>
      <c r="F589" s="56" t="s">
        <v>209</v>
      </c>
      <c r="G589" s="339" t="s">
        <v>420</v>
      </c>
      <c r="H589" s="339"/>
      <c r="I589" s="339"/>
      <c r="J589" s="339"/>
      <c r="K589" s="246" t="s">
        <v>211</v>
      </c>
      <c r="L589" s="247"/>
      <c r="M589" s="341" t="s">
        <v>151</v>
      </c>
      <c r="N589" s="342"/>
      <c r="O589" s="342"/>
      <c r="P589" s="342"/>
      <c r="Q589" s="342"/>
      <c r="R589" s="342"/>
      <c r="S589" s="342"/>
      <c r="T589" s="342"/>
      <c r="U589" s="342"/>
      <c r="V589" s="343"/>
      <c r="W589" s="246" t="s">
        <v>213</v>
      </c>
      <c r="X589" s="246"/>
      <c r="Y589" s="344" t="s">
        <v>214</v>
      </c>
      <c r="Z589" s="344"/>
      <c r="AA589" s="344"/>
      <c r="AB589" s="344"/>
      <c r="AD589" s="247" t="s">
        <v>215</v>
      </c>
      <c r="AE589" s="345"/>
      <c r="AF589" s="345"/>
      <c r="AG589" s="359" t="s">
        <v>435</v>
      </c>
      <c r="AH589" s="360"/>
      <c r="AI589" s="360"/>
      <c r="AJ589" s="360"/>
      <c r="AK589" s="360"/>
      <c r="AL589" s="360"/>
      <c r="AM589" s="360"/>
      <c r="AN589" s="360"/>
      <c r="AO589" s="360"/>
      <c r="AP589" s="360"/>
      <c r="AQ589" s="360"/>
      <c r="AR589" s="360"/>
      <c r="AS589" s="360"/>
      <c r="AT589" s="360"/>
      <c r="AU589" s="360"/>
      <c r="AV589" s="360"/>
      <c r="AW589" s="360"/>
      <c r="AX589" s="360"/>
      <c r="AY589" s="360"/>
      <c r="AZ589" s="360"/>
      <c r="BA589" s="360"/>
      <c r="BB589" s="360"/>
      <c r="BC589" s="360"/>
      <c r="BD589" s="360"/>
      <c r="BE589" s="360"/>
      <c r="BF589" s="103"/>
    </row>
    <row r="590" spans="1:58" ht="5.5" customHeight="1" x14ac:dyDescent="0.55000000000000004">
      <c r="A590" s="104"/>
      <c r="BF590" s="103"/>
    </row>
    <row r="591" spans="1:58" ht="37.4" customHeight="1" x14ac:dyDescent="0.55000000000000004">
      <c r="A591" s="104"/>
      <c r="B591" s="247" t="s">
        <v>217</v>
      </c>
      <c r="C591" s="365"/>
      <c r="D591" s="366" t="s">
        <v>436</v>
      </c>
      <c r="E591" s="367"/>
      <c r="F591" s="367"/>
      <c r="G591" s="367"/>
      <c r="H591" s="367"/>
      <c r="I591" s="367"/>
      <c r="J591" s="367"/>
      <c r="K591" s="367"/>
      <c r="L591" s="367"/>
      <c r="M591" s="367"/>
      <c r="N591" s="367"/>
      <c r="O591" s="367"/>
      <c r="P591" s="367"/>
      <c r="Q591" s="367"/>
      <c r="R591" s="367"/>
      <c r="S591" s="367"/>
      <c r="T591" s="368"/>
      <c r="U591" s="247" t="s">
        <v>219</v>
      </c>
      <c r="V591" s="247"/>
      <c r="W591" s="247"/>
      <c r="X591" s="349" t="s">
        <v>437</v>
      </c>
      <c r="Y591" s="349"/>
      <c r="Z591" s="349"/>
      <c r="AA591" s="349"/>
      <c r="AB591" s="349"/>
      <c r="AD591" s="331" t="s">
        <v>236</v>
      </c>
      <c r="AE591" s="331"/>
      <c r="AF591" s="331"/>
      <c r="AG591" s="361" t="s">
        <v>438</v>
      </c>
      <c r="AH591" s="361"/>
      <c r="AI591" s="361"/>
      <c r="AJ591" s="361"/>
      <c r="AK591" s="361"/>
      <c r="AL591" s="361"/>
      <c r="AM591" s="361"/>
      <c r="AN591" s="361"/>
      <c r="AO591" s="361"/>
      <c r="AP591" s="361"/>
      <c r="AQ591" s="361"/>
      <c r="AR591" s="361"/>
      <c r="AS591" s="361"/>
      <c r="AT591" s="361"/>
      <c r="AU591" s="361"/>
      <c r="AV591" s="361"/>
      <c r="AW591" s="361"/>
      <c r="AX591" s="361"/>
      <c r="AY591" s="361"/>
      <c r="AZ591" s="361"/>
      <c r="BA591" s="361"/>
      <c r="BB591" s="361"/>
      <c r="BC591" s="361"/>
      <c r="BD591" s="361"/>
      <c r="BE591" s="361"/>
      <c r="BF591" s="103"/>
    </row>
    <row r="592" spans="1:58" ht="5.5" customHeight="1" x14ac:dyDescent="0.55000000000000004">
      <c r="A592" s="104"/>
      <c r="AD592" s="332"/>
      <c r="AE592" s="332"/>
      <c r="AF592" s="332"/>
      <c r="AG592" s="362"/>
      <c r="AH592" s="362"/>
      <c r="AI592" s="362"/>
      <c r="AJ592" s="362"/>
      <c r="AK592" s="362"/>
      <c r="AL592" s="362"/>
      <c r="AM592" s="362"/>
      <c r="AN592" s="362"/>
      <c r="AO592" s="362"/>
      <c r="AP592" s="362"/>
      <c r="AQ592" s="362"/>
      <c r="AR592" s="362"/>
      <c r="AS592" s="362"/>
      <c r="AT592" s="362"/>
      <c r="AU592" s="362"/>
      <c r="AV592" s="362"/>
      <c r="AW592" s="362"/>
      <c r="AX592" s="362"/>
      <c r="AY592" s="362"/>
      <c r="AZ592" s="362"/>
      <c r="BA592" s="362"/>
      <c r="BB592" s="362"/>
      <c r="BC592" s="362"/>
      <c r="BD592" s="362"/>
      <c r="BE592" s="362"/>
      <c r="BF592" s="103"/>
    </row>
    <row r="593" spans="1:58" ht="37.4" customHeight="1" x14ac:dyDescent="0.55000000000000004">
      <c r="A593" s="104"/>
      <c r="B593" s="247" t="s">
        <v>222</v>
      </c>
      <c r="C593" s="247"/>
      <c r="D593" s="247"/>
      <c r="E593" s="247"/>
      <c r="F593" s="247"/>
      <c r="G593" s="247"/>
      <c r="H593" s="247"/>
      <c r="I593" s="247"/>
      <c r="J593" s="247"/>
      <c r="K593" s="247"/>
      <c r="L593" s="247"/>
      <c r="M593" s="247"/>
      <c r="N593" s="247"/>
      <c r="O593" s="247"/>
      <c r="P593" s="247"/>
      <c r="Q593" s="247"/>
      <c r="R593" s="247"/>
      <c r="S593" s="247"/>
      <c r="T593" s="247"/>
      <c r="U593" s="247"/>
      <c r="V593" s="247"/>
      <c r="W593" s="247"/>
      <c r="X593" s="247"/>
      <c r="Y593" s="247" t="s">
        <v>223</v>
      </c>
      <c r="Z593" s="247"/>
      <c r="AA593" s="247"/>
      <c r="AB593" s="247"/>
      <c r="AD593" s="333"/>
      <c r="AE593" s="333"/>
      <c r="AF593" s="333"/>
      <c r="AG593" s="363"/>
      <c r="AH593" s="363"/>
      <c r="AI593" s="363"/>
      <c r="AJ593" s="363"/>
      <c r="AK593" s="363"/>
      <c r="AL593" s="363"/>
      <c r="AM593" s="363"/>
      <c r="AN593" s="363"/>
      <c r="AO593" s="363"/>
      <c r="AP593" s="363"/>
      <c r="AQ593" s="363"/>
      <c r="AR593" s="363"/>
      <c r="AS593" s="363"/>
      <c r="AT593" s="363"/>
      <c r="AU593" s="363"/>
      <c r="AV593" s="363"/>
      <c r="AW593" s="363"/>
      <c r="AX593" s="363"/>
      <c r="AY593" s="363"/>
      <c r="AZ593" s="363"/>
      <c r="BA593" s="363"/>
      <c r="BB593" s="363"/>
      <c r="BC593" s="363"/>
      <c r="BD593" s="363"/>
      <c r="BE593" s="363"/>
      <c r="BF593" s="103"/>
    </row>
    <row r="594" spans="1:58" ht="5.5" customHeight="1" x14ac:dyDescent="0.55000000000000004">
      <c r="A594" s="104"/>
      <c r="BF594" s="103"/>
    </row>
    <row r="595" spans="1:58" ht="37.4" customHeight="1" x14ac:dyDescent="0.55000000000000004">
      <c r="A595" s="104"/>
      <c r="B595" s="12" t="s">
        <v>226</v>
      </c>
      <c r="C595" s="341" t="s">
        <v>439</v>
      </c>
      <c r="D595" s="342"/>
      <c r="E595" s="342"/>
      <c r="F595" s="342"/>
      <c r="G595" s="342"/>
      <c r="H595" s="342"/>
      <c r="I595" s="342"/>
      <c r="J595" s="342"/>
      <c r="K595" s="342"/>
      <c r="L595" s="342"/>
      <c r="M595" s="342"/>
      <c r="N595" s="342"/>
      <c r="O595" s="342"/>
      <c r="P595" s="342"/>
      <c r="Q595" s="342"/>
      <c r="R595" s="342"/>
      <c r="S595" s="342"/>
      <c r="T595" s="342"/>
      <c r="U595" s="342"/>
      <c r="V595" s="342"/>
      <c r="W595" s="342"/>
      <c r="X595" s="343"/>
      <c r="Y595" s="340"/>
      <c r="Z595" s="340"/>
      <c r="AA595" s="340"/>
      <c r="AB595" s="340"/>
      <c r="AD595" s="229" t="s">
        <v>239</v>
      </c>
      <c r="AE595" s="230"/>
      <c r="AF595" s="231"/>
      <c r="AG595" s="334"/>
      <c r="AH595" s="335"/>
      <c r="AI595" s="335"/>
      <c r="AJ595" s="335"/>
      <c r="AK595" s="335"/>
      <c r="AL595" s="335"/>
      <c r="AM595" s="335"/>
      <c r="AN595" s="335"/>
      <c r="AO595" s="335"/>
      <c r="AP595" s="335"/>
      <c r="AQ595" s="335"/>
      <c r="AR595" s="335"/>
      <c r="AS595" s="335"/>
      <c r="AT595" s="335"/>
      <c r="AU595" s="335"/>
      <c r="AV595" s="335"/>
      <c r="AW595" s="335"/>
      <c r="AX595" s="335"/>
      <c r="AY595" s="335"/>
      <c r="AZ595" s="335"/>
      <c r="BA595" s="335"/>
      <c r="BB595" s="335"/>
      <c r="BC595" s="335"/>
      <c r="BD595" s="335"/>
      <c r="BE595" s="336"/>
      <c r="BF595" s="103"/>
    </row>
    <row r="596" spans="1:58" ht="5.5" customHeight="1" x14ac:dyDescent="0.55000000000000004">
      <c r="A596" s="104"/>
      <c r="B596" s="11"/>
      <c r="C596" s="3"/>
      <c r="D596" s="3"/>
      <c r="E596" s="3"/>
      <c r="F596" s="3"/>
      <c r="G596" s="3"/>
      <c r="H596" s="3"/>
      <c r="I596" s="3"/>
      <c r="J596" s="3"/>
      <c r="K596" s="3"/>
      <c r="L596" s="3"/>
      <c r="M596" s="3"/>
      <c r="N596" s="3"/>
      <c r="O596" s="3"/>
      <c r="P596" s="3"/>
      <c r="Q596" s="3"/>
      <c r="R596" s="3"/>
      <c r="S596" s="3"/>
      <c r="T596" s="3"/>
      <c r="U596" s="3"/>
      <c r="V596" s="3"/>
      <c r="W596" s="3"/>
      <c r="X596" s="3"/>
      <c r="Y596" s="9"/>
      <c r="Z596" s="6"/>
      <c r="AA596" s="6"/>
      <c r="AB596" s="6"/>
      <c r="BF596" s="103"/>
    </row>
    <row r="597" spans="1:58" ht="37.4" customHeight="1" x14ac:dyDescent="0.55000000000000004">
      <c r="A597" s="104"/>
      <c r="B597" s="372" t="s">
        <v>240</v>
      </c>
      <c r="C597" s="361" t="s">
        <v>440</v>
      </c>
      <c r="D597" s="361"/>
      <c r="E597" s="361"/>
      <c r="F597" s="361"/>
      <c r="G597" s="361"/>
      <c r="H597" s="361"/>
      <c r="I597" s="361"/>
      <c r="J597" s="361"/>
      <c r="K597" s="361"/>
      <c r="L597" s="361"/>
      <c r="M597" s="361"/>
      <c r="N597" s="361"/>
      <c r="O597" s="361"/>
      <c r="P597" s="361"/>
      <c r="Q597" s="361"/>
      <c r="R597" s="361"/>
      <c r="S597" s="361"/>
      <c r="T597" s="361"/>
      <c r="U597" s="361"/>
      <c r="V597" s="361"/>
      <c r="W597" s="361"/>
      <c r="X597" s="361"/>
      <c r="Y597" s="346"/>
      <c r="Z597" s="346"/>
      <c r="AA597" s="346"/>
      <c r="AB597" s="346"/>
      <c r="AD597" s="246" t="s">
        <v>221</v>
      </c>
      <c r="AE597" s="246"/>
      <c r="AF597" s="246"/>
      <c r="AG597" s="446"/>
      <c r="AH597" s="447"/>
      <c r="AI597" s="447"/>
      <c r="AJ597" s="447"/>
      <c r="AK597" s="447"/>
      <c r="AL597" s="447"/>
      <c r="AM597" s="447"/>
      <c r="AN597" s="447"/>
      <c r="AO597" s="447"/>
      <c r="AP597" s="447"/>
      <c r="AQ597" s="447"/>
      <c r="AR597" s="447"/>
      <c r="AS597" s="447"/>
      <c r="AT597" s="447"/>
      <c r="AU597" s="448"/>
      <c r="AV597" s="229" t="s">
        <v>88</v>
      </c>
      <c r="AW597" s="230"/>
      <c r="AX597" s="231"/>
      <c r="AY597" s="319"/>
      <c r="AZ597" s="320"/>
      <c r="BA597" s="320"/>
      <c r="BB597" s="320"/>
      <c r="BC597" s="320"/>
      <c r="BD597" s="320"/>
      <c r="BE597" s="321"/>
      <c r="BF597" s="103"/>
    </row>
    <row r="598" spans="1:58" ht="5.5" customHeight="1" x14ac:dyDescent="0.55000000000000004">
      <c r="A598" s="104"/>
      <c r="B598" s="373"/>
      <c r="C598" s="362"/>
      <c r="D598" s="362"/>
      <c r="E598" s="362"/>
      <c r="F598" s="362"/>
      <c r="G598" s="362"/>
      <c r="H598" s="362"/>
      <c r="I598" s="362"/>
      <c r="J598" s="362"/>
      <c r="K598" s="362"/>
      <c r="L598" s="362"/>
      <c r="M598" s="362"/>
      <c r="N598" s="362"/>
      <c r="O598" s="362"/>
      <c r="P598" s="362"/>
      <c r="Q598" s="362"/>
      <c r="R598" s="362"/>
      <c r="S598" s="362"/>
      <c r="T598" s="362"/>
      <c r="U598" s="362"/>
      <c r="V598" s="362"/>
      <c r="W598" s="362"/>
      <c r="X598" s="362"/>
      <c r="Y598" s="347"/>
      <c r="Z598" s="347"/>
      <c r="AA598" s="347"/>
      <c r="AB598" s="347"/>
      <c r="AD598"/>
      <c r="AE598"/>
      <c r="AF598"/>
      <c r="AG598"/>
      <c r="AH598"/>
      <c r="AI598"/>
      <c r="AJ598"/>
      <c r="AK598"/>
      <c r="AL598"/>
      <c r="AM598"/>
      <c r="AN598"/>
      <c r="AO598"/>
      <c r="AP598"/>
      <c r="AQ598"/>
      <c r="AR598"/>
      <c r="AS598"/>
      <c r="AT598"/>
      <c r="AU598"/>
      <c r="AV598"/>
      <c r="AW598"/>
      <c r="AX598"/>
      <c r="AY598"/>
      <c r="AZ598"/>
      <c r="BA598"/>
      <c r="BB598"/>
      <c r="BC598"/>
      <c r="BD598"/>
      <c r="BE598"/>
      <c r="BF598" s="103"/>
    </row>
    <row r="599" spans="1:58" ht="37.4" customHeight="1" x14ac:dyDescent="0.55000000000000004">
      <c r="A599" s="104"/>
      <c r="B599" s="374"/>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48"/>
      <c r="Z599" s="348"/>
      <c r="AA599" s="348"/>
      <c r="AB599" s="348"/>
      <c r="AD599" s="322" t="s">
        <v>224</v>
      </c>
      <c r="AE599" s="323"/>
      <c r="AF599" s="324"/>
      <c r="AG599" s="350"/>
      <c r="AH599" s="351"/>
      <c r="AI599" s="351"/>
      <c r="AJ599" s="351"/>
      <c r="AK599" s="351"/>
      <c r="AL599" s="351"/>
      <c r="AM599" s="351"/>
      <c r="AN599" s="351"/>
      <c r="AO599" s="351"/>
      <c r="AP599" s="351"/>
      <c r="AQ599" s="352"/>
      <c r="AR599" s="322" t="s">
        <v>225</v>
      </c>
      <c r="AS599" s="323"/>
      <c r="AT599" s="324"/>
      <c r="AU599" s="318"/>
      <c r="AV599" s="364"/>
      <c r="AW599" s="364"/>
      <c r="AX599" s="364"/>
      <c r="AY599" s="364"/>
      <c r="AZ599" s="364"/>
      <c r="BA599" s="364"/>
      <c r="BB599" s="364"/>
      <c r="BC599" s="364"/>
      <c r="BD599" s="364"/>
      <c r="BE599" s="364"/>
      <c r="BF599" s="103"/>
    </row>
    <row r="600" spans="1:58" ht="5.5" customHeight="1" x14ac:dyDescent="0.55000000000000004">
      <c r="A600" s="104"/>
      <c r="B600" s="55"/>
      <c r="C600" s="4"/>
      <c r="D600" s="4"/>
      <c r="E600" s="4"/>
      <c r="F600" s="4"/>
      <c r="G600" s="4"/>
      <c r="H600" s="4"/>
      <c r="I600" s="4"/>
      <c r="J600" s="4"/>
      <c r="K600" s="4"/>
      <c r="L600" s="4"/>
      <c r="M600" s="4"/>
      <c r="N600" s="4"/>
      <c r="O600" s="4"/>
      <c r="P600" s="4"/>
      <c r="Q600" s="4"/>
      <c r="R600" s="4"/>
      <c r="S600" s="4"/>
      <c r="T600" s="4"/>
      <c r="U600" s="4"/>
      <c r="V600" s="4"/>
      <c r="W600" s="4"/>
      <c r="X600" s="4"/>
      <c r="Y600" s="7"/>
      <c r="Z600" s="7"/>
      <c r="AA600" s="7"/>
      <c r="AB600" s="7"/>
      <c r="AD600" s="325"/>
      <c r="AE600" s="326"/>
      <c r="AF600" s="327"/>
      <c r="AG600" s="353"/>
      <c r="AH600" s="354"/>
      <c r="AI600" s="354"/>
      <c r="AJ600" s="354"/>
      <c r="AK600" s="354"/>
      <c r="AL600" s="354"/>
      <c r="AM600" s="354"/>
      <c r="AN600" s="354"/>
      <c r="AO600" s="354"/>
      <c r="AP600" s="354"/>
      <c r="AQ600" s="355"/>
      <c r="AR600" s="325"/>
      <c r="AS600" s="326"/>
      <c r="AT600" s="327"/>
      <c r="AU600" s="364"/>
      <c r="AV600" s="364"/>
      <c r="AW600" s="364"/>
      <c r="AX600" s="364"/>
      <c r="AY600" s="364"/>
      <c r="AZ600" s="364"/>
      <c r="BA600" s="364"/>
      <c r="BB600" s="364"/>
      <c r="BC600" s="364"/>
      <c r="BD600" s="364"/>
      <c r="BE600" s="364"/>
      <c r="BF600" s="103"/>
    </row>
    <row r="601" spans="1:58" ht="37.4" customHeight="1" x14ac:dyDescent="0.55000000000000004">
      <c r="A601" s="104"/>
      <c r="B601" s="13" t="s">
        <v>242</v>
      </c>
      <c r="C601" s="341" t="s">
        <v>441</v>
      </c>
      <c r="D601" s="370"/>
      <c r="E601" s="370"/>
      <c r="F601" s="370"/>
      <c r="G601" s="370"/>
      <c r="H601" s="370"/>
      <c r="I601" s="370"/>
      <c r="J601" s="370"/>
      <c r="K601" s="370"/>
      <c r="L601" s="370"/>
      <c r="M601" s="370"/>
      <c r="N601" s="370"/>
      <c r="O601" s="370"/>
      <c r="P601" s="370"/>
      <c r="Q601" s="370"/>
      <c r="R601" s="370"/>
      <c r="S601" s="370"/>
      <c r="T601" s="370"/>
      <c r="U601" s="370"/>
      <c r="V601" s="370"/>
      <c r="W601" s="370"/>
      <c r="X601" s="371"/>
      <c r="Y601" s="340"/>
      <c r="Z601" s="340"/>
      <c r="AA601" s="340"/>
      <c r="AB601" s="340"/>
      <c r="AD601" s="325"/>
      <c r="AE601" s="326"/>
      <c r="AF601" s="327"/>
      <c r="AG601" s="353"/>
      <c r="AH601" s="354"/>
      <c r="AI601" s="354"/>
      <c r="AJ601" s="354"/>
      <c r="AK601" s="354"/>
      <c r="AL601" s="354"/>
      <c r="AM601" s="354"/>
      <c r="AN601" s="354"/>
      <c r="AO601" s="354"/>
      <c r="AP601" s="354"/>
      <c r="AQ601" s="355"/>
      <c r="AR601" s="325"/>
      <c r="AS601" s="326"/>
      <c r="AT601" s="327"/>
      <c r="AU601" s="364"/>
      <c r="AV601" s="364"/>
      <c r="AW601" s="364"/>
      <c r="AX601" s="364"/>
      <c r="AY601" s="364"/>
      <c r="AZ601" s="364"/>
      <c r="BA601" s="364"/>
      <c r="BB601" s="364"/>
      <c r="BC601" s="364"/>
      <c r="BD601" s="364"/>
      <c r="BE601" s="364"/>
      <c r="BF601" s="103"/>
    </row>
    <row r="602" spans="1:58" ht="5.5" customHeight="1" x14ac:dyDescent="0.55000000000000004">
      <c r="A602" s="104"/>
      <c r="B602"/>
      <c r="C602"/>
      <c r="D602"/>
      <c r="E602"/>
      <c r="F602"/>
      <c r="G602"/>
      <c r="H602"/>
      <c r="I602"/>
      <c r="J602"/>
      <c r="K602"/>
      <c r="L602"/>
      <c r="M602"/>
      <c r="N602"/>
      <c r="O602"/>
      <c r="P602"/>
      <c r="Q602"/>
      <c r="R602"/>
      <c r="S602"/>
      <c r="T602"/>
      <c r="U602"/>
      <c r="V602"/>
      <c r="W602"/>
      <c r="X602"/>
      <c r="Y602"/>
      <c r="Z602"/>
      <c r="AA602"/>
      <c r="AB602"/>
      <c r="AD602" s="325"/>
      <c r="AE602" s="326"/>
      <c r="AF602" s="327"/>
      <c r="AG602" s="353"/>
      <c r="AH602" s="354"/>
      <c r="AI602" s="354"/>
      <c r="AJ602" s="354"/>
      <c r="AK602" s="354"/>
      <c r="AL602" s="354"/>
      <c r="AM602" s="354"/>
      <c r="AN602" s="354"/>
      <c r="AO602" s="354"/>
      <c r="AP602" s="354"/>
      <c r="AQ602" s="355"/>
      <c r="AR602" s="328"/>
      <c r="AS602" s="329"/>
      <c r="AT602" s="330"/>
      <c r="AU602" s="364"/>
      <c r="AV602" s="364"/>
      <c r="AW602" s="364"/>
      <c r="AX602" s="364"/>
      <c r="AY602" s="364"/>
      <c r="AZ602" s="364"/>
      <c r="BA602" s="364"/>
      <c r="BB602" s="364"/>
      <c r="BC602" s="364"/>
      <c r="BD602" s="364"/>
      <c r="BE602" s="364"/>
      <c r="BF602" s="103"/>
    </row>
    <row r="603" spans="1:58" ht="37.4" customHeight="1" x14ac:dyDescent="0.55000000000000004">
      <c r="A603" s="104"/>
      <c r="B603" s="13" t="s">
        <v>244</v>
      </c>
      <c r="C603" s="341" t="s">
        <v>365</v>
      </c>
      <c r="D603" s="370"/>
      <c r="E603" s="370"/>
      <c r="F603" s="370"/>
      <c r="G603" s="370"/>
      <c r="H603" s="370"/>
      <c r="I603" s="370"/>
      <c r="J603" s="370"/>
      <c r="K603" s="370"/>
      <c r="L603" s="370"/>
      <c r="M603" s="370"/>
      <c r="N603" s="370"/>
      <c r="O603" s="370"/>
      <c r="P603" s="370"/>
      <c r="Q603" s="370"/>
      <c r="R603" s="370"/>
      <c r="S603" s="370"/>
      <c r="T603" s="370"/>
      <c r="U603" s="370"/>
      <c r="V603" s="370"/>
      <c r="W603" s="370"/>
      <c r="X603" s="371"/>
      <c r="Y603" s="340"/>
      <c r="Z603" s="340"/>
      <c r="AA603" s="340"/>
      <c r="AB603" s="340"/>
      <c r="AD603" s="328"/>
      <c r="AE603" s="329"/>
      <c r="AF603" s="330"/>
      <c r="AG603" s="356"/>
      <c r="AH603" s="357"/>
      <c r="AI603" s="357"/>
      <c r="AJ603" s="357"/>
      <c r="AK603" s="357"/>
      <c r="AL603" s="357"/>
      <c r="AM603" s="357"/>
      <c r="AN603" s="357"/>
      <c r="AO603" s="357"/>
      <c r="AP603" s="357"/>
      <c r="AQ603" s="358"/>
      <c r="AR603" s="286" t="s">
        <v>228</v>
      </c>
      <c r="AS603" s="287"/>
      <c r="AT603" s="288"/>
      <c r="AU603" s="318"/>
      <c r="AV603" s="364"/>
      <c r="AW603" s="364"/>
      <c r="AX603" s="364"/>
      <c r="AY603" s="364"/>
      <c r="AZ603" s="364"/>
      <c r="BA603" s="364"/>
      <c r="BB603" s="364"/>
      <c r="BC603" s="364"/>
      <c r="BD603" s="364"/>
      <c r="BE603" s="364"/>
      <c r="BF603" s="103"/>
    </row>
    <row r="604" spans="1:58" ht="5.5" customHeight="1" x14ac:dyDescent="0.55000000000000004">
      <c r="A604" s="104"/>
      <c r="B604"/>
      <c r="C604"/>
      <c r="D604"/>
      <c r="E604"/>
      <c r="F604"/>
      <c r="G604"/>
      <c r="H604"/>
      <c r="I604"/>
      <c r="J604"/>
      <c r="K604"/>
      <c r="L604"/>
      <c r="M604"/>
      <c r="N604"/>
      <c r="O604"/>
      <c r="P604"/>
      <c r="Q604"/>
      <c r="R604"/>
      <c r="S604"/>
      <c r="T604"/>
      <c r="U604"/>
      <c r="V604"/>
      <c r="W604"/>
      <c r="X604"/>
      <c r="Y604"/>
      <c r="Z604"/>
      <c r="AA604"/>
      <c r="AB604"/>
      <c r="AD604"/>
      <c r="AE604"/>
      <c r="AF604"/>
      <c r="AG604"/>
      <c r="AH604"/>
      <c r="AI604"/>
      <c r="AJ604"/>
      <c r="AK604"/>
      <c r="AL604"/>
      <c r="AM604"/>
      <c r="AN604"/>
      <c r="AO604"/>
      <c r="AP604"/>
      <c r="AQ604"/>
      <c r="AR604"/>
      <c r="AS604"/>
      <c r="AT604"/>
      <c r="AU604"/>
      <c r="AV604"/>
      <c r="AW604"/>
      <c r="AX604"/>
      <c r="AY604"/>
      <c r="AZ604"/>
      <c r="BA604"/>
      <c r="BB604"/>
      <c r="BC604"/>
      <c r="BD604"/>
      <c r="BE604"/>
      <c r="BF604" s="103"/>
    </row>
    <row r="605" spans="1:58" ht="37.4" customHeight="1" x14ac:dyDescent="0.55000000000000004">
      <c r="A605" s="104"/>
      <c r="B605"/>
      <c r="C605"/>
      <c r="D605"/>
      <c r="E605"/>
      <c r="F605"/>
      <c r="G605"/>
      <c r="H605"/>
      <c r="I605"/>
      <c r="J605"/>
      <c r="K605"/>
      <c r="L605"/>
      <c r="M605"/>
      <c r="N605"/>
      <c r="O605"/>
      <c r="P605"/>
      <c r="Q605"/>
      <c r="R605"/>
      <c r="S605"/>
      <c r="T605"/>
      <c r="U605"/>
      <c r="V605"/>
      <c r="W605"/>
      <c r="X605"/>
      <c r="Y605"/>
      <c r="Z605"/>
      <c r="AA605"/>
      <c r="AB605"/>
      <c r="AD605" s="252" t="s">
        <v>229</v>
      </c>
      <c r="AE605" s="253"/>
      <c r="AF605" s="253"/>
      <c r="AG605" s="253"/>
      <c r="AH605" s="254"/>
      <c r="AI605" s="318"/>
      <c r="AJ605" s="318"/>
      <c r="AK605" s="318"/>
      <c r="AL605" s="318"/>
      <c r="AM605" s="318"/>
      <c r="AN605" s="318"/>
      <c r="AO605" s="318"/>
      <c r="AP605" s="318"/>
      <c r="AQ605" s="318"/>
      <c r="AR605" s="318"/>
      <c r="AS605" s="318"/>
      <c r="AT605" s="318"/>
      <c r="AU605" s="318"/>
      <c r="AV605" s="247" t="s">
        <v>230</v>
      </c>
      <c r="AW605" s="247"/>
      <c r="AX605" s="247"/>
      <c r="AY605" s="318"/>
      <c r="AZ605" s="318"/>
      <c r="BA605" s="318"/>
      <c r="BB605" s="318"/>
      <c r="BC605" s="318"/>
      <c r="BD605" s="318"/>
      <c r="BE605" s="318"/>
      <c r="BF605" s="103"/>
    </row>
    <row r="606" spans="1:58" ht="5.5" customHeight="1" x14ac:dyDescent="0.55000000000000004">
      <c r="A606" s="104"/>
      <c r="B606"/>
      <c r="C606"/>
      <c r="D606"/>
      <c r="E606"/>
      <c r="F606"/>
      <c r="G606"/>
      <c r="H606"/>
      <c r="I606"/>
      <c r="J606"/>
      <c r="K606"/>
      <c r="L606"/>
      <c r="M606"/>
      <c r="N606"/>
      <c r="O606"/>
      <c r="P606"/>
      <c r="Q606"/>
      <c r="R606"/>
      <c r="S606"/>
      <c r="T606"/>
      <c r="U606"/>
      <c r="V606"/>
      <c r="W606"/>
      <c r="X606"/>
      <c r="Y606"/>
      <c r="Z606"/>
      <c r="AA606"/>
      <c r="AB606"/>
      <c r="AD606" s="315"/>
      <c r="AE606" s="316"/>
      <c r="AF606" s="316"/>
      <c r="AG606" s="316"/>
      <c r="AH606" s="317"/>
      <c r="AI606" s="318"/>
      <c r="AJ606" s="318"/>
      <c r="AK606" s="318"/>
      <c r="AL606" s="318"/>
      <c r="AM606" s="318"/>
      <c r="AN606" s="318"/>
      <c r="AO606" s="318"/>
      <c r="AP606" s="318"/>
      <c r="AQ606" s="318"/>
      <c r="AR606" s="318"/>
      <c r="AS606" s="318"/>
      <c r="AT606" s="318"/>
      <c r="AU606" s="318"/>
      <c r="AV606" s="247"/>
      <c r="AW606" s="247"/>
      <c r="AX606" s="247"/>
      <c r="AY606" s="318"/>
      <c r="AZ606" s="318"/>
      <c r="BA606" s="318"/>
      <c r="BB606" s="318"/>
      <c r="BC606" s="318"/>
      <c r="BD606" s="318"/>
      <c r="BE606" s="318"/>
      <c r="BF606" s="103"/>
    </row>
    <row r="607" spans="1:58" ht="37.4" customHeight="1" x14ac:dyDescent="0.55000000000000004">
      <c r="A607" s="104"/>
      <c r="B607"/>
      <c r="C607"/>
      <c r="D607"/>
      <c r="E607"/>
      <c r="F607"/>
      <c r="G607"/>
      <c r="H607"/>
      <c r="I607"/>
      <c r="J607"/>
      <c r="K607"/>
      <c r="L607"/>
      <c r="M607"/>
      <c r="N607"/>
      <c r="O607"/>
      <c r="P607"/>
      <c r="Q607"/>
      <c r="R607"/>
      <c r="S607"/>
      <c r="T607"/>
      <c r="U607"/>
      <c r="V607"/>
      <c r="W607"/>
      <c r="X607"/>
      <c r="Y607"/>
      <c r="Z607"/>
      <c r="AA607"/>
      <c r="AB607"/>
      <c r="AD607" s="255"/>
      <c r="AE607" s="256"/>
      <c r="AF607" s="256"/>
      <c r="AG607" s="256"/>
      <c r="AH607" s="257"/>
      <c r="AI607" s="318"/>
      <c r="AJ607" s="318"/>
      <c r="AK607" s="318"/>
      <c r="AL607" s="318"/>
      <c r="AM607" s="318"/>
      <c r="AN607" s="318"/>
      <c r="AO607" s="318"/>
      <c r="AP607" s="318"/>
      <c r="AQ607" s="318"/>
      <c r="AR607" s="318"/>
      <c r="AS607" s="318"/>
      <c r="AT607" s="318"/>
      <c r="AU607" s="318"/>
      <c r="AV607" s="247"/>
      <c r="AW607" s="247"/>
      <c r="AX607" s="247"/>
      <c r="AY607" s="318"/>
      <c r="AZ607" s="318"/>
      <c r="BA607" s="318"/>
      <c r="BB607" s="318"/>
      <c r="BC607" s="318"/>
      <c r="BD607" s="318"/>
      <c r="BE607" s="318"/>
      <c r="BF607" s="103"/>
    </row>
    <row r="608" spans="1:58" ht="5.5" customHeight="1" thickBot="1" x14ac:dyDescent="0.6">
      <c r="A608" s="124"/>
      <c r="B608" s="125"/>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c r="Z608" s="125"/>
      <c r="AA608" s="125"/>
      <c r="AB608" s="125"/>
      <c r="AC608" s="125"/>
      <c r="AD608" s="125"/>
      <c r="AE608" s="125"/>
      <c r="AF608" s="125"/>
      <c r="AG608" s="125"/>
      <c r="AH608" s="125"/>
      <c r="AI608" s="125"/>
      <c r="AJ608" s="125"/>
      <c r="AK608" s="125"/>
      <c r="AL608" s="125"/>
      <c r="AM608" s="125"/>
      <c r="AN608" s="125"/>
      <c r="AO608" s="125"/>
      <c r="AP608" s="125"/>
      <c r="AQ608" s="125"/>
      <c r="AR608" s="125"/>
      <c r="AS608" s="125"/>
      <c r="AT608" s="125"/>
      <c r="AU608" s="125"/>
      <c r="AV608" s="125"/>
      <c r="AW608" s="125"/>
      <c r="AX608" s="125"/>
      <c r="AY608" s="125"/>
      <c r="AZ608" s="125"/>
      <c r="BA608" s="125"/>
      <c r="BB608" s="125"/>
      <c r="BC608" s="125"/>
      <c r="BD608" s="125"/>
      <c r="BE608" s="125"/>
      <c r="BF608" s="126"/>
    </row>
    <row r="609" spans="1:58" ht="5.5" customHeight="1" thickTop="1" x14ac:dyDescent="0.55000000000000004">
      <c r="A609" s="107"/>
      <c r="B609" s="100"/>
      <c r="C609" s="100"/>
      <c r="D609" s="100"/>
      <c r="E609" s="100"/>
      <c r="F609" s="100"/>
      <c r="G609" s="100"/>
      <c r="H609" s="100"/>
      <c r="I609" s="100"/>
      <c r="J609" s="100"/>
      <c r="K609" s="100"/>
      <c r="L609" s="100"/>
      <c r="M609" s="100"/>
      <c r="N609" s="100"/>
      <c r="O609" s="100"/>
      <c r="P609" s="100"/>
      <c r="Q609" s="100"/>
      <c r="R609" s="100"/>
      <c r="S609" s="100"/>
      <c r="T609" s="100"/>
      <c r="U609" s="100"/>
      <c r="V609" s="100"/>
      <c r="W609" s="100"/>
      <c r="X609" s="100"/>
      <c r="Y609" s="100"/>
      <c r="Z609" s="100"/>
      <c r="AA609" s="100"/>
      <c r="AB609" s="100"/>
      <c r="AC609" s="100"/>
      <c r="AD609" s="100"/>
      <c r="AE609" s="100"/>
      <c r="AF609" s="100"/>
      <c r="AG609" s="100"/>
      <c r="AH609" s="100"/>
      <c r="AI609" s="100"/>
      <c r="AJ609" s="100"/>
      <c r="AK609" s="100"/>
      <c r="AL609" s="100"/>
      <c r="AM609" s="100"/>
      <c r="AN609" s="100"/>
      <c r="AO609" s="100"/>
      <c r="AP609" s="100"/>
      <c r="AQ609" s="100"/>
      <c r="AR609" s="100"/>
      <c r="AS609" s="100"/>
      <c r="AT609" s="100"/>
      <c r="AU609" s="100"/>
      <c r="AV609" s="100"/>
      <c r="AW609" s="100"/>
      <c r="AX609" s="100"/>
      <c r="AY609" s="100"/>
      <c r="AZ609" s="100"/>
      <c r="BA609" s="100"/>
      <c r="BB609" s="100"/>
      <c r="BC609" s="100"/>
      <c r="BD609" s="100"/>
      <c r="BE609" s="100"/>
      <c r="BF609" s="106"/>
    </row>
    <row r="610" spans="1:58" ht="37.4" customHeight="1" x14ac:dyDescent="0.55000000000000004">
      <c r="A610" s="107"/>
      <c r="B610" s="56" t="s">
        <v>3</v>
      </c>
      <c r="C610" s="417" t="s">
        <v>154</v>
      </c>
      <c r="D610" s="418"/>
      <c r="E610" s="419"/>
      <c r="F610" s="56" t="s">
        <v>209</v>
      </c>
      <c r="G610" s="339" t="s">
        <v>420</v>
      </c>
      <c r="H610" s="339"/>
      <c r="I610" s="339"/>
      <c r="J610" s="339"/>
      <c r="K610" s="246" t="s">
        <v>211</v>
      </c>
      <c r="L610" s="247"/>
      <c r="M610" s="341" t="s">
        <v>442</v>
      </c>
      <c r="N610" s="342"/>
      <c r="O610" s="342"/>
      <c r="P610" s="342"/>
      <c r="Q610" s="342"/>
      <c r="R610" s="342"/>
      <c r="S610" s="342"/>
      <c r="T610" s="342"/>
      <c r="U610" s="342"/>
      <c r="V610" s="343"/>
      <c r="W610" s="246" t="s">
        <v>213</v>
      </c>
      <c r="X610" s="246"/>
      <c r="Y610" s="344" t="s">
        <v>214</v>
      </c>
      <c r="Z610" s="344"/>
      <c r="AA610" s="344"/>
      <c r="AB610" s="344"/>
      <c r="AC610" s="100"/>
      <c r="AD610" s="247" t="s">
        <v>215</v>
      </c>
      <c r="AE610" s="345"/>
      <c r="AF610" s="345"/>
      <c r="AG610" s="359" t="s">
        <v>443</v>
      </c>
      <c r="AH610" s="360"/>
      <c r="AI610" s="360"/>
      <c r="AJ610" s="360"/>
      <c r="AK610" s="360"/>
      <c r="AL610" s="360"/>
      <c r="AM610" s="360"/>
      <c r="AN610" s="360"/>
      <c r="AO610" s="360"/>
      <c r="AP610" s="360"/>
      <c r="AQ610" s="360"/>
      <c r="AR610" s="360"/>
      <c r="AS610" s="360"/>
      <c r="AT610" s="360"/>
      <c r="AU610" s="360"/>
      <c r="AV610" s="360"/>
      <c r="AW610" s="360"/>
      <c r="AX610" s="360"/>
      <c r="AY610" s="360"/>
      <c r="AZ610" s="360"/>
      <c r="BA610" s="360"/>
      <c r="BB610" s="360"/>
      <c r="BC610" s="360"/>
      <c r="BD610" s="360"/>
      <c r="BE610" s="360"/>
      <c r="BF610" s="106"/>
    </row>
    <row r="611" spans="1:58" ht="5.5" customHeight="1" x14ac:dyDescent="0.55000000000000004">
      <c r="A611" s="107"/>
      <c r="B611" s="100"/>
      <c r="C611" s="100"/>
      <c r="D611" s="100"/>
      <c r="E611" s="100"/>
      <c r="F611" s="100"/>
      <c r="G611" s="100"/>
      <c r="H611" s="100"/>
      <c r="I611" s="100"/>
      <c r="J611" s="100"/>
      <c r="K611" s="100"/>
      <c r="L611" s="100"/>
      <c r="M611" s="100"/>
      <c r="N611" s="100"/>
      <c r="O611" s="100"/>
      <c r="P611" s="100"/>
      <c r="Q611" s="100"/>
      <c r="R611" s="100"/>
      <c r="S611" s="100"/>
      <c r="T611" s="100"/>
      <c r="U611" s="100"/>
      <c r="V611" s="100"/>
      <c r="W611" s="100"/>
      <c r="X611" s="100"/>
      <c r="Y611" s="100"/>
      <c r="Z611" s="100"/>
      <c r="AA611" s="100"/>
      <c r="AB611" s="100"/>
      <c r="AC611" s="100"/>
      <c r="AD611" s="100"/>
      <c r="AE611" s="100"/>
      <c r="AF611" s="100"/>
      <c r="AG611" s="100"/>
      <c r="AH611" s="100"/>
      <c r="AI611" s="100"/>
      <c r="AJ611" s="100"/>
      <c r="AK611" s="100"/>
      <c r="AL611" s="100"/>
      <c r="AM611" s="100"/>
      <c r="AN611" s="100"/>
      <c r="AO611" s="100"/>
      <c r="AP611" s="100"/>
      <c r="AQ611" s="100"/>
      <c r="AR611" s="100"/>
      <c r="AS611" s="100"/>
      <c r="AT611" s="100"/>
      <c r="AU611" s="100"/>
      <c r="AV611" s="100"/>
      <c r="AW611" s="100"/>
      <c r="AX611" s="100"/>
      <c r="AY611" s="100"/>
      <c r="AZ611" s="100"/>
      <c r="BA611" s="100"/>
      <c r="BB611" s="100"/>
      <c r="BC611" s="100"/>
      <c r="BD611" s="100"/>
      <c r="BE611" s="100"/>
      <c r="BF611" s="106"/>
    </row>
    <row r="612" spans="1:58" ht="37.4" customHeight="1" x14ac:dyDescent="0.55000000000000004">
      <c r="A612" s="107"/>
      <c r="B612" s="247" t="s">
        <v>217</v>
      </c>
      <c r="C612" s="345"/>
      <c r="D612" s="366" t="s">
        <v>444</v>
      </c>
      <c r="E612" s="367"/>
      <c r="F612" s="367"/>
      <c r="G612" s="367"/>
      <c r="H612" s="367"/>
      <c r="I612" s="367"/>
      <c r="J612" s="367"/>
      <c r="K612" s="367"/>
      <c r="L612" s="367"/>
      <c r="M612" s="367"/>
      <c r="N612" s="367"/>
      <c r="O612" s="367"/>
      <c r="P612" s="367"/>
      <c r="Q612" s="367"/>
      <c r="R612" s="367"/>
      <c r="S612" s="367"/>
      <c r="T612" s="368"/>
      <c r="U612" s="247" t="s">
        <v>219</v>
      </c>
      <c r="V612" s="247"/>
      <c r="W612" s="247"/>
      <c r="X612" s="349" t="s">
        <v>445</v>
      </c>
      <c r="Y612" s="349"/>
      <c r="Z612" s="349"/>
      <c r="AA612" s="349"/>
      <c r="AB612" s="349"/>
      <c r="AC612" s="100"/>
      <c r="AD612" s="331" t="s">
        <v>236</v>
      </c>
      <c r="AE612" s="331"/>
      <c r="AF612" s="331"/>
      <c r="AG612" s="361" t="s">
        <v>446</v>
      </c>
      <c r="AH612" s="361"/>
      <c r="AI612" s="361"/>
      <c r="AJ612" s="361"/>
      <c r="AK612" s="361"/>
      <c r="AL612" s="361"/>
      <c r="AM612" s="361"/>
      <c r="AN612" s="361"/>
      <c r="AO612" s="361"/>
      <c r="AP612" s="361"/>
      <c r="AQ612" s="361"/>
      <c r="AR612" s="361"/>
      <c r="AS612" s="361"/>
      <c r="AT612" s="361"/>
      <c r="AU612" s="361"/>
      <c r="AV612" s="361"/>
      <c r="AW612" s="361"/>
      <c r="AX612" s="361"/>
      <c r="AY612" s="361"/>
      <c r="AZ612" s="361"/>
      <c r="BA612" s="361"/>
      <c r="BB612" s="361"/>
      <c r="BC612" s="361"/>
      <c r="BD612" s="361"/>
      <c r="BE612" s="361"/>
      <c r="BF612" s="106"/>
    </row>
    <row r="613" spans="1:58" ht="5.5" customHeight="1" x14ac:dyDescent="0.55000000000000004">
      <c r="A613" s="107"/>
      <c r="B613" s="100"/>
      <c r="C613" s="100"/>
      <c r="D613" s="100"/>
      <c r="E613" s="100"/>
      <c r="F613" s="100"/>
      <c r="G613" s="100"/>
      <c r="H613" s="100"/>
      <c r="I613" s="100"/>
      <c r="J613" s="100"/>
      <c r="K613" s="100"/>
      <c r="L613" s="100"/>
      <c r="M613" s="100"/>
      <c r="N613" s="100"/>
      <c r="O613" s="100"/>
      <c r="P613" s="100"/>
      <c r="Q613" s="100"/>
      <c r="R613" s="100"/>
      <c r="S613" s="100"/>
      <c r="T613" s="100"/>
      <c r="U613" s="100"/>
      <c r="V613" s="100"/>
      <c r="W613" s="100"/>
      <c r="X613" s="100"/>
      <c r="Y613" s="100"/>
      <c r="Z613" s="100"/>
      <c r="AA613" s="100"/>
      <c r="AB613" s="100"/>
      <c r="AC613" s="100"/>
      <c r="AD613" s="332"/>
      <c r="AE613" s="332"/>
      <c r="AF613" s="332"/>
      <c r="AG613" s="362"/>
      <c r="AH613" s="362"/>
      <c r="AI613" s="362"/>
      <c r="AJ613" s="362"/>
      <c r="AK613" s="362"/>
      <c r="AL613" s="362"/>
      <c r="AM613" s="362"/>
      <c r="AN613" s="362"/>
      <c r="AO613" s="362"/>
      <c r="AP613" s="362"/>
      <c r="AQ613" s="362"/>
      <c r="AR613" s="362"/>
      <c r="AS613" s="362"/>
      <c r="AT613" s="362"/>
      <c r="AU613" s="362"/>
      <c r="AV613" s="362"/>
      <c r="AW613" s="362"/>
      <c r="AX613" s="362"/>
      <c r="AY613" s="362"/>
      <c r="AZ613" s="362"/>
      <c r="BA613" s="362"/>
      <c r="BB613" s="362"/>
      <c r="BC613" s="362"/>
      <c r="BD613" s="362"/>
      <c r="BE613" s="362"/>
      <c r="BF613" s="106"/>
    </row>
    <row r="614" spans="1:58" ht="37.4" customHeight="1" x14ac:dyDescent="0.55000000000000004">
      <c r="A614" s="107"/>
      <c r="B614" s="247" t="s">
        <v>222</v>
      </c>
      <c r="C614" s="247"/>
      <c r="D614" s="247"/>
      <c r="E614" s="247"/>
      <c r="F614" s="247"/>
      <c r="G614" s="247"/>
      <c r="H614" s="247"/>
      <c r="I614" s="247"/>
      <c r="J614" s="247"/>
      <c r="K614" s="247"/>
      <c r="L614" s="247"/>
      <c r="M614" s="247"/>
      <c r="N614" s="247"/>
      <c r="O614" s="247"/>
      <c r="P614" s="247"/>
      <c r="Q614" s="247"/>
      <c r="R614" s="247"/>
      <c r="S614" s="247"/>
      <c r="T614" s="247"/>
      <c r="U614" s="247"/>
      <c r="V614" s="247"/>
      <c r="W614" s="247"/>
      <c r="X614" s="247"/>
      <c r="Y614" s="247" t="s">
        <v>223</v>
      </c>
      <c r="Z614" s="247"/>
      <c r="AA614" s="247"/>
      <c r="AB614" s="247"/>
      <c r="AC614" s="100"/>
      <c r="AD614" s="333"/>
      <c r="AE614" s="333"/>
      <c r="AF614" s="333"/>
      <c r="AG614" s="363"/>
      <c r="AH614" s="363"/>
      <c r="AI614" s="363"/>
      <c r="AJ614" s="363"/>
      <c r="AK614" s="363"/>
      <c r="AL614" s="363"/>
      <c r="AM614" s="363"/>
      <c r="AN614" s="363"/>
      <c r="AO614" s="363"/>
      <c r="AP614" s="363"/>
      <c r="AQ614" s="363"/>
      <c r="AR614" s="363"/>
      <c r="AS614" s="363"/>
      <c r="AT614" s="363"/>
      <c r="AU614" s="363"/>
      <c r="AV614" s="363"/>
      <c r="AW614" s="363"/>
      <c r="AX614" s="363"/>
      <c r="AY614" s="363"/>
      <c r="AZ614" s="363"/>
      <c r="BA614" s="363"/>
      <c r="BB614" s="363"/>
      <c r="BC614" s="363"/>
      <c r="BD614" s="363"/>
      <c r="BE614" s="363"/>
      <c r="BF614" s="106"/>
    </row>
    <row r="615" spans="1:58" ht="5.5" customHeight="1" x14ac:dyDescent="0.55000000000000004">
      <c r="A615" s="107"/>
      <c r="B615" s="100"/>
      <c r="C615" s="100"/>
      <c r="D615" s="100"/>
      <c r="E615" s="100"/>
      <c r="F615" s="100"/>
      <c r="G615" s="100"/>
      <c r="H615" s="100"/>
      <c r="I615" s="100"/>
      <c r="J615" s="100"/>
      <c r="K615" s="100"/>
      <c r="L615" s="100"/>
      <c r="M615" s="100"/>
      <c r="N615" s="100"/>
      <c r="O615" s="100"/>
      <c r="P615" s="100"/>
      <c r="Q615" s="100"/>
      <c r="R615" s="100"/>
      <c r="S615" s="100"/>
      <c r="T615" s="100"/>
      <c r="U615" s="100"/>
      <c r="V615" s="100"/>
      <c r="W615" s="100"/>
      <c r="X615" s="100"/>
      <c r="Y615" s="100"/>
      <c r="Z615" s="100"/>
      <c r="AA615" s="100"/>
      <c r="AB615" s="100"/>
      <c r="AC615" s="100"/>
      <c r="AD615" s="100"/>
      <c r="AE615" s="100"/>
      <c r="AF615" s="100"/>
      <c r="AG615" s="100"/>
      <c r="AH615" s="100"/>
      <c r="AI615" s="100"/>
      <c r="AJ615" s="100"/>
      <c r="AK615" s="100"/>
      <c r="AL615" s="100"/>
      <c r="AM615" s="100"/>
      <c r="AN615" s="100"/>
      <c r="AO615" s="100"/>
      <c r="AP615" s="100"/>
      <c r="AQ615" s="100"/>
      <c r="AR615" s="100"/>
      <c r="AS615" s="100"/>
      <c r="AT615" s="100"/>
      <c r="AU615" s="100"/>
      <c r="AV615" s="100"/>
      <c r="AW615" s="100"/>
      <c r="AX615" s="100"/>
      <c r="AY615" s="100"/>
      <c r="AZ615" s="100"/>
      <c r="BA615" s="100"/>
      <c r="BB615" s="100"/>
      <c r="BC615" s="100"/>
      <c r="BD615" s="100"/>
      <c r="BE615" s="100"/>
      <c r="BF615" s="106"/>
    </row>
    <row r="616" spans="1:58" ht="37.4" customHeight="1" x14ac:dyDescent="0.55000000000000004">
      <c r="A616" s="107"/>
      <c r="B616" s="12" t="s">
        <v>226</v>
      </c>
      <c r="C616" s="341" t="s">
        <v>447</v>
      </c>
      <c r="D616" s="342"/>
      <c r="E616" s="342"/>
      <c r="F616" s="342"/>
      <c r="G616" s="342"/>
      <c r="H616" s="342"/>
      <c r="I616" s="342"/>
      <c r="J616" s="342"/>
      <c r="K616" s="342"/>
      <c r="L616" s="342"/>
      <c r="M616" s="342"/>
      <c r="N616" s="342"/>
      <c r="O616" s="342"/>
      <c r="P616" s="342"/>
      <c r="Q616" s="342"/>
      <c r="R616" s="342"/>
      <c r="S616" s="342"/>
      <c r="T616" s="342"/>
      <c r="U616" s="342"/>
      <c r="V616" s="342"/>
      <c r="W616" s="342"/>
      <c r="X616" s="343"/>
      <c r="Y616" s="383"/>
      <c r="Z616" s="384"/>
      <c r="AA616" s="384"/>
      <c r="AB616" s="385"/>
      <c r="AC616" s="100"/>
      <c r="AD616" s="229" t="s">
        <v>239</v>
      </c>
      <c r="AE616" s="230"/>
      <c r="AF616" s="231"/>
      <c r="AG616" s="334"/>
      <c r="AH616" s="335"/>
      <c r="AI616" s="335"/>
      <c r="AJ616" s="335"/>
      <c r="AK616" s="335"/>
      <c r="AL616" s="335"/>
      <c r="AM616" s="335"/>
      <c r="AN616" s="335"/>
      <c r="AO616" s="335"/>
      <c r="AP616" s="335"/>
      <c r="AQ616" s="335"/>
      <c r="AR616" s="335"/>
      <c r="AS616" s="335"/>
      <c r="AT616" s="335"/>
      <c r="AU616" s="335"/>
      <c r="AV616" s="335"/>
      <c r="AW616" s="335"/>
      <c r="AX616" s="335"/>
      <c r="AY616" s="335"/>
      <c r="AZ616" s="335"/>
      <c r="BA616" s="335"/>
      <c r="BB616" s="335"/>
      <c r="BC616" s="335"/>
      <c r="BD616" s="335"/>
      <c r="BE616" s="336"/>
      <c r="BF616" s="106"/>
    </row>
    <row r="617" spans="1:58" ht="5.5" customHeight="1" x14ac:dyDescent="0.55000000000000004">
      <c r="A617" s="107"/>
      <c r="B617" s="60"/>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100"/>
      <c r="AD617" s="100"/>
      <c r="AE617" s="100"/>
      <c r="AF617" s="100"/>
      <c r="AG617" s="100"/>
      <c r="AH617" s="100"/>
      <c r="AI617" s="100"/>
      <c r="AJ617" s="100"/>
      <c r="AK617" s="100"/>
      <c r="AL617" s="100"/>
      <c r="AM617" s="100"/>
      <c r="AN617" s="100"/>
      <c r="AO617" s="100"/>
      <c r="AP617" s="100"/>
      <c r="AQ617" s="100"/>
      <c r="AR617" s="100"/>
      <c r="AS617" s="100"/>
      <c r="AT617" s="100"/>
      <c r="AU617" s="100"/>
      <c r="AV617" s="100"/>
      <c r="AW617" s="100"/>
      <c r="AX617" s="100"/>
      <c r="AY617" s="100"/>
      <c r="AZ617" s="100"/>
      <c r="BA617" s="100"/>
      <c r="BB617" s="100"/>
      <c r="BC617" s="100"/>
      <c r="BD617" s="100"/>
      <c r="BE617" s="100"/>
      <c r="BF617" s="106"/>
    </row>
    <row r="618" spans="1:58" ht="37.4" customHeight="1" x14ac:dyDescent="0.55000000000000004">
      <c r="A618" s="107"/>
      <c r="B618" s="13" t="s">
        <v>240</v>
      </c>
      <c r="C618" s="341" t="s">
        <v>448</v>
      </c>
      <c r="D618" s="342"/>
      <c r="E618" s="342"/>
      <c r="F618" s="342"/>
      <c r="G618" s="342"/>
      <c r="H618" s="342"/>
      <c r="I618" s="342"/>
      <c r="J618" s="342"/>
      <c r="K618" s="342"/>
      <c r="L618" s="342"/>
      <c r="M618" s="342"/>
      <c r="N618" s="342"/>
      <c r="O618" s="342"/>
      <c r="P618" s="342"/>
      <c r="Q618" s="342"/>
      <c r="R618" s="342"/>
      <c r="S618" s="342"/>
      <c r="T618" s="342"/>
      <c r="U618" s="342"/>
      <c r="V618" s="342"/>
      <c r="W618" s="342"/>
      <c r="X618" s="343"/>
      <c r="Y618" s="319"/>
      <c r="Z618" s="320"/>
      <c r="AA618" s="320"/>
      <c r="AB618" s="321"/>
      <c r="AC618" s="100"/>
      <c r="AD618" s="246" t="s">
        <v>221</v>
      </c>
      <c r="AE618" s="246"/>
      <c r="AF618" s="246"/>
      <c r="AG618" s="337"/>
      <c r="AH618" s="337"/>
      <c r="AI618" s="337"/>
      <c r="AJ618" s="337"/>
      <c r="AK618" s="337"/>
      <c r="AL618" s="337"/>
      <c r="AM618" s="337"/>
      <c r="AN618" s="337"/>
      <c r="AO618" s="337"/>
      <c r="AP618" s="337"/>
      <c r="AQ618" s="337"/>
      <c r="AR618" s="337"/>
      <c r="AS618" s="337"/>
      <c r="AT618" s="337"/>
      <c r="AU618" s="337"/>
      <c r="AV618" s="229" t="s">
        <v>88</v>
      </c>
      <c r="AW618" s="230"/>
      <c r="AX618" s="231"/>
      <c r="AY618" s="319"/>
      <c r="AZ618" s="320"/>
      <c r="BA618" s="320"/>
      <c r="BB618" s="320"/>
      <c r="BC618" s="320"/>
      <c r="BD618" s="320"/>
      <c r="BE618" s="321"/>
      <c r="BF618" s="106"/>
    </row>
    <row r="619" spans="1:58" ht="5.5" customHeight="1" x14ac:dyDescent="0.55000000000000004">
      <c r="A619" s="107"/>
      <c r="B619" s="115"/>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58"/>
      <c r="Z619" s="58"/>
      <c r="AA619" s="58"/>
      <c r="AB619" s="58"/>
      <c r="AC619" s="100"/>
      <c r="AD619" s="57"/>
      <c r="AE619" s="57"/>
      <c r="AF619" s="57"/>
      <c r="AG619" s="57"/>
      <c r="AH619" s="57"/>
      <c r="AI619" s="57"/>
      <c r="AJ619" s="57"/>
      <c r="AK619" s="57"/>
      <c r="AL619" s="57"/>
      <c r="AM619" s="57"/>
      <c r="AN619" s="57"/>
      <c r="AO619" s="57"/>
      <c r="AP619" s="57"/>
      <c r="AQ619" s="57"/>
      <c r="AR619" s="57"/>
      <c r="AS619" s="57"/>
      <c r="AT619" s="57"/>
      <c r="AU619" s="57"/>
      <c r="AV619" s="57"/>
      <c r="AW619" s="57"/>
      <c r="AX619" s="57"/>
      <c r="AY619" s="57"/>
      <c r="AZ619" s="57"/>
      <c r="BA619" s="57"/>
      <c r="BB619" s="57"/>
      <c r="BC619" s="57"/>
      <c r="BD619" s="57"/>
      <c r="BE619" s="57"/>
      <c r="BF619" s="106"/>
    </row>
    <row r="620" spans="1:58" ht="37.4" customHeight="1" x14ac:dyDescent="0.55000000000000004">
      <c r="A620" s="107"/>
      <c r="B620" s="13" t="s">
        <v>242</v>
      </c>
      <c r="C620" s="341" t="s">
        <v>449</v>
      </c>
      <c r="D620" s="370"/>
      <c r="E620" s="370"/>
      <c r="F620" s="370"/>
      <c r="G620" s="370"/>
      <c r="H620" s="370"/>
      <c r="I620" s="370"/>
      <c r="J620" s="370"/>
      <c r="K620" s="370"/>
      <c r="L620" s="370"/>
      <c r="M620" s="370"/>
      <c r="N620" s="370"/>
      <c r="O620" s="370"/>
      <c r="P620" s="370"/>
      <c r="Q620" s="370"/>
      <c r="R620" s="370"/>
      <c r="S620" s="370"/>
      <c r="T620" s="370"/>
      <c r="U620" s="370"/>
      <c r="V620" s="370"/>
      <c r="W620" s="370"/>
      <c r="X620" s="371"/>
      <c r="Y620" s="383"/>
      <c r="Z620" s="384"/>
      <c r="AA620" s="384"/>
      <c r="AB620" s="385"/>
      <c r="AC620" s="100"/>
      <c r="AD620" s="322" t="s">
        <v>224</v>
      </c>
      <c r="AE620" s="323"/>
      <c r="AF620" s="324"/>
      <c r="AG620" s="393"/>
      <c r="AH620" s="394"/>
      <c r="AI620" s="394"/>
      <c r="AJ620" s="394"/>
      <c r="AK620" s="394"/>
      <c r="AL620" s="394"/>
      <c r="AM620" s="394"/>
      <c r="AN620" s="394"/>
      <c r="AO620" s="394"/>
      <c r="AP620" s="394"/>
      <c r="AQ620" s="395"/>
      <c r="AR620" s="322" t="s">
        <v>225</v>
      </c>
      <c r="AS620" s="323"/>
      <c r="AT620" s="324"/>
      <c r="AU620" s="369"/>
      <c r="AV620" s="369"/>
      <c r="AW620" s="369"/>
      <c r="AX620" s="369"/>
      <c r="AY620" s="369"/>
      <c r="AZ620" s="369"/>
      <c r="BA620" s="369"/>
      <c r="BB620" s="369"/>
      <c r="BC620" s="369"/>
      <c r="BD620" s="369"/>
      <c r="BE620" s="369"/>
      <c r="BF620" s="106"/>
    </row>
    <row r="621" spans="1:58" ht="5.5" customHeight="1" x14ac:dyDescent="0.55000000000000004">
      <c r="A621" s="107"/>
      <c r="B621" s="60"/>
      <c r="C621" s="59"/>
      <c r="D621" s="59"/>
      <c r="E621" s="59"/>
      <c r="F621" s="59"/>
      <c r="G621" s="59"/>
      <c r="H621" s="59"/>
      <c r="I621" s="59"/>
      <c r="J621" s="59"/>
      <c r="K621" s="59"/>
      <c r="L621" s="59"/>
      <c r="M621" s="59"/>
      <c r="N621" s="59"/>
      <c r="O621" s="59"/>
      <c r="P621" s="59"/>
      <c r="Q621" s="59"/>
      <c r="R621" s="59"/>
      <c r="S621" s="59"/>
      <c r="T621" s="59"/>
      <c r="U621" s="59"/>
      <c r="V621" s="59"/>
      <c r="W621" s="59"/>
      <c r="X621" s="59"/>
      <c r="Y621" s="61"/>
      <c r="Z621" s="61"/>
      <c r="AA621" s="61"/>
      <c r="AB621" s="61"/>
      <c r="AC621" s="100"/>
      <c r="AD621" s="325"/>
      <c r="AE621" s="326"/>
      <c r="AF621" s="327"/>
      <c r="AG621" s="396"/>
      <c r="AH621" s="397"/>
      <c r="AI621" s="397"/>
      <c r="AJ621" s="397"/>
      <c r="AK621" s="397"/>
      <c r="AL621" s="397"/>
      <c r="AM621" s="397"/>
      <c r="AN621" s="397"/>
      <c r="AO621" s="397"/>
      <c r="AP621" s="397"/>
      <c r="AQ621" s="398"/>
      <c r="AR621" s="325"/>
      <c r="AS621" s="326"/>
      <c r="AT621" s="327"/>
      <c r="AU621" s="369"/>
      <c r="AV621" s="369"/>
      <c r="AW621" s="369"/>
      <c r="AX621" s="369"/>
      <c r="AY621" s="369"/>
      <c r="AZ621" s="369"/>
      <c r="BA621" s="369"/>
      <c r="BB621" s="369"/>
      <c r="BC621" s="369"/>
      <c r="BD621" s="369"/>
      <c r="BE621" s="369"/>
      <c r="BF621" s="106"/>
    </row>
    <row r="622" spans="1:58" ht="37.4" customHeight="1" x14ac:dyDescent="0.55000000000000004">
      <c r="A622" s="107"/>
      <c r="B622" s="13" t="s">
        <v>244</v>
      </c>
      <c r="C622" s="341" t="s">
        <v>450</v>
      </c>
      <c r="D622" s="370"/>
      <c r="E622" s="370"/>
      <c r="F622" s="370"/>
      <c r="G622" s="370"/>
      <c r="H622" s="370"/>
      <c r="I622" s="370"/>
      <c r="J622" s="370"/>
      <c r="K622" s="370"/>
      <c r="L622" s="370"/>
      <c r="M622" s="370"/>
      <c r="N622" s="370"/>
      <c r="O622" s="370"/>
      <c r="P622" s="370"/>
      <c r="Q622" s="370"/>
      <c r="R622" s="370"/>
      <c r="S622" s="370"/>
      <c r="T622" s="370"/>
      <c r="U622" s="370"/>
      <c r="V622" s="370"/>
      <c r="W622" s="370"/>
      <c r="X622" s="371"/>
      <c r="Y622" s="383"/>
      <c r="Z622" s="384"/>
      <c r="AA622" s="384"/>
      <c r="AB622" s="385"/>
      <c r="AC622" s="100"/>
      <c r="AD622" s="325"/>
      <c r="AE622" s="326"/>
      <c r="AF622" s="327"/>
      <c r="AG622" s="396"/>
      <c r="AH622" s="397"/>
      <c r="AI622" s="397"/>
      <c r="AJ622" s="397"/>
      <c r="AK622" s="397"/>
      <c r="AL622" s="397"/>
      <c r="AM622" s="397"/>
      <c r="AN622" s="397"/>
      <c r="AO622" s="397"/>
      <c r="AP622" s="397"/>
      <c r="AQ622" s="398"/>
      <c r="AR622" s="325"/>
      <c r="AS622" s="326"/>
      <c r="AT622" s="327"/>
      <c r="AU622" s="369"/>
      <c r="AV622" s="369"/>
      <c r="AW622" s="369"/>
      <c r="AX622" s="369"/>
      <c r="AY622" s="369"/>
      <c r="AZ622" s="369"/>
      <c r="BA622" s="369"/>
      <c r="BB622" s="369"/>
      <c r="BC622" s="369"/>
      <c r="BD622" s="369"/>
      <c r="BE622" s="369"/>
      <c r="BF622" s="106"/>
    </row>
    <row r="623" spans="1:58" ht="5.5" customHeight="1" x14ac:dyDescent="0.55000000000000004">
      <c r="A623" s="107"/>
      <c r="B623" s="60"/>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100"/>
      <c r="AD623" s="325"/>
      <c r="AE623" s="326"/>
      <c r="AF623" s="327"/>
      <c r="AG623" s="396"/>
      <c r="AH623" s="397"/>
      <c r="AI623" s="397"/>
      <c r="AJ623" s="397"/>
      <c r="AK623" s="397"/>
      <c r="AL623" s="397"/>
      <c r="AM623" s="397"/>
      <c r="AN623" s="397"/>
      <c r="AO623" s="397"/>
      <c r="AP623" s="397"/>
      <c r="AQ623" s="398"/>
      <c r="AR623" s="328"/>
      <c r="AS623" s="329"/>
      <c r="AT623" s="330"/>
      <c r="AU623" s="369"/>
      <c r="AV623" s="369"/>
      <c r="AW623" s="369"/>
      <c r="AX623" s="369"/>
      <c r="AY623" s="369"/>
      <c r="AZ623" s="369"/>
      <c r="BA623" s="369"/>
      <c r="BB623" s="369"/>
      <c r="BC623" s="369"/>
      <c r="BD623" s="369"/>
      <c r="BE623" s="369"/>
      <c r="BF623" s="106"/>
    </row>
    <row r="624" spans="1:58" ht="37.4" customHeight="1" x14ac:dyDescent="0.55000000000000004">
      <c r="A624" s="107"/>
      <c r="B624" s="13" t="s">
        <v>246</v>
      </c>
      <c r="C624" s="341" t="s">
        <v>282</v>
      </c>
      <c r="D624" s="370"/>
      <c r="E624" s="370"/>
      <c r="F624" s="370"/>
      <c r="G624" s="370"/>
      <c r="H624" s="370"/>
      <c r="I624" s="370"/>
      <c r="J624" s="370"/>
      <c r="K624" s="370"/>
      <c r="L624" s="370"/>
      <c r="M624" s="370"/>
      <c r="N624" s="370"/>
      <c r="O624" s="370"/>
      <c r="P624" s="370"/>
      <c r="Q624" s="370"/>
      <c r="R624" s="370"/>
      <c r="S624" s="370"/>
      <c r="T624" s="370"/>
      <c r="U624" s="370"/>
      <c r="V624" s="370"/>
      <c r="W624" s="370"/>
      <c r="X624" s="371"/>
      <c r="Y624" s="383"/>
      <c r="Z624" s="384"/>
      <c r="AA624" s="384"/>
      <c r="AB624" s="385"/>
      <c r="AC624" s="100"/>
      <c r="AD624" s="328"/>
      <c r="AE624" s="329"/>
      <c r="AF624" s="330"/>
      <c r="AG624" s="399"/>
      <c r="AH624" s="400"/>
      <c r="AI624" s="400"/>
      <c r="AJ624" s="400"/>
      <c r="AK624" s="400"/>
      <c r="AL624" s="400"/>
      <c r="AM624" s="400"/>
      <c r="AN624" s="400"/>
      <c r="AO624" s="400"/>
      <c r="AP624" s="400"/>
      <c r="AQ624" s="401"/>
      <c r="AR624" s="286" t="s">
        <v>228</v>
      </c>
      <c r="AS624" s="287"/>
      <c r="AT624" s="288"/>
      <c r="AU624" s="369"/>
      <c r="AV624" s="369"/>
      <c r="AW624" s="369"/>
      <c r="AX624" s="369"/>
      <c r="AY624" s="369"/>
      <c r="AZ624" s="369"/>
      <c r="BA624" s="369"/>
      <c r="BB624" s="369"/>
      <c r="BC624" s="369"/>
      <c r="BD624" s="369"/>
      <c r="BE624" s="369"/>
      <c r="BF624" s="106"/>
    </row>
    <row r="625" spans="1:58" ht="5.5" customHeight="1" x14ac:dyDescent="0.55000000000000004">
      <c r="A625" s="107"/>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62"/>
      <c r="Z625" s="62"/>
      <c r="AA625" s="62"/>
      <c r="AB625" s="62"/>
      <c r="AC625" s="100"/>
      <c r="AD625" s="57"/>
      <c r="AE625" s="57"/>
      <c r="AF625" s="57"/>
      <c r="AG625" s="57"/>
      <c r="AH625" s="57"/>
      <c r="AI625" s="57"/>
      <c r="AJ625" s="57"/>
      <c r="AK625" s="57"/>
      <c r="AL625" s="57"/>
      <c r="AM625" s="57"/>
      <c r="AN625" s="57"/>
      <c r="AO625" s="57"/>
      <c r="AP625" s="57"/>
      <c r="AQ625" s="57"/>
      <c r="AR625" s="57"/>
      <c r="AS625" s="57"/>
      <c r="AT625" s="57"/>
      <c r="AU625" s="57"/>
      <c r="AV625" s="57"/>
      <c r="AW625" s="57"/>
      <c r="AX625" s="57"/>
      <c r="AY625" s="57"/>
      <c r="AZ625" s="57"/>
      <c r="BA625" s="57"/>
      <c r="BB625" s="57"/>
      <c r="BC625" s="57"/>
      <c r="BD625" s="57"/>
      <c r="BE625" s="57"/>
      <c r="BF625" s="106"/>
    </row>
    <row r="626" spans="1:58" ht="37.4" customHeight="1" x14ac:dyDescent="0.55000000000000004">
      <c r="A626" s="10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108"/>
      <c r="Z626" s="57"/>
      <c r="AA626" s="57"/>
      <c r="AB626" s="57"/>
      <c r="AC626" s="100"/>
      <c r="AD626" s="252" t="s">
        <v>229</v>
      </c>
      <c r="AE626" s="253"/>
      <c r="AF626" s="253"/>
      <c r="AG626" s="253"/>
      <c r="AH626" s="254"/>
      <c r="AI626" s="369"/>
      <c r="AJ626" s="369"/>
      <c r="AK626" s="369"/>
      <c r="AL626" s="369"/>
      <c r="AM626" s="369"/>
      <c r="AN626" s="369"/>
      <c r="AO626" s="369"/>
      <c r="AP626" s="369"/>
      <c r="AQ626" s="369"/>
      <c r="AR626" s="369"/>
      <c r="AS626" s="369"/>
      <c r="AT626" s="369"/>
      <c r="AU626" s="369"/>
      <c r="AV626" s="247" t="s">
        <v>230</v>
      </c>
      <c r="AW626" s="247"/>
      <c r="AX626" s="247"/>
      <c r="AY626" s="318"/>
      <c r="AZ626" s="318"/>
      <c r="BA626" s="318"/>
      <c r="BB626" s="318"/>
      <c r="BC626" s="318"/>
      <c r="BD626" s="318"/>
      <c r="BE626" s="318"/>
      <c r="BF626" s="106"/>
    </row>
    <row r="627" spans="1:58" ht="5.5" customHeight="1" x14ac:dyDescent="0.55000000000000004">
      <c r="A627" s="107"/>
      <c r="B627" s="113"/>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00"/>
      <c r="Z627" s="100"/>
      <c r="AA627" s="100"/>
      <c r="AB627" s="100"/>
      <c r="AC627" s="100"/>
      <c r="AD627" s="315"/>
      <c r="AE627" s="316"/>
      <c r="AF627" s="316"/>
      <c r="AG627" s="316"/>
      <c r="AH627" s="317"/>
      <c r="AI627" s="369"/>
      <c r="AJ627" s="369"/>
      <c r="AK627" s="369"/>
      <c r="AL627" s="369"/>
      <c r="AM627" s="369"/>
      <c r="AN627" s="369"/>
      <c r="AO627" s="369"/>
      <c r="AP627" s="369"/>
      <c r="AQ627" s="369"/>
      <c r="AR627" s="369"/>
      <c r="AS627" s="369"/>
      <c r="AT627" s="369"/>
      <c r="AU627" s="369"/>
      <c r="AV627" s="247"/>
      <c r="AW627" s="247"/>
      <c r="AX627" s="247"/>
      <c r="AY627" s="318"/>
      <c r="AZ627" s="318"/>
      <c r="BA627" s="318"/>
      <c r="BB627" s="318"/>
      <c r="BC627" s="318"/>
      <c r="BD627" s="318"/>
      <c r="BE627" s="318"/>
      <c r="BF627" s="106"/>
    </row>
    <row r="628" spans="1:58" ht="37.4" customHeight="1" x14ac:dyDescent="0.55000000000000004">
      <c r="A628" s="10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108"/>
      <c r="Z628" s="57"/>
      <c r="AA628" s="57"/>
      <c r="AB628" s="57"/>
      <c r="AC628" s="100"/>
      <c r="AD628" s="255"/>
      <c r="AE628" s="256"/>
      <c r="AF628" s="256"/>
      <c r="AG628" s="256"/>
      <c r="AH628" s="257"/>
      <c r="AI628" s="369"/>
      <c r="AJ628" s="369"/>
      <c r="AK628" s="369"/>
      <c r="AL628" s="369"/>
      <c r="AM628" s="369"/>
      <c r="AN628" s="369"/>
      <c r="AO628" s="369"/>
      <c r="AP628" s="369"/>
      <c r="AQ628" s="369"/>
      <c r="AR628" s="369"/>
      <c r="AS628" s="369"/>
      <c r="AT628" s="369"/>
      <c r="AU628" s="369"/>
      <c r="AV628" s="247"/>
      <c r="AW628" s="247"/>
      <c r="AX628" s="247"/>
      <c r="AY628" s="318"/>
      <c r="AZ628" s="318"/>
      <c r="BA628" s="318"/>
      <c r="BB628" s="318"/>
      <c r="BC628" s="318"/>
      <c r="BD628" s="318"/>
      <c r="BE628" s="318"/>
      <c r="BF628" s="106"/>
    </row>
    <row r="629" spans="1:58" ht="5.5" customHeight="1" thickBot="1" x14ac:dyDescent="0.6">
      <c r="A629" s="120"/>
      <c r="B629" s="122"/>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c r="AA629" s="122"/>
      <c r="AB629" s="122"/>
      <c r="AC629" s="122"/>
      <c r="AD629" s="122"/>
      <c r="AE629" s="122"/>
      <c r="AF629" s="122"/>
      <c r="AG629" s="122"/>
      <c r="AH629" s="122"/>
      <c r="AI629" s="122"/>
      <c r="AJ629" s="122"/>
      <c r="AK629" s="122"/>
      <c r="AL629" s="122"/>
      <c r="AM629" s="122"/>
      <c r="AN629" s="122"/>
      <c r="AO629" s="122"/>
      <c r="AP629" s="122"/>
      <c r="AQ629" s="122"/>
      <c r="AR629" s="122"/>
      <c r="AS629" s="122"/>
      <c r="AT629" s="122"/>
      <c r="AU629" s="122"/>
      <c r="AV629" s="122"/>
      <c r="AW629" s="122"/>
      <c r="AX629" s="122"/>
      <c r="AY629" s="122"/>
      <c r="AZ629" s="122"/>
      <c r="BA629" s="122"/>
      <c r="BB629" s="122"/>
      <c r="BC629" s="122"/>
      <c r="BD629" s="122"/>
      <c r="BE629" s="122"/>
      <c r="BF629" s="123"/>
    </row>
    <row r="630" spans="1:58" ht="5.5" customHeight="1" thickTop="1" x14ac:dyDescent="0.55000000000000004">
      <c r="A630" s="104"/>
      <c r="BF630" s="103"/>
    </row>
    <row r="631" spans="1:58" ht="37.4" customHeight="1" x14ac:dyDescent="0.55000000000000004">
      <c r="A631" s="104"/>
      <c r="B631" s="56" t="s">
        <v>3</v>
      </c>
      <c r="C631" s="417" t="s">
        <v>156</v>
      </c>
      <c r="D631" s="418"/>
      <c r="E631" s="419"/>
      <c r="F631" s="56" t="s">
        <v>209</v>
      </c>
      <c r="G631" s="339" t="s">
        <v>420</v>
      </c>
      <c r="H631" s="339"/>
      <c r="I631" s="339"/>
      <c r="J631" s="339"/>
      <c r="K631" s="246" t="s">
        <v>211</v>
      </c>
      <c r="L631" s="247"/>
      <c r="M631" s="341" t="s">
        <v>155</v>
      </c>
      <c r="N631" s="342"/>
      <c r="O631" s="342"/>
      <c r="P631" s="342"/>
      <c r="Q631" s="342"/>
      <c r="R631" s="342"/>
      <c r="S631" s="342"/>
      <c r="T631" s="342"/>
      <c r="U631" s="342"/>
      <c r="V631" s="343"/>
      <c r="W631" s="246" t="s">
        <v>213</v>
      </c>
      <c r="X631" s="246"/>
      <c r="Y631" s="344" t="s">
        <v>214</v>
      </c>
      <c r="Z631" s="344"/>
      <c r="AA631" s="344"/>
      <c r="AB631" s="344"/>
      <c r="AD631" s="247" t="s">
        <v>215</v>
      </c>
      <c r="AE631" s="345"/>
      <c r="AF631" s="345"/>
      <c r="AG631" s="359" t="s">
        <v>451</v>
      </c>
      <c r="AH631" s="360"/>
      <c r="AI631" s="360"/>
      <c r="AJ631" s="360"/>
      <c r="AK631" s="360"/>
      <c r="AL631" s="360"/>
      <c r="AM631" s="360"/>
      <c r="AN631" s="360"/>
      <c r="AO631" s="360"/>
      <c r="AP631" s="360"/>
      <c r="AQ631" s="360"/>
      <c r="AR631" s="360"/>
      <c r="AS631" s="360"/>
      <c r="AT631" s="360"/>
      <c r="AU631" s="360"/>
      <c r="AV631" s="360"/>
      <c r="AW631" s="360"/>
      <c r="AX631" s="360"/>
      <c r="AY631" s="360"/>
      <c r="AZ631" s="360"/>
      <c r="BA631" s="360"/>
      <c r="BB631" s="360"/>
      <c r="BC631" s="360"/>
      <c r="BD631" s="360"/>
      <c r="BE631" s="360"/>
      <c r="BF631" s="103"/>
    </row>
    <row r="632" spans="1:58" ht="5.5" customHeight="1" x14ac:dyDescent="0.55000000000000004">
      <c r="A632" s="104"/>
      <c r="BF632" s="103"/>
    </row>
    <row r="633" spans="1:58" ht="37.4" customHeight="1" x14ac:dyDescent="0.55000000000000004">
      <c r="A633" s="104"/>
      <c r="B633" s="247" t="s">
        <v>217</v>
      </c>
      <c r="C633" s="365"/>
      <c r="D633" s="366" t="s">
        <v>452</v>
      </c>
      <c r="E633" s="367"/>
      <c r="F633" s="367"/>
      <c r="G633" s="367"/>
      <c r="H633" s="367"/>
      <c r="I633" s="367"/>
      <c r="J633" s="367"/>
      <c r="K633" s="367"/>
      <c r="L633" s="367"/>
      <c r="M633" s="367"/>
      <c r="N633" s="367"/>
      <c r="O633" s="367"/>
      <c r="P633" s="367"/>
      <c r="Q633" s="367"/>
      <c r="R633" s="367"/>
      <c r="S633" s="367"/>
      <c r="T633" s="368"/>
      <c r="U633" s="247" t="s">
        <v>219</v>
      </c>
      <c r="V633" s="247"/>
      <c r="W633" s="247"/>
      <c r="X633" s="349" t="s">
        <v>453</v>
      </c>
      <c r="Y633" s="349"/>
      <c r="Z633" s="349"/>
      <c r="AA633" s="349"/>
      <c r="AB633" s="349"/>
      <c r="AD633" s="331" t="s">
        <v>236</v>
      </c>
      <c r="AE633" s="331"/>
      <c r="AF633" s="331"/>
      <c r="AG633" s="361" t="s">
        <v>454</v>
      </c>
      <c r="AH633" s="361"/>
      <c r="AI633" s="361"/>
      <c r="AJ633" s="361"/>
      <c r="AK633" s="361"/>
      <c r="AL633" s="361"/>
      <c r="AM633" s="361"/>
      <c r="AN633" s="361"/>
      <c r="AO633" s="361"/>
      <c r="AP633" s="361"/>
      <c r="AQ633" s="361"/>
      <c r="AR633" s="361"/>
      <c r="AS633" s="361"/>
      <c r="AT633" s="361"/>
      <c r="AU633" s="361"/>
      <c r="AV633" s="361"/>
      <c r="AW633" s="361"/>
      <c r="AX633" s="361"/>
      <c r="AY633" s="361"/>
      <c r="AZ633" s="361"/>
      <c r="BA633" s="361"/>
      <c r="BB633" s="361"/>
      <c r="BC633" s="361"/>
      <c r="BD633" s="361"/>
      <c r="BE633" s="361"/>
      <c r="BF633" s="103"/>
    </row>
    <row r="634" spans="1:58" ht="5.5" customHeight="1" x14ac:dyDescent="0.55000000000000004">
      <c r="A634" s="104"/>
      <c r="AD634" s="332"/>
      <c r="AE634" s="332"/>
      <c r="AF634" s="332"/>
      <c r="AG634" s="362"/>
      <c r="AH634" s="362"/>
      <c r="AI634" s="362"/>
      <c r="AJ634" s="362"/>
      <c r="AK634" s="362"/>
      <c r="AL634" s="362"/>
      <c r="AM634" s="362"/>
      <c r="AN634" s="362"/>
      <c r="AO634" s="362"/>
      <c r="AP634" s="362"/>
      <c r="AQ634" s="362"/>
      <c r="AR634" s="362"/>
      <c r="AS634" s="362"/>
      <c r="AT634" s="362"/>
      <c r="AU634" s="362"/>
      <c r="AV634" s="362"/>
      <c r="AW634" s="362"/>
      <c r="AX634" s="362"/>
      <c r="AY634" s="362"/>
      <c r="AZ634" s="362"/>
      <c r="BA634" s="362"/>
      <c r="BB634" s="362"/>
      <c r="BC634" s="362"/>
      <c r="BD634" s="362"/>
      <c r="BE634" s="362"/>
      <c r="BF634" s="103"/>
    </row>
    <row r="635" spans="1:58" ht="37.4" customHeight="1" x14ac:dyDescent="0.55000000000000004">
      <c r="A635" s="104"/>
      <c r="B635" s="247" t="s">
        <v>222</v>
      </c>
      <c r="C635" s="247"/>
      <c r="D635" s="247"/>
      <c r="E635" s="247"/>
      <c r="F635" s="247"/>
      <c r="G635" s="247"/>
      <c r="H635" s="247"/>
      <c r="I635" s="247"/>
      <c r="J635" s="247"/>
      <c r="K635" s="247"/>
      <c r="L635" s="247"/>
      <c r="M635" s="247"/>
      <c r="N635" s="247"/>
      <c r="O635" s="247"/>
      <c r="P635" s="247"/>
      <c r="Q635" s="247"/>
      <c r="R635" s="247"/>
      <c r="S635" s="247"/>
      <c r="T635" s="247"/>
      <c r="U635" s="247"/>
      <c r="V635" s="247"/>
      <c r="W635" s="247"/>
      <c r="X635" s="247"/>
      <c r="Y635" s="247" t="s">
        <v>223</v>
      </c>
      <c r="Z635" s="247"/>
      <c r="AA635" s="247"/>
      <c r="AB635" s="247"/>
      <c r="AD635" s="333"/>
      <c r="AE635" s="333"/>
      <c r="AF635" s="333"/>
      <c r="AG635" s="363"/>
      <c r="AH635" s="363"/>
      <c r="AI635" s="363"/>
      <c r="AJ635" s="363"/>
      <c r="AK635" s="363"/>
      <c r="AL635" s="363"/>
      <c r="AM635" s="363"/>
      <c r="AN635" s="363"/>
      <c r="AO635" s="363"/>
      <c r="AP635" s="363"/>
      <c r="AQ635" s="363"/>
      <c r="AR635" s="363"/>
      <c r="AS635" s="363"/>
      <c r="AT635" s="363"/>
      <c r="AU635" s="363"/>
      <c r="AV635" s="363"/>
      <c r="AW635" s="363"/>
      <c r="AX635" s="363"/>
      <c r="AY635" s="363"/>
      <c r="AZ635" s="363"/>
      <c r="BA635" s="363"/>
      <c r="BB635" s="363"/>
      <c r="BC635" s="363"/>
      <c r="BD635" s="363"/>
      <c r="BE635" s="363"/>
      <c r="BF635" s="103"/>
    </row>
    <row r="636" spans="1:58" ht="5.5" customHeight="1" x14ac:dyDescent="0.55000000000000004">
      <c r="A636" s="104"/>
      <c r="BF636" s="103"/>
    </row>
    <row r="637" spans="1:58" ht="37.4" customHeight="1" x14ac:dyDescent="0.55000000000000004">
      <c r="A637" s="104"/>
      <c r="B637" s="12" t="s">
        <v>226</v>
      </c>
      <c r="C637" s="341" t="s">
        <v>455</v>
      </c>
      <c r="D637" s="342"/>
      <c r="E637" s="342"/>
      <c r="F637" s="342"/>
      <c r="G637" s="342"/>
      <c r="H637" s="342"/>
      <c r="I637" s="342"/>
      <c r="J637" s="342"/>
      <c r="K637" s="342"/>
      <c r="L637" s="342"/>
      <c r="M637" s="342"/>
      <c r="N637" s="342"/>
      <c r="O637" s="342"/>
      <c r="P637" s="342"/>
      <c r="Q637" s="342"/>
      <c r="R637" s="342"/>
      <c r="S637" s="342"/>
      <c r="T637" s="342"/>
      <c r="U637" s="342"/>
      <c r="V637" s="342"/>
      <c r="W637" s="342"/>
      <c r="X637" s="343"/>
      <c r="Y637" s="383"/>
      <c r="Z637" s="384"/>
      <c r="AA637" s="384"/>
      <c r="AB637" s="385"/>
      <c r="AD637" s="229" t="s">
        <v>239</v>
      </c>
      <c r="AE637" s="230"/>
      <c r="AF637" s="231"/>
      <c r="AG637" s="334"/>
      <c r="AH637" s="335"/>
      <c r="AI637" s="335"/>
      <c r="AJ637" s="335"/>
      <c r="AK637" s="335"/>
      <c r="AL637" s="335"/>
      <c r="AM637" s="335"/>
      <c r="AN637" s="335"/>
      <c r="AO637" s="335"/>
      <c r="AP637" s="335"/>
      <c r="AQ637" s="335"/>
      <c r="AR637" s="335"/>
      <c r="AS637" s="335"/>
      <c r="AT637" s="335"/>
      <c r="AU637" s="335"/>
      <c r="AV637" s="335"/>
      <c r="AW637" s="335"/>
      <c r="AX637" s="335"/>
      <c r="AY637" s="335"/>
      <c r="AZ637" s="335"/>
      <c r="BA637" s="335"/>
      <c r="BB637" s="335"/>
      <c r="BC637" s="335"/>
      <c r="BD637" s="335"/>
      <c r="BE637" s="336"/>
      <c r="BF637" s="103"/>
    </row>
    <row r="638" spans="1:58" ht="5.5" customHeight="1" x14ac:dyDescent="0.55000000000000004">
      <c r="A638" s="104"/>
      <c r="B638" s="11"/>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BF638" s="103"/>
    </row>
    <row r="639" spans="1:58" ht="37.4" customHeight="1" x14ac:dyDescent="0.55000000000000004">
      <c r="A639" s="104"/>
      <c r="B639" s="13" t="s">
        <v>240</v>
      </c>
      <c r="C639" s="341" t="s">
        <v>456</v>
      </c>
      <c r="D639" s="370"/>
      <c r="E639" s="370"/>
      <c r="F639" s="370"/>
      <c r="G639" s="370"/>
      <c r="H639" s="370"/>
      <c r="I639" s="370"/>
      <c r="J639" s="370"/>
      <c r="K639" s="370"/>
      <c r="L639" s="370"/>
      <c r="M639" s="370"/>
      <c r="N639" s="370"/>
      <c r="O639" s="370"/>
      <c r="P639" s="370"/>
      <c r="Q639" s="370"/>
      <c r="R639" s="370"/>
      <c r="S639" s="370"/>
      <c r="T639" s="370"/>
      <c r="U639" s="370"/>
      <c r="V639" s="370"/>
      <c r="W639" s="370"/>
      <c r="X639" s="371"/>
      <c r="Y639" s="383"/>
      <c r="Z639" s="384"/>
      <c r="AA639" s="384"/>
      <c r="AB639" s="385"/>
      <c r="AD639" s="246" t="s">
        <v>221</v>
      </c>
      <c r="AE639" s="246"/>
      <c r="AF639" s="246"/>
      <c r="AG639" s="337"/>
      <c r="AH639" s="337"/>
      <c r="AI639" s="337"/>
      <c r="AJ639" s="337"/>
      <c r="AK639" s="337"/>
      <c r="AL639" s="337"/>
      <c r="AM639" s="337"/>
      <c r="AN639" s="337"/>
      <c r="AO639" s="337"/>
      <c r="AP639" s="337"/>
      <c r="AQ639" s="337"/>
      <c r="AR639" s="337"/>
      <c r="AS639" s="337"/>
      <c r="AT639" s="337"/>
      <c r="AU639" s="337"/>
      <c r="AV639" s="229" t="s">
        <v>88</v>
      </c>
      <c r="AW639" s="230"/>
      <c r="AX639" s="231"/>
      <c r="AY639" s="319"/>
      <c r="AZ639" s="320"/>
      <c r="BA639" s="320"/>
      <c r="BB639" s="320"/>
      <c r="BC639" s="320"/>
      <c r="BD639" s="320"/>
      <c r="BE639" s="321"/>
      <c r="BF639" s="103"/>
    </row>
    <row r="640" spans="1:58" ht="5.5" customHeight="1" x14ac:dyDescent="0.55000000000000004">
      <c r="A640" s="104"/>
      <c r="B640" s="102"/>
      <c r="C640" s="102"/>
      <c r="D640" s="102"/>
      <c r="E640" s="102"/>
      <c r="F640" s="102"/>
      <c r="G640" s="102"/>
      <c r="H640" s="102"/>
      <c r="I640" s="102"/>
      <c r="J640" s="102"/>
      <c r="K640" s="102"/>
      <c r="L640" s="102"/>
      <c r="M640" s="102"/>
      <c r="N640" s="102"/>
      <c r="O640" s="102"/>
      <c r="P640" s="102"/>
      <c r="Q640" s="102"/>
      <c r="R640" s="102"/>
      <c r="S640" s="102"/>
      <c r="T640" s="102"/>
      <c r="U640" s="102"/>
      <c r="V640" s="102"/>
      <c r="W640" s="102"/>
      <c r="X640" s="102"/>
      <c r="Y640" s="8"/>
      <c r="Z640" s="5"/>
      <c r="AA640" s="5"/>
      <c r="AB640" s="5"/>
      <c r="AD640"/>
      <c r="AE640"/>
      <c r="AF640"/>
      <c r="AG640"/>
      <c r="AH640"/>
      <c r="AI640"/>
      <c r="AJ640"/>
      <c r="AK640"/>
      <c r="AL640"/>
      <c r="AM640"/>
      <c r="AN640"/>
      <c r="AO640"/>
      <c r="AP640"/>
      <c r="AQ640"/>
      <c r="AR640"/>
      <c r="AS640"/>
      <c r="AT640"/>
      <c r="AU640"/>
      <c r="AV640"/>
      <c r="AW640"/>
      <c r="AX640"/>
      <c r="AY640"/>
      <c r="AZ640"/>
      <c r="BA640"/>
      <c r="BB640"/>
      <c r="BC640"/>
      <c r="BD640"/>
      <c r="BE640"/>
      <c r="BF640" s="103"/>
    </row>
    <row r="641" spans="1:58" ht="37.4" customHeight="1" x14ac:dyDescent="0.55000000000000004">
      <c r="A641" s="104"/>
      <c r="B641"/>
      <c r="C641"/>
      <c r="D641"/>
      <c r="E641"/>
      <c r="F641"/>
      <c r="G641"/>
      <c r="H641"/>
      <c r="I641"/>
      <c r="J641"/>
      <c r="K641"/>
      <c r="L641"/>
      <c r="M641"/>
      <c r="N641"/>
      <c r="O641"/>
      <c r="P641"/>
      <c r="Q641"/>
      <c r="R641"/>
      <c r="S641"/>
      <c r="T641"/>
      <c r="U641"/>
      <c r="V641"/>
      <c r="W641"/>
      <c r="X641"/>
      <c r="Y641" s="116"/>
      <c r="Z641"/>
      <c r="AA641"/>
      <c r="AB641"/>
      <c r="AD641" s="322" t="s">
        <v>224</v>
      </c>
      <c r="AE641" s="323"/>
      <c r="AF641" s="324"/>
      <c r="AG641" s="350"/>
      <c r="AH641" s="351"/>
      <c r="AI641" s="351"/>
      <c r="AJ641" s="351"/>
      <c r="AK641" s="351"/>
      <c r="AL641" s="351"/>
      <c r="AM641" s="351"/>
      <c r="AN641" s="351"/>
      <c r="AO641" s="351"/>
      <c r="AP641" s="351"/>
      <c r="AQ641" s="352"/>
      <c r="AR641" s="322" t="s">
        <v>225</v>
      </c>
      <c r="AS641" s="323"/>
      <c r="AT641" s="324"/>
      <c r="AU641" s="318"/>
      <c r="AV641" s="364"/>
      <c r="AW641" s="364"/>
      <c r="AX641" s="364"/>
      <c r="AY641" s="364"/>
      <c r="AZ641" s="364"/>
      <c r="BA641" s="364"/>
      <c r="BB641" s="364"/>
      <c r="BC641" s="364"/>
      <c r="BD641" s="364"/>
      <c r="BE641" s="364"/>
      <c r="BF641" s="103"/>
    </row>
    <row r="642" spans="1:58" ht="5.5" customHeight="1" x14ac:dyDescent="0.55000000000000004">
      <c r="A642" s="104"/>
      <c r="B642"/>
      <c r="C642"/>
      <c r="D642"/>
      <c r="E642"/>
      <c r="F642"/>
      <c r="G642"/>
      <c r="H642"/>
      <c r="I642"/>
      <c r="J642"/>
      <c r="K642"/>
      <c r="L642"/>
      <c r="M642"/>
      <c r="N642"/>
      <c r="O642"/>
      <c r="P642"/>
      <c r="Q642"/>
      <c r="R642"/>
      <c r="S642"/>
      <c r="T642"/>
      <c r="U642"/>
      <c r="V642"/>
      <c r="W642"/>
      <c r="X642"/>
      <c r="Y642" s="116"/>
      <c r="Z642"/>
      <c r="AA642"/>
      <c r="AB642"/>
      <c r="AD642" s="325"/>
      <c r="AE642" s="326"/>
      <c r="AF642" s="327"/>
      <c r="AG642" s="353"/>
      <c r="AH642" s="354"/>
      <c r="AI642" s="354"/>
      <c r="AJ642" s="354"/>
      <c r="AK642" s="354"/>
      <c r="AL642" s="354"/>
      <c r="AM642" s="354"/>
      <c r="AN642" s="354"/>
      <c r="AO642" s="354"/>
      <c r="AP642" s="354"/>
      <c r="AQ642" s="355"/>
      <c r="AR642" s="325"/>
      <c r="AS642" s="326"/>
      <c r="AT642" s="327"/>
      <c r="AU642" s="364"/>
      <c r="AV642" s="364"/>
      <c r="AW642" s="364"/>
      <c r="AX642" s="364"/>
      <c r="AY642" s="364"/>
      <c r="AZ642" s="364"/>
      <c r="BA642" s="364"/>
      <c r="BB642" s="364"/>
      <c r="BC642" s="364"/>
      <c r="BD642" s="364"/>
      <c r="BE642" s="364"/>
      <c r="BF642" s="103"/>
    </row>
    <row r="643" spans="1:58" ht="37.4" customHeight="1" x14ac:dyDescent="0.55000000000000004">
      <c r="A643" s="104"/>
      <c r="B643"/>
      <c r="C643"/>
      <c r="D643"/>
      <c r="E643"/>
      <c r="F643"/>
      <c r="G643"/>
      <c r="H643"/>
      <c r="I643"/>
      <c r="J643"/>
      <c r="K643"/>
      <c r="L643"/>
      <c r="M643"/>
      <c r="N643"/>
      <c r="O643"/>
      <c r="P643"/>
      <c r="Q643"/>
      <c r="R643"/>
      <c r="S643"/>
      <c r="T643"/>
      <c r="U643"/>
      <c r="V643"/>
      <c r="W643"/>
      <c r="X643"/>
      <c r="Y643" s="116"/>
      <c r="Z643"/>
      <c r="AA643"/>
      <c r="AB643"/>
      <c r="AD643" s="325"/>
      <c r="AE643" s="326"/>
      <c r="AF643" s="327"/>
      <c r="AG643" s="353"/>
      <c r="AH643" s="354"/>
      <c r="AI643" s="354"/>
      <c r="AJ643" s="354"/>
      <c r="AK643" s="354"/>
      <c r="AL643" s="354"/>
      <c r="AM643" s="354"/>
      <c r="AN643" s="354"/>
      <c r="AO643" s="354"/>
      <c r="AP643" s="354"/>
      <c r="AQ643" s="355"/>
      <c r="AR643" s="325"/>
      <c r="AS643" s="326"/>
      <c r="AT643" s="327"/>
      <c r="AU643" s="364"/>
      <c r="AV643" s="364"/>
      <c r="AW643" s="364"/>
      <c r="AX643" s="364"/>
      <c r="AY643" s="364"/>
      <c r="AZ643" s="364"/>
      <c r="BA643" s="364"/>
      <c r="BB643" s="364"/>
      <c r="BC643" s="364"/>
      <c r="BD643" s="364"/>
      <c r="BE643" s="364"/>
      <c r="BF643" s="103"/>
    </row>
    <row r="644" spans="1:58" ht="5.5" customHeight="1" x14ac:dyDescent="0.55000000000000004">
      <c r="A644" s="104"/>
      <c r="B644"/>
      <c r="C644"/>
      <c r="D644"/>
      <c r="E644"/>
      <c r="F644"/>
      <c r="G644"/>
      <c r="H644"/>
      <c r="I644"/>
      <c r="J644"/>
      <c r="K644"/>
      <c r="L644"/>
      <c r="M644"/>
      <c r="N644"/>
      <c r="O644"/>
      <c r="P644"/>
      <c r="Q644"/>
      <c r="R644"/>
      <c r="S644"/>
      <c r="T644"/>
      <c r="U644"/>
      <c r="V644"/>
      <c r="W644"/>
      <c r="X644"/>
      <c r="Y644" s="116"/>
      <c r="Z644"/>
      <c r="AA644"/>
      <c r="AB644"/>
      <c r="AD644" s="325"/>
      <c r="AE644" s="326"/>
      <c r="AF644" s="327"/>
      <c r="AG644" s="353"/>
      <c r="AH644" s="354"/>
      <c r="AI644" s="354"/>
      <c r="AJ644" s="354"/>
      <c r="AK644" s="354"/>
      <c r="AL644" s="354"/>
      <c r="AM644" s="354"/>
      <c r="AN644" s="354"/>
      <c r="AO644" s="354"/>
      <c r="AP644" s="354"/>
      <c r="AQ644" s="355"/>
      <c r="AR644" s="328"/>
      <c r="AS644" s="329"/>
      <c r="AT644" s="330"/>
      <c r="AU644" s="364"/>
      <c r="AV644" s="364"/>
      <c r="AW644" s="364"/>
      <c r="AX644" s="364"/>
      <c r="AY644" s="364"/>
      <c r="AZ644" s="364"/>
      <c r="BA644" s="364"/>
      <c r="BB644" s="364"/>
      <c r="BC644" s="364"/>
      <c r="BD644" s="364"/>
      <c r="BE644" s="364"/>
      <c r="BF644" s="103"/>
    </row>
    <row r="645" spans="1:58" ht="37.4" customHeight="1" x14ac:dyDescent="0.55000000000000004">
      <c r="A645" s="104"/>
      <c r="B645"/>
      <c r="C645"/>
      <c r="D645"/>
      <c r="E645"/>
      <c r="F645"/>
      <c r="G645"/>
      <c r="H645"/>
      <c r="I645"/>
      <c r="J645"/>
      <c r="K645"/>
      <c r="L645"/>
      <c r="M645"/>
      <c r="N645"/>
      <c r="O645"/>
      <c r="P645"/>
      <c r="Q645"/>
      <c r="R645"/>
      <c r="S645"/>
      <c r="T645"/>
      <c r="U645"/>
      <c r="V645"/>
      <c r="W645"/>
      <c r="X645"/>
      <c r="Y645" s="116"/>
      <c r="Z645"/>
      <c r="AA645"/>
      <c r="AB645"/>
      <c r="AD645" s="328"/>
      <c r="AE645" s="329"/>
      <c r="AF645" s="330"/>
      <c r="AG645" s="356"/>
      <c r="AH645" s="357"/>
      <c r="AI645" s="357"/>
      <c r="AJ645" s="357"/>
      <c r="AK645" s="357"/>
      <c r="AL645" s="357"/>
      <c r="AM645" s="357"/>
      <c r="AN645" s="357"/>
      <c r="AO645" s="357"/>
      <c r="AP645" s="357"/>
      <c r="AQ645" s="358"/>
      <c r="AR645" s="286" t="s">
        <v>228</v>
      </c>
      <c r="AS645" s="287"/>
      <c r="AT645" s="288"/>
      <c r="AU645" s="318"/>
      <c r="AV645" s="364"/>
      <c r="AW645" s="364"/>
      <c r="AX645" s="364"/>
      <c r="AY645" s="364"/>
      <c r="AZ645" s="364"/>
      <c r="BA645" s="364"/>
      <c r="BB645" s="364"/>
      <c r="BC645" s="364"/>
      <c r="BD645" s="364"/>
      <c r="BE645" s="364"/>
      <c r="BF645" s="103"/>
    </row>
    <row r="646" spans="1:58" ht="5.5" customHeight="1" x14ac:dyDescent="0.55000000000000004">
      <c r="A646" s="104"/>
      <c r="B646"/>
      <c r="C646"/>
      <c r="D646"/>
      <c r="E646"/>
      <c r="F646"/>
      <c r="G646"/>
      <c r="H646"/>
      <c r="I646"/>
      <c r="J646"/>
      <c r="K646"/>
      <c r="L646"/>
      <c r="M646"/>
      <c r="N646"/>
      <c r="O646"/>
      <c r="P646"/>
      <c r="Q646"/>
      <c r="R646"/>
      <c r="S646"/>
      <c r="T646"/>
      <c r="U646"/>
      <c r="V646"/>
      <c r="W646"/>
      <c r="X646"/>
      <c r="Y646" s="116"/>
      <c r="Z646"/>
      <c r="AA646"/>
      <c r="AB646"/>
      <c r="AD646"/>
      <c r="AE646"/>
      <c r="AF646"/>
      <c r="AG646"/>
      <c r="AH646"/>
      <c r="AI646"/>
      <c r="AJ646"/>
      <c r="AK646"/>
      <c r="AL646"/>
      <c r="AM646"/>
      <c r="AN646"/>
      <c r="AO646"/>
      <c r="AP646"/>
      <c r="AQ646"/>
      <c r="AR646"/>
      <c r="AS646"/>
      <c r="AT646"/>
      <c r="AU646"/>
      <c r="AV646"/>
      <c r="AW646"/>
      <c r="AX646"/>
      <c r="AY646"/>
      <c r="AZ646"/>
      <c r="BA646"/>
      <c r="BB646"/>
      <c r="BC646"/>
      <c r="BD646"/>
      <c r="BE646"/>
      <c r="BF646" s="103"/>
    </row>
    <row r="647" spans="1:58" ht="37.4" customHeight="1" x14ac:dyDescent="0.55000000000000004">
      <c r="A647" s="104"/>
      <c r="B647"/>
      <c r="C647"/>
      <c r="D647"/>
      <c r="E647"/>
      <c r="F647"/>
      <c r="G647"/>
      <c r="H647"/>
      <c r="I647"/>
      <c r="J647"/>
      <c r="K647"/>
      <c r="L647"/>
      <c r="M647"/>
      <c r="N647"/>
      <c r="O647"/>
      <c r="P647"/>
      <c r="Q647"/>
      <c r="R647"/>
      <c r="S647"/>
      <c r="T647"/>
      <c r="U647"/>
      <c r="V647"/>
      <c r="W647"/>
      <c r="X647"/>
      <c r="Y647" s="116"/>
      <c r="Z647"/>
      <c r="AA647"/>
      <c r="AB647"/>
      <c r="AD647" s="252" t="s">
        <v>229</v>
      </c>
      <c r="AE647" s="253"/>
      <c r="AF647" s="253"/>
      <c r="AG647" s="253"/>
      <c r="AH647" s="254"/>
      <c r="AI647" s="318"/>
      <c r="AJ647" s="318"/>
      <c r="AK647" s="318"/>
      <c r="AL647" s="318"/>
      <c r="AM647" s="318"/>
      <c r="AN647" s="318"/>
      <c r="AO647" s="318"/>
      <c r="AP647" s="318"/>
      <c r="AQ647" s="318"/>
      <c r="AR647" s="318"/>
      <c r="AS647" s="318"/>
      <c r="AT647" s="318"/>
      <c r="AU647" s="318"/>
      <c r="AV647" s="247" t="s">
        <v>230</v>
      </c>
      <c r="AW647" s="247"/>
      <c r="AX647" s="247"/>
      <c r="AY647" s="318"/>
      <c r="AZ647" s="318"/>
      <c r="BA647" s="318"/>
      <c r="BB647" s="318"/>
      <c r="BC647" s="318"/>
      <c r="BD647" s="318"/>
      <c r="BE647" s="318"/>
      <c r="BF647" s="103"/>
    </row>
    <row r="648" spans="1:58" ht="5.5" customHeight="1" x14ac:dyDescent="0.55000000000000004">
      <c r="A648" s="104"/>
      <c r="B648"/>
      <c r="C648"/>
      <c r="D648"/>
      <c r="E648"/>
      <c r="F648"/>
      <c r="G648"/>
      <c r="H648"/>
      <c r="I648"/>
      <c r="J648"/>
      <c r="K648"/>
      <c r="L648"/>
      <c r="M648"/>
      <c r="N648"/>
      <c r="O648"/>
      <c r="P648"/>
      <c r="Q648"/>
      <c r="R648"/>
      <c r="S648"/>
      <c r="T648"/>
      <c r="U648"/>
      <c r="V648"/>
      <c r="W648"/>
      <c r="X648"/>
      <c r="Y648" s="116"/>
      <c r="Z648"/>
      <c r="AA648"/>
      <c r="AB648"/>
      <c r="AD648" s="315"/>
      <c r="AE648" s="316"/>
      <c r="AF648" s="316"/>
      <c r="AG648" s="316"/>
      <c r="AH648" s="317"/>
      <c r="AI648" s="318"/>
      <c r="AJ648" s="318"/>
      <c r="AK648" s="318"/>
      <c r="AL648" s="318"/>
      <c r="AM648" s="318"/>
      <c r="AN648" s="318"/>
      <c r="AO648" s="318"/>
      <c r="AP648" s="318"/>
      <c r="AQ648" s="318"/>
      <c r="AR648" s="318"/>
      <c r="AS648" s="318"/>
      <c r="AT648" s="318"/>
      <c r="AU648" s="318"/>
      <c r="AV648" s="247"/>
      <c r="AW648" s="247"/>
      <c r="AX648" s="247"/>
      <c r="AY648" s="318"/>
      <c r="AZ648" s="318"/>
      <c r="BA648" s="318"/>
      <c r="BB648" s="318"/>
      <c r="BC648" s="318"/>
      <c r="BD648" s="318"/>
      <c r="BE648" s="318"/>
      <c r="BF648" s="103"/>
    </row>
    <row r="649" spans="1:58" ht="37.4" customHeight="1" x14ac:dyDescent="0.55000000000000004">
      <c r="A649" s="104"/>
      <c r="B649"/>
      <c r="C649"/>
      <c r="D649"/>
      <c r="E649"/>
      <c r="F649"/>
      <c r="G649"/>
      <c r="H649"/>
      <c r="I649"/>
      <c r="J649"/>
      <c r="K649"/>
      <c r="L649"/>
      <c r="M649"/>
      <c r="N649"/>
      <c r="O649"/>
      <c r="P649"/>
      <c r="Q649"/>
      <c r="R649"/>
      <c r="S649"/>
      <c r="T649"/>
      <c r="U649"/>
      <c r="V649"/>
      <c r="W649"/>
      <c r="X649"/>
      <c r="Y649" s="116"/>
      <c r="Z649"/>
      <c r="AA649"/>
      <c r="AB649"/>
      <c r="AD649" s="255"/>
      <c r="AE649" s="256"/>
      <c r="AF649" s="256"/>
      <c r="AG649" s="256"/>
      <c r="AH649" s="257"/>
      <c r="AI649" s="318"/>
      <c r="AJ649" s="318"/>
      <c r="AK649" s="318"/>
      <c r="AL649" s="318"/>
      <c r="AM649" s="318"/>
      <c r="AN649" s="318"/>
      <c r="AO649" s="318"/>
      <c r="AP649" s="318"/>
      <c r="AQ649" s="318"/>
      <c r="AR649" s="318"/>
      <c r="AS649" s="318"/>
      <c r="AT649" s="318"/>
      <c r="AU649" s="318"/>
      <c r="AV649" s="247"/>
      <c r="AW649" s="247"/>
      <c r="AX649" s="247"/>
      <c r="AY649" s="318"/>
      <c r="AZ649" s="318"/>
      <c r="BA649" s="318"/>
      <c r="BB649" s="318"/>
      <c r="BC649" s="318"/>
      <c r="BD649" s="318"/>
      <c r="BE649" s="318"/>
      <c r="BF649" s="103"/>
    </row>
    <row r="650" spans="1:58" ht="5.5" customHeight="1" thickBot="1" x14ac:dyDescent="0.6">
      <c r="A650" s="124"/>
      <c r="B650" s="125"/>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c r="Z650" s="125"/>
      <c r="AA650" s="125"/>
      <c r="AB650" s="125"/>
      <c r="AC650" s="125"/>
      <c r="AD650" s="125"/>
      <c r="AE650" s="125"/>
      <c r="AF650" s="125"/>
      <c r="AG650" s="125"/>
      <c r="AH650" s="125"/>
      <c r="AI650" s="125"/>
      <c r="AJ650" s="125"/>
      <c r="AK650" s="125"/>
      <c r="AL650" s="125"/>
      <c r="AM650" s="125"/>
      <c r="AN650" s="125"/>
      <c r="AO650" s="125"/>
      <c r="AP650" s="125"/>
      <c r="AQ650" s="125"/>
      <c r="AR650" s="125"/>
      <c r="AS650" s="125"/>
      <c r="AT650" s="125"/>
      <c r="AU650" s="125"/>
      <c r="AV650" s="125"/>
      <c r="AW650" s="125"/>
      <c r="AX650" s="125"/>
      <c r="AY650" s="125"/>
      <c r="AZ650" s="125"/>
      <c r="BA650" s="125"/>
      <c r="BB650" s="125"/>
      <c r="BC650" s="125"/>
      <c r="BD650" s="125"/>
      <c r="BE650" s="125"/>
      <c r="BF650" s="126"/>
    </row>
    <row r="651" spans="1:58" ht="5.5" customHeight="1" thickTop="1" x14ac:dyDescent="0.55000000000000004">
      <c r="A651" s="107"/>
      <c r="B651" s="100"/>
      <c r="C651" s="100"/>
      <c r="D651" s="100"/>
      <c r="E651" s="100"/>
      <c r="F651" s="100"/>
      <c r="G651" s="100"/>
      <c r="H651" s="100"/>
      <c r="I651" s="100"/>
      <c r="J651" s="100"/>
      <c r="K651" s="100"/>
      <c r="L651" s="100"/>
      <c r="M651" s="100"/>
      <c r="N651" s="100"/>
      <c r="O651" s="100"/>
      <c r="P651" s="100"/>
      <c r="Q651" s="100"/>
      <c r="R651" s="100"/>
      <c r="S651" s="100"/>
      <c r="T651" s="100"/>
      <c r="U651" s="100"/>
      <c r="V651" s="100"/>
      <c r="W651" s="100"/>
      <c r="X651" s="100"/>
      <c r="Y651" s="100"/>
      <c r="Z651" s="100"/>
      <c r="AA651" s="100"/>
      <c r="AB651" s="100"/>
      <c r="AC651" s="100"/>
      <c r="AD651" s="100"/>
      <c r="AE651" s="100"/>
      <c r="AF651" s="100"/>
      <c r="AG651" s="100"/>
      <c r="AH651" s="100"/>
      <c r="AI651" s="100"/>
      <c r="AJ651" s="100"/>
      <c r="AK651" s="100"/>
      <c r="AL651" s="100"/>
      <c r="AM651" s="100"/>
      <c r="AN651" s="100"/>
      <c r="AO651" s="100"/>
      <c r="AP651" s="100"/>
      <c r="AQ651" s="100"/>
      <c r="AR651" s="100"/>
      <c r="AS651" s="100"/>
      <c r="AT651" s="100"/>
      <c r="AU651" s="100"/>
      <c r="AV651" s="100"/>
      <c r="AW651" s="100"/>
      <c r="AX651" s="100"/>
      <c r="AY651" s="100"/>
      <c r="AZ651" s="100"/>
      <c r="BA651" s="100"/>
      <c r="BB651" s="100"/>
      <c r="BC651" s="100"/>
      <c r="BD651" s="100"/>
      <c r="BE651" s="100"/>
      <c r="BF651" s="106"/>
    </row>
    <row r="652" spans="1:58" ht="37.4" customHeight="1" x14ac:dyDescent="0.55000000000000004">
      <c r="A652" s="107"/>
      <c r="B652" s="56" t="s">
        <v>3</v>
      </c>
      <c r="C652" s="417" t="s">
        <v>159</v>
      </c>
      <c r="D652" s="418"/>
      <c r="E652" s="419"/>
      <c r="F652" s="56" t="s">
        <v>209</v>
      </c>
      <c r="G652" s="339" t="s">
        <v>457</v>
      </c>
      <c r="H652" s="339"/>
      <c r="I652" s="339"/>
      <c r="J652" s="339"/>
      <c r="K652" s="246" t="s">
        <v>211</v>
      </c>
      <c r="L652" s="247"/>
      <c r="M652" s="341" t="s">
        <v>458</v>
      </c>
      <c r="N652" s="342"/>
      <c r="O652" s="342"/>
      <c r="P652" s="342"/>
      <c r="Q652" s="342"/>
      <c r="R652" s="342"/>
      <c r="S652" s="342"/>
      <c r="T652" s="342"/>
      <c r="U652" s="342"/>
      <c r="V652" s="343"/>
      <c r="W652" s="246" t="s">
        <v>213</v>
      </c>
      <c r="X652" s="246"/>
      <c r="Y652" s="344" t="s">
        <v>214</v>
      </c>
      <c r="Z652" s="344"/>
      <c r="AA652" s="344"/>
      <c r="AB652" s="344"/>
      <c r="AC652" s="100"/>
      <c r="AD652" s="247" t="s">
        <v>215</v>
      </c>
      <c r="AE652" s="345"/>
      <c r="AF652" s="345"/>
      <c r="AG652" s="359" t="s">
        <v>459</v>
      </c>
      <c r="AH652" s="360"/>
      <c r="AI652" s="360"/>
      <c r="AJ652" s="360"/>
      <c r="AK652" s="360"/>
      <c r="AL652" s="360"/>
      <c r="AM652" s="360"/>
      <c r="AN652" s="360"/>
      <c r="AO652" s="360"/>
      <c r="AP652" s="360"/>
      <c r="AQ652" s="360"/>
      <c r="AR652" s="360"/>
      <c r="AS652" s="360"/>
      <c r="AT652" s="360"/>
      <c r="AU652" s="360"/>
      <c r="AV652" s="360"/>
      <c r="AW652" s="360"/>
      <c r="AX652" s="360"/>
      <c r="AY652" s="360"/>
      <c r="AZ652" s="360"/>
      <c r="BA652" s="360"/>
      <c r="BB652" s="360"/>
      <c r="BC652" s="360"/>
      <c r="BD652" s="360"/>
      <c r="BE652" s="360"/>
      <c r="BF652" s="106"/>
    </row>
    <row r="653" spans="1:58" ht="5.5" customHeight="1" x14ac:dyDescent="0.55000000000000004">
      <c r="A653" s="107"/>
      <c r="B653" s="100"/>
      <c r="C653" s="100"/>
      <c r="D653" s="100"/>
      <c r="E653" s="100"/>
      <c r="F653" s="100"/>
      <c r="G653" s="100"/>
      <c r="H653" s="100"/>
      <c r="I653" s="100"/>
      <c r="J653" s="100"/>
      <c r="K653" s="100"/>
      <c r="L653" s="100"/>
      <c r="M653" s="100"/>
      <c r="N653" s="100"/>
      <c r="O653" s="100"/>
      <c r="P653" s="100"/>
      <c r="Q653" s="100"/>
      <c r="R653" s="100"/>
      <c r="S653" s="100"/>
      <c r="T653" s="100"/>
      <c r="U653" s="100"/>
      <c r="V653" s="100"/>
      <c r="W653" s="100"/>
      <c r="X653" s="100"/>
      <c r="Y653" s="100"/>
      <c r="Z653" s="100"/>
      <c r="AA653" s="100"/>
      <c r="AB653" s="100"/>
      <c r="AC653" s="100"/>
      <c r="AD653" s="100"/>
      <c r="AE653" s="100"/>
      <c r="AF653" s="100"/>
      <c r="AG653" s="100"/>
      <c r="AH653" s="100"/>
      <c r="AI653" s="100"/>
      <c r="AJ653" s="100"/>
      <c r="AK653" s="100"/>
      <c r="AL653" s="100"/>
      <c r="AM653" s="100"/>
      <c r="AN653" s="100"/>
      <c r="AO653" s="100"/>
      <c r="AP653" s="100"/>
      <c r="AQ653" s="100"/>
      <c r="AR653" s="100"/>
      <c r="AS653" s="100"/>
      <c r="AT653" s="100"/>
      <c r="AU653" s="100"/>
      <c r="AV653" s="100"/>
      <c r="AW653" s="100"/>
      <c r="AX653" s="100"/>
      <c r="AY653" s="100"/>
      <c r="AZ653" s="100"/>
      <c r="BA653" s="100"/>
      <c r="BB653" s="100"/>
      <c r="BC653" s="100"/>
      <c r="BD653" s="100"/>
      <c r="BE653" s="100"/>
      <c r="BF653" s="106"/>
    </row>
    <row r="654" spans="1:58" ht="37.4" customHeight="1" x14ac:dyDescent="0.55000000000000004">
      <c r="A654" s="107"/>
      <c r="B654" s="247" t="s">
        <v>217</v>
      </c>
      <c r="C654" s="247"/>
      <c r="D654" s="392" t="s">
        <v>460</v>
      </c>
      <c r="E654" s="392"/>
      <c r="F654" s="392"/>
      <c r="G654" s="392"/>
      <c r="H654" s="392"/>
      <c r="I654" s="392"/>
      <c r="J654" s="392"/>
      <c r="K654" s="392"/>
      <c r="L654" s="392"/>
      <c r="M654" s="392"/>
      <c r="N654" s="392"/>
      <c r="O654" s="392"/>
      <c r="P654" s="392"/>
      <c r="Q654" s="392"/>
      <c r="R654" s="392"/>
      <c r="S654" s="392"/>
      <c r="T654" s="392"/>
      <c r="U654" s="231" t="s">
        <v>219</v>
      </c>
      <c r="V654" s="247"/>
      <c r="W654" s="247"/>
      <c r="X654" s="349" t="s">
        <v>461</v>
      </c>
      <c r="Y654" s="349"/>
      <c r="Z654" s="349"/>
      <c r="AA654" s="349"/>
      <c r="AB654" s="349"/>
      <c r="AC654" s="100"/>
      <c r="AD654" s="331" t="s">
        <v>236</v>
      </c>
      <c r="AE654" s="331"/>
      <c r="AF654" s="331"/>
      <c r="AG654" s="361" t="s">
        <v>462</v>
      </c>
      <c r="AH654" s="361"/>
      <c r="AI654" s="361"/>
      <c r="AJ654" s="361"/>
      <c r="AK654" s="361"/>
      <c r="AL654" s="361"/>
      <c r="AM654" s="361"/>
      <c r="AN654" s="361"/>
      <c r="AO654" s="361"/>
      <c r="AP654" s="361"/>
      <c r="AQ654" s="361"/>
      <c r="AR654" s="361"/>
      <c r="AS654" s="361"/>
      <c r="AT654" s="361"/>
      <c r="AU654" s="361"/>
      <c r="AV654" s="361"/>
      <c r="AW654" s="361"/>
      <c r="AX654" s="361"/>
      <c r="AY654" s="361"/>
      <c r="AZ654" s="361"/>
      <c r="BA654" s="361"/>
      <c r="BB654" s="361"/>
      <c r="BC654" s="361"/>
      <c r="BD654" s="361"/>
      <c r="BE654" s="361"/>
      <c r="BF654" s="106"/>
    </row>
    <row r="655" spans="1:58" ht="5.5" customHeight="1" x14ac:dyDescent="0.55000000000000004">
      <c r="A655" s="107"/>
      <c r="B655" s="247"/>
      <c r="C655" s="247"/>
      <c r="D655" s="392"/>
      <c r="E655" s="392"/>
      <c r="F655" s="392"/>
      <c r="G655" s="392"/>
      <c r="H655" s="392"/>
      <c r="I655" s="392"/>
      <c r="J655" s="392"/>
      <c r="K655" s="392"/>
      <c r="L655" s="392"/>
      <c r="M655" s="392"/>
      <c r="N655" s="392"/>
      <c r="O655" s="392"/>
      <c r="P655" s="392"/>
      <c r="Q655" s="392"/>
      <c r="R655" s="392"/>
      <c r="S655" s="392"/>
      <c r="T655" s="392"/>
      <c r="U655" s="100"/>
      <c r="V655" s="100"/>
      <c r="W655" s="100"/>
      <c r="X655" s="100"/>
      <c r="Y655" s="100"/>
      <c r="Z655" s="100"/>
      <c r="AA655" s="100"/>
      <c r="AB655" s="100"/>
      <c r="AC655" s="100"/>
      <c r="AD655" s="332"/>
      <c r="AE655" s="332"/>
      <c r="AF655" s="332"/>
      <c r="AG655" s="362"/>
      <c r="AH655" s="362"/>
      <c r="AI655" s="362"/>
      <c r="AJ655" s="362"/>
      <c r="AK655" s="362"/>
      <c r="AL655" s="362"/>
      <c r="AM655" s="362"/>
      <c r="AN655" s="362"/>
      <c r="AO655" s="362"/>
      <c r="AP655" s="362"/>
      <c r="AQ655" s="362"/>
      <c r="AR655" s="362"/>
      <c r="AS655" s="362"/>
      <c r="AT655" s="362"/>
      <c r="AU655" s="362"/>
      <c r="AV655" s="362"/>
      <c r="AW655" s="362"/>
      <c r="AX655" s="362"/>
      <c r="AY655" s="362"/>
      <c r="AZ655" s="362"/>
      <c r="BA655" s="362"/>
      <c r="BB655" s="362"/>
      <c r="BC655" s="362"/>
      <c r="BD655" s="362"/>
      <c r="BE655" s="362"/>
      <c r="BF655" s="106"/>
    </row>
    <row r="656" spans="1:58" ht="37.4" customHeight="1" x14ac:dyDescent="0.55000000000000004">
      <c r="A656" s="107"/>
      <c r="B656" s="247"/>
      <c r="C656" s="247"/>
      <c r="D656" s="392"/>
      <c r="E656" s="392"/>
      <c r="F656" s="392"/>
      <c r="G656" s="392"/>
      <c r="H656" s="392"/>
      <c r="I656" s="392"/>
      <c r="J656" s="392"/>
      <c r="K656" s="392"/>
      <c r="L656" s="392"/>
      <c r="M656" s="392"/>
      <c r="N656" s="392"/>
      <c r="O656" s="392"/>
      <c r="P656" s="392"/>
      <c r="Q656" s="392"/>
      <c r="R656" s="392"/>
      <c r="S656" s="392"/>
      <c r="T656" s="392"/>
      <c r="U656" s="57"/>
      <c r="V656" s="57"/>
      <c r="W656" s="57"/>
      <c r="X656" s="57"/>
      <c r="Y656" s="108"/>
      <c r="Z656" s="57"/>
      <c r="AA656" s="57"/>
      <c r="AB656" s="57"/>
      <c r="AC656" s="100"/>
      <c r="AD656" s="332"/>
      <c r="AE656" s="332"/>
      <c r="AF656" s="332"/>
      <c r="AG656" s="362"/>
      <c r="AH656" s="362"/>
      <c r="AI656" s="362"/>
      <c r="AJ656" s="362"/>
      <c r="AK656" s="362"/>
      <c r="AL656" s="362"/>
      <c r="AM656" s="362"/>
      <c r="AN656" s="362"/>
      <c r="AO656" s="362"/>
      <c r="AP656" s="362"/>
      <c r="AQ656" s="362"/>
      <c r="AR656" s="362"/>
      <c r="AS656" s="362"/>
      <c r="AT656" s="362"/>
      <c r="AU656" s="362"/>
      <c r="AV656" s="362"/>
      <c r="AW656" s="362"/>
      <c r="AX656" s="362"/>
      <c r="AY656" s="362"/>
      <c r="AZ656" s="362"/>
      <c r="BA656" s="362"/>
      <c r="BB656" s="362"/>
      <c r="BC656" s="362"/>
      <c r="BD656" s="362"/>
      <c r="BE656" s="362"/>
      <c r="BF656" s="106"/>
    </row>
    <row r="657" spans="1:58" ht="5.5" customHeight="1" x14ac:dyDescent="0.55000000000000004">
      <c r="A657" s="107"/>
      <c r="B657" s="100"/>
      <c r="C657" s="100"/>
      <c r="D657" s="100"/>
      <c r="E657" s="100"/>
      <c r="F657" s="100"/>
      <c r="G657" s="100"/>
      <c r="H657" s="100"/>
      <c r="I657" s="100"/>
      <c r="J657" s="100"/>
      <c r="K657" s="100"/>
      <c r="L657" s="100"/>
      <c r="M657" s="100"/>
      <c r="N657" s="100"/>
      <c r="O657" s="100"/>
      <c r="P657" s="100"/>
      <c r="Q657" s="100"/>
      <c r="R657" s="100"/>
      <c r="S657" s="100"/>
      <c r="T657" s="100"/>
      <c r="U657" s="100"/>
      <c r="V657" s="100"/>
      <c r="W657" s="100"/>
      <c r="X657" s="100"/>
      <c r="Y657" s="100"/>
      <c r="Z657" s="100"/>
      <c r="AA657" s="100"/>
      <c r="AB657" s="100"/>
      <c r="AC657" s="100"/>
      <c r="AD657" s="332"/>
      <c r="AE657" s="332"/>
      <c r="AF657" s="332"/>
      <c r="AG657" s="362"/>
      <c r="AH657" s="362"/>
      <c r="AI657" s="362"/>
      <c r="AJ657" s="362"/>
      <c r="AK657" s="362"/>
      <c r="AL657" s="362"/>
      <c r="AM657" s="362"/>
      <c r="AN657" s="362"/>
      <c r="AO657" s="362"/>
      <c r="AP657" s="362"/>
      <c r="AQ657" s="362"/>
      <c r="AR657" s="362"/>
      <c r="AS657" s="362"/>
      <c r="AT657" s="362"/>
      <c r="AU657" s="362"/>
      <c r="AV657" s="362"/>
      <c r="AW657" s="362"/>
      <c r="AX657" s="362"/>
      <c r="AY657" s="362"/>
      <c r="AZ657" s="362"/>
      <c r="BA657" s="362"/>
      <c r="BB657" s="362"/>
      <c r="BC657" s="362"/>
      <c r="BD657" s="362"/>
      <c r="BE657" s="362"/>
      <c r="BF657" s="106"/>
    </row>
    <row r="658" spans="1:58" ht="37.4" customHeight="1" x14ac:dyDescent="0.55000000000000004">
      <c r="A658" s="107"/>
      <c r="B658" s="247" t="s">
        <v>222</v>
      </c>
      <c r="C658" s="247"/>
      <c r="D658" s="247"/>
      <c r="E658" s="247"/>
      <c r="F658" s="247"/>
      <c r="G658" s="247"/>
      <c r="H658" s="247"/>
      <c r="I658" s="247"/>
      <c r="J658" s="247"/>
      <c r="K658" s="247"/>
      <c r="L658" s="247"/>
      <c r="M658" s="247"/>
      <c r="N658" s="247"/>
      <c r="O658" s="247"/>
      <c r="P658" s="247"/>
      <c r="Q658" s="247"/>
      <c r="R658" s="247"/>
      <c r="S658" s="247"/>
      <c r="T658" s="247"/>
      <c r="U658" s="247"/>
      <c r="V658" s="247"/>
      <c r="W658" s="247"/>
      <c r="X658" s="247"/>
      <c r="Y658" s="247" t="s">
        <v>223</v>
      </c>
      <c r="Z658" s="247"/>
      <c r="AA658" s="247"/>
      <c r="AB658" s="247"/>
      <c r="AC658" s="100"/>
      <c r="AD658" s="333"/>
      <c r="AE658" s="333"/>
      <c r="AF658" s="333"/>
      <c r="AG658" s="363"/>
      <c r="AH658" s="363"/>
      <c r="AI658" s="363"/>
      <c r="AJ658" s="363"/>
      <c r="AK658" s="363"/>
      <c r="AL658" s="363"/>
      <c r="AM658" s="363"/>
      <c r="AN658" s="363"/>
      <c r="AO658" s="363"/>
      <c r="AP658" s="363"/>
      <c r="AQ658" s="363"/>
      <c r="AR658" s="363"/>
      <c r="AS658" s="363"/>
      <c r="AT658" s="363"/>
      <c r="AU658" s="363"/>
      <c r="AV658" s="363"/>
      <c r="AW658" s="363"/>
      <c r="AX658" s="363"/>
      <c r="AY658" s="363"/>
      <c r="AZ658" s="363"/>
      <c r="BA658" s="363"/>
      <c r="BB658" s="363"/>
      <c r="BC658" s="363"/>
      <c r="BD658" s="363"/>
      <c r="BE658" s="363"/>
      <c r="BF658" s="106"/>
    </row>
    <row r="659" spans="1:58" ht="5.5" customHeight="1" x14ac:dyDescent="0.55000000000000004">
      <c r="A659" s="107"/>
      <c r="B659" s="100"/>
      <c r="C659" s="100"/>
      <c r="D659" s="100"/>
      <c r="E659" s="100"/>
      <c r="F659" s="100"/>
      <c r="G659" s="100"/>
      <c r="H659" s="100"/>
      <c r="I659" s="100"/>
      <c r="J659" s="100"/>
      <c r="K659" s="100"/>
      <c r="L659" s="100"/>
      <c r="M659" s="100"/>
      <c r="N659" s="100"/>
      <c r="O659" s="100"/>
      <c r="P659" s="100"/>
      <c r="Q659" s="100"/>
      <c r="R659" s="100"/>
      <c r="S659" s="100"/>
      <c r="T659" s="100"/>
      <c r="U659" s="100"/>
      <c r="V659" s="100"/>
      <c r="W659" s="100"/>
      <c r="X659" s="100"/>
      <c r="Y659" s="100"/>
      <c r="Z659" s="100"/>
      <c r="AA659" s="100"/>
      <c r="AB659" s="100"/>
      <c r="AC659" s="100"/>
      <c r="AD659" s="100"/>
      <c r="AE659" s="100"/>
      <c r="AF659" s="100"/>
      <c r="AG659" s="100"/>
      <c r="AH659" s="100"/>
      <c r="AI659" s="100"/>
      <c r="AJ659" s="100"/>
      <c r="AK659" s="100"/>
      <c r="AL659" s="100"/>
      <c r="AM659" s="100"/>
      <c r="AN659" s="100"/>
      <c r="AO659" s="100"/>
      <c r="AP659" s="100"/>
      <c r="AQ659" s="100"/>
      <c r="AR659" s="100"/>
      <c r="AS659" s="100"/>
      <c r="AT659" s="100"/>
      <c r="AU659" s="100"/>
      <c r="AV659" s="100"/>
      <c r="AW659" s="100"/>
      <c r="AX659" s="100"/>
      <c r="AY659" s="100"/>
      <c r="AZ659" s="100"/>
      <c r="BA659" s="100"/>
      <c r="BB659" s="100"/>
      <c r="BC659" s="100"/>
      <c r="BD659" s="100"/>
      <c r="BE659" s="100"/>
      <c r="BF659" s="106"/>
    </row>
    <row r="660" spans="1:58" ht="37.4" customHeight="1" x14ac:dyDescent="0.55000000000000004">
      <c r="A660" s="107"/>
      <c r="B660" s="338" t="s">
        <v>226</v>
      </c>
      <c r="C660" s="339" t="s">
        <v>463</v>
      </c>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90"/>
      <c r="Z660" s="390"/>
      <c r="AA660" s="390"/>
      <c r="AB660" s="390"/>
      <c r="AC660" s="100"/>
      <c r="AD660" s="229" t="s">
        <v>239</v>
      </c>
      <c r="AE660" s="230"/>
      <c r="AF660" s="231"/>
      <c r="AG660" s="334"/>
      <c r="AH660" s="335"/>
      <c r="AI660" s="335"/>
      <c r="AJ660" s="335"/>
      <c r="AK660" s="335"/>
      <c r="AL660" s="335"/>
      <c r="AM660" s="335"/>
      <c r="AN660" s="335"/>
      <c r="AO660" s="335"/>
      <c r="AP660" s="335"/>
      <c r="AQ660" s="335"/>
      <c r="AR660" s="335"/>
      <c r="AS660" s="335"/>
      <c r="AT660" s="335"/>
      <c r="AU660" s="335"/>
      <c r="AV660" s="335"/>
      <c r="AW660" s="335"/>
      <c r="AX660" s="335"/>
      <c r="AY660" s="335"/>
      <c r="AZ660" s="335"/>
      <c r="BA660" s="335"/>
      <c r="BB660" s="335"/>
      <c r="BC660" s="335"/>
      <c r="BD660" s="335"/>
      <c r="BE660" s="336"/>
      <c r="BF660" s="106"/>
    </row>
    <row r="661" spans="1:58" ht="5.5" customHeight="1" x14ac:dyDescent="0.55000000000000004">
      <c r="A661" s="107"/>
      <c r="B661" s="338"/>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90"/>
      <c r="Z661" s="390"/>
      <c r="AA661" s="390"/>
      <c r="AB661" s="390"/>
      <c r="AC661" s="100"/>
      <c r="AD661" s="100"/>
      <c r="AE661" s="100"/>
      <c r="AF661" s="100"/>
      <c r="AG661" s="100"/>
      <c r="AH661" s="100"/>
      <c r="AI661" s="100"/>
      <c r="AJ661" s="100"/>
      <c r="AK661" s="100"/>
      <c r="AL661" s="100"/>
      <c r="AM661" s="100"/>
      <c r="AN661" s="100"/>
      <c r="AO661" s="100"/>
      <c r="AP661" s="100"/>
      <c r="AQ661" s="100"/>
      <c r="AR661" s="100"/>
      <c r="AS661" s="100"/>
      <c r="AT661" s="100"/>
      <c r="AU661" s="100"/>
      <c r="AV661" s="100"/>
      <c r="AW661" s="100"/>
      <c r="AX661" s="100"/>
      <c r="AY661" s="100"/>
      <c r="AZ661" s="100"/>
      <c r="BA661" s="100"/>
      <c r="BB661" s="100"/>
      <c r="BC661" s="100"/>
      <c r="BD661" s="100"/>
      <c r="BE661" s="100"/>
      <c r="BF661" s="106"/>
    </row>
    <row r="662" spans="1:58" ht="37.4" customHeight="1" x14ac:dyDescent="0.55000000000000004">
      <c r="A662" s="107"/>
      <c r="B662" s="338"/>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90"/>
      <c r="Z662" s="390"/>
      <c r="AA662" s="390"/>
      <c r="AB662" s="390"/>
      <c r="AC662" s="100"/>
      <c r="AD662" s="246" t="s">
        <v>221</v>
      </c>
      <c r="AE662" s="246"/>
      <c r="AF662" s="246"/>
      <c r="AG662" s="337"/>
      <c r="AH662" s="337"/>
      <c r="AI662" s="337"/>
      <c r="AJ662" s="337"/>
      <c r="AK662" s="337"/>
      <c r="AL662" s="337"/>
      <c r="AM662" s="337"/>
      <c r="AN662" s="337"/>
      <c r="AO662" s="337"/>
      <c r="AP662" s="337"/>
      <c r="AQ662" s="337"/>
      <c r="AR662" s="337"/>
      <c r="AS662" s="337"/>
      <c r="AT662" s="337"/>
      <c r="AU662" s="337"/>
      <c r="AV662" s="229" t="s">
        <v>88</v>
      </c>
      <c r="AW662" s="230"/>
      <c r="AX662" s="231"/>
      <c r="AY662" s="319"/>
      <c r="AZ662" s="320"/>
      <c r="BA662" s="320"/>
      <c r="BB662" s="320"/>
      <c r="BC662" s="320"/>
      <c r="BD662" s="320"/>
      <c r="BE662" s="321"/>
      <c r="BF662" s="106"/>
    </row>
    <row r="663" spans="1:58" ht="5.5" customHeight="1" x14ac:dyDescent="0.55000000000000004">
      <c r="A663" s="107"/>
      <c r="B663" s="100"/>
      <c r="C663" s="100"/>
      <c r="D663" s="100"/>
      <c r="E663" s="100"/>
      <c r="F663" s="100"/>
      <c r="G663" s="100"/>
      <c r="H663" s="100"/>
      <c r="I663" s="100"/>
      <c r="J663" s="100"/>
      <c r="K663" s="100"/>
      <c r="L663" s="100"/>
      <c r="M663" s="100"/>
      <c r="N663" s="100"/>
      <c r="O663" s="100"/>
      <c r="P663" s="100"/>
      <c r="Q663" s="100"/>
      <c r="R663" s="100"/>
      <c r="S663" s="100"/>
      <c r="T663" s="100"/>
      <c r="U663" s="100"/>
      <c r="V663" s="100"/>
      <c r="W663" s="100"/>
      <c r="X663" s="100"/>
      <c r="Y663" s="100"/>
      <c r="Z663" s="100"/>
      <c r="AA663" s="100"/>
      <c r="AB663" s="100"/>
      <c r="AC663" s="100"/>
      <c r="AD663" s="100"/>
      <c r="AE663" s="100"/>
      <c r="AF663" s="100"/>
      <c r="AG663" s="100"/>
      <c r="AH663" s="100"/>
      <c r="AI663" s="100"/>
      <c r="AJ663" s="100"/>
      <c r="AK663" s="100"/>
      <c r="AL663" s="100"/>
      <c r="AM663" s="100"/>
      <c r="AN663" s="100"/>
      <c r="AO663" s="100"/>
      <c r="AP663" s="100"/>
      <c r="AQ663" s="100"/>
      <c r="AR663" s="100"/>
      <c r="AS663" s="100"/>
      <c r="AT663" s="100"/>
      <c r="AU663" s="100"/>
      <c r="AV663" s="100"/>
      <c r="AW663" s="100"/>
      <c r="AX663" s="100"/>
      <c r="AY663" s="100"/>
      <c r="AZ663" s="100"/>
      <c r="BA663" s="100"/>
      <c r="BB663" s="100"/>
      <c r="BC663" s="100"/>
      <c r="BD663" s="100"/>
      <c r="BE663" s="100"/>
      <c r="BF663" s="106"/>
    </row>
    <row r="664" spans="1:58" ht="37.4" customHeight="1" x14ac:dyDescent="0.55000000000000004">
      <c r="A664" s="107"/>
      <c r="B664" s="338" t="s">
        <v>240</v>
      </c>
      <c r="C664" s="339" t="s">
        <v>464</v>
      </c>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90"/>
      <c r="Z664" s="390"/>
      <c r="AA664" s="390"/>
      <c r="AB664" s="390"/>
      <c r="AC664" s="100"/>
      <c r="AD664" s="322" t="s">
        <v>224</v>
      </c>
      <c r="AE664" s="323"/>
      <c r="AF664" s="324"/>
      <c r="AG664" s="393"/>
      <c r="AH664" s="394"/>
      <c r="AI664" s="394"/>
      <c r="AJ664" s="394"/>
      <c r="AK664" s="394"/>
      <c r="AL664" s="394"/>
      <c r="AM664" s="394"/>
      <c r="AN664" s="394"/>
      <c r="AO664" s="394"/>
      <c r="AP664" s="394"/>
      <c r="AQ664" s="395"/>
      <c r="AR664" s="322" t="s">
        <v>225</v>
      </c>
      <c r="AS664" s="323"/>
      <c r="AT664" s="324"/>
      <c r="AU664" s="369"/>
      <c r="AV664" s="369"/>
      <c r="AW664" s="369"/>
      <c r="AX664" s="369"/>
      <c r="AY664" s="369"/>
      <c r="AZ664" s="369"/>
      <c r="BA664" s="369"/>
      <c r="BB664" s="369"/>
      <c r="BC664" s="369"/>
      <c r="BD664" s="369"/>
      <c r="BE664" s="369"/>
      <c r="BF664" s="106"/>
    </row>
    <row r="665" spans="1:58" ht="5.5" customHeight="1" x14ac:dyDescent="0.55000000000000004">
      <c r="A665" s="107"/>
      <c r="B665" s="338"/>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90"/>
      <c r="Z665" s="390"/>
      <c r="AA665" s="390"/>
      <c r="AB665" s="390"/>
      <c r="AC665" s="100"/>
      <c r="AD665" s="325"/>
      <c r="AE665" s="326"/>
      <c r="AF665" s="327"/>
      <c r="AG665" s="396"/>
      <c r="AH665" s="397"/>
      <c r="AI665" s="397"/>
      <c r="AJ665" s="397"/>
      <c r="AK665" s="397"/>
      <c r="AL665" s="397"/>
      <c r="AM665" s="397"/>
      <c r="AN665" s="397"/>
      <c r="AO665" s="397"/>
      <c r="AP665" s="397"/>
      <c r="AQ665" s="398"/>
      <c r="AR665" s="325"/>
      <c r="AS665" s="326"/>
      <c r="AT665" s="327"/>
      <c r="AU665" s="369"/>
      <c r="AV665" s="369"/>
      <c r="AW665" s="369"/>
      <c r="AX665" s="369"/>
      <c r="AY665" s="369"/>
      <c r="AZ665" s="369"/>
      <c r="BA665" s="369"/>
      <c r="BB665" s="369"/>
      <c r="BC665" s="369"/>
      <c r="BD665" s="369"/>
      <c r="BE665" s="369"/>
      <c r="BF665" s="106"/>
    </row>
    <row r="666" spans="1:58" ht="37.4" customHeight="1" x14ac:dyDescent="0.55000000000000004">
      <c r="A666" s="107"/>
      <c r="B666" s="338"/>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90"/>
      <c r="Z666" s="390"/>
      <c r="AA666" s="390"/>
      <c r="AB666" s="390"/>
      <c r="AC666" s="100"/>
      <c r="AD666" s="325"/>
      <c r="AE666" s="326"/>
      <c r="AF666" s="327"/>
      <c r="AG666" s="396"/>
      <c r="AH666" s="397"/>
      <c r="AI666" s="397"/>
      <c r="AJ666" s="397"/>
      <c r="AK666" s="397"/>
      <c r="AL666" s="397"/>
      <c r="AM666" s="397"/>
      <c r="AN666" s="397"/>
      <c r="AO666" s="397"/>
      <c r="AP666" s="397"/>
      <c r="AQ666" s="398"/>
      <c r="AR666" s="325"/>
      <c r="AS666" s="326"/>
      <c r="AT666" s="327"/>
      <c r="AU666" s="369"/>
      <c r="AV666" s="369"/>
      <c r="AW666" s="369"/>
      <c r="AX666" s="369"/>
      <c r="AY666" s="369"/>
      <c r="AZ666" s="369"/>
      <c r="BA666" s="369"/>
      <c r="BB666" s="369"/>
      <c r="BC666" s="369"/>
      <c r="BD666" s="369"/>
      <c r="BE666" s="369"/>
      <c r="BF666" s="106"/>
    </row>
    <row r="667" spans="1:58" ht="5.5" customHeight="1" x14ac:dyDescent="0.55000000000000004">
      <c r="A667" s="107"/>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100"/>
      <c r="AD667" s="325"/>
      <c r="AE667" s="326"/>
      <c r="AF667" s="327"/>
      <c r="AG667" s="396"/>
      <c r="AH667" s="397"/>
      <c r="AI667" s="397"/>
      <c r="AJ667" s="397"/>
      <c r="AK667" s="397"/>
      <c r="AL667" s="397"/>
      <c r="AM667" s="397"/>
      <c r="AN667" s="397"/>
      <c r="AO667" s="397"/>
      <c r="AP667" s="397"/>
      <c r="AQ667" s="398"/>
      <c r="AR667" s="328"/>
      <c r="AS667" s="329"/>
      <c r="AT667" s="330"/>
      <c r="AU667" s="369"/>
      <c r="AV667" s="369"/>
      <c r="AW667" s="369"/>
      <c r="AX667" s="369"/>
      <c r="AY667" s="369"/>
      <c r="AZ667" s="369"/>
      <c r="BA667" s="369"/>
      <c r="BB667" s="369"/>
      <c r="BC667" s="369"/>
      <c r="BD667" s="369"/>
      <c r="BE667" s="369"/>
      <c r="BF667" s="106"/>
    </row>
    <row r="668" spans="1:58" ht="37.4" customHeight="1" x14ac:dyDescent="0.55000000000000004">
      <c r="A668" s="107"/>
      <c r="B668" s="13" t="s">
        <v>242</v>
      </c>
      <c r="C668" s="341" t="s">
        <v>465</v>
      </c>
      <c r="D668" s="370"/>
      <c r="E668" s="370"/>
      <c r="F668" s="370"/>
      <c r="G668" s="370"/>
      <c r="H668" s="370"/>
      <c r="I668" s="370"/>
      <c r="J668" s="370"/>
      <c r="K668" s="370"/>
      <c r="L668" s="370"/>
      <c r="M668" s="370"/>
      <c r="N668" s="370"/>
      <c r="O668" s="370"/>
      <c r="P668" s="370"/>
      <c r="Q668" s="370"/>
      <c r="R668" s="370"/>
      <c r="S668" s="370"/>
      <c r="T668" s="370"/>
      <c r="U668" s="370"/>
      <c r="V668" s="370"/>
      <c r="W668" s="370"/>
      <c r="X668" s="371"/>
      <c r="Y668" s="383"/>
      <c r="Z668" s="384"/>
      <c r="AA668" s="384"/>
      <c r="AB668" s="385"/>
      <c r="AC668" s="100"/>
      <c r="AD668" s="328"/>
      <c r="AE668" s="329"/>
      <c r="AF668" s="330"/>
      <c r="AG668" s="399"/>
      <c r="AH668" s="400"/>
      <c r="AI668" s="400"/>
      <c r="AJ668" s="400"/>
      <c r="AK668" s="400"/>
      <c r="AL668" s="400"/>
      <c r="AM668" s="400"/>
      <c r="AN668" s="400"/>
      <c r="AO668" s="400"/>
      <c r="AP668" s="400"/>
      <c r="AQ668" s="401"/>
      <c r="AR668" s="286" t="s">
        <v>228</v>
      </c>
      <c r="AS668" s="287"/>
      <c r="AT668" s="288"/>
      <c r="AU668" s="369"/>
      <c r="AV668" s="369"/>
      <c r="AW668" s="369"/>
      <c r="AX668" s="369"/>
      <c r="AY668" s="369"/>
      <c r="AZ668" s="369"/>
      <c r="BA668" s="369"/>
      <c r="BB668" s="369"/>
      <c r="BC668" s="369"/>
      <c r="BD668" s="369"/>
      <c r="BE668" s="369"/>
      <c r="BF668" s="106"/>
    </row>
    <row r="669" spans="1:58" ht="5.5" customHeight="1" x14ac:dyDescent="0.55000000000000004">
      <c r="A669" s="107"/>
      <c r="B669" s="113"/>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58"/>
      <c r="Z669" s="58"/>
      <c r="AA669" s="58"/>
      <c r="AB669" s="58"/>
      <c r="AC669" s="100"/>
      <c r="AD669" s="57"/>
      <c r="AE669" s="57"/>
      <c r="AF669" s="57"/>
      <c r="AG669" s="57"/>
      <c r="AH669" s="57"/>
      <c r="AI669" s="57"/>
      <c r="AJ669" s="57"/>
      <c r="AK669" s="57"/>
      <c r="AL669" s="57"/>
      <c r="AM669" s="57"/>
      <c r="AN669" s="57"/>
      <c r="AO669" s="57"/>
      <c r="AP669" s="57"/>
      <c r="AQ669" s="57"/>
      <c r="AR669" s="57"/>
      <c r="AS669" s="57"/>
      <c r="AT669" s="57"/>
      <c r="AU669" s="57"/>
      <c r="AV669" s="57"/>
      <c r="AW669" s="57"/>
      <c r="AX669" s="57"/>
      <c r="AY669" s="57"/>
      <c r="AZ669" s="57"/>
      <c r="BA669" s="57"/>
      <c r="BB669" s="57"/>
      <c r="BC669" s="57"/>
      <c r="BD669" s="57"/>
      <c r="BE669" s="57"/>
      <c r="BF669" s="106"/>
    </row>
    <row r="670" spans="1:58" ht="37.4" customHeight="1" x14ac:dyDescent="0.55000000000000004">
      <c r="A670" s="107"/>
      <c r="B670" s="338" t="s">
        <v>244</v>
      </c>
      <c r="C670" s="339" t="s">
        <v>466</v>
      </c>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40"/>
      <c r="Z670" s="340"/>
      <c r="AA670" s="340"/>
      <c r="AB670" s="340"/>
      <c r="AC670" s="100"/>
      <c r="AD670" s="252" t="s">
        <v>229</v>
      </c>
      <c r="AE670" s="253"/>
      <c r="AF670" s="253"/>
      <c r="AG670" s="253"/>
      <c r="AH670" s="254"/>
      <c r="AI670" s="369"/>
      <c r="AJ670" s="369"/>
      <c r="AK670" s="369"/>
      <c r="AL670" s="369"/>
      <c r="AM670" s="369"/>
      <c r="AN670" s="369"/>
      <c r="AO670" s="369"/>
      <c r="AP670" s="369"/>
      <c r="AQ670" s="369"/>
      <c r="AR670" s="369"/>
      <c r="AS670" s="369"/>
      <c r="AT670" s="369"/>
      <c r="AU670" s="369"/>
      <c r="AV670" s="247" t="s">
        <v>230</v>
      </c>
      <c r="AW670" s="247"/>
      <c r="AX670" s="247"/>
      <c r="AY670" s="318"/>
      <c r="AZ670" s="318"/>
      <c r="BA670" s="318"/>
      <c r="BB670" s="318"/>
      <c r="BC670" s="318"/>
      <c r="BD670" s="318"/>
      <c r="BE670" s="318"/>
      <c r="BF670" s="106"/>
    </row>
    <row r="671" spans="1:58" ht="5.5" customHeight="1" x14ac:dyDescent="0.55000000000000004">
      <c r="A671" s="107"/>
      <c r="B671" s="338"/>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40"/>
      <c r="Z671" s="340"/>
      <c r="AA671" s="340"/>
      <c r="AB671" s="340"/>
      <c r="AC671" s="100"/>
      <c r="AD671" s="315"/>
      <c r="AE671" s="316"/>
      <c r="AF671" s="316"/>
      <c r="AG671" s="316"/>
      <c r="AH671" s="317"/>
      <c r="AI671" s="369"/>
      <c r="AJ671" s="369"/>
      <c r="AK671" s="369"/>
      <c r="AL671" s="369"/>
      <c r="AM671" s="369"/>
      <c r="AN671" s="369"/>
      <c r="AO671" s="369"/>
      <c r="AP671" s="369"/>
      <c r="AQ671" s="369"/>
      <c r="AR671" s="369"/>
      <c r="AS671" s="369"/>
      <c r="AT671" s="369"/>
      <c r="AU671" s="369"/>
      <c r="AV671" s="247"/>
      <c r="AW671" s="247"/>
      <c r="AX671" s="247"/>
      <c r="AY671" s="318"/>
      <c r="AZ671" s="318"/>
      <c r="BA671" s="318"/>
      <c r="BB671" s="318"/>
      <c r="BC671" s="318"/>
      <c r="BD671" s="318"/>
      <c r="BE671" s="318"/>
      <c r="BF671" s="106"/>
    </row>
    <row r="672" spans="1:58" ht="37.4" customHeight="1" x14ac:dyDescent="0.55000000000000004">
      <c r="A672" s="107"/>
      <c r="B672" s="338"/>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40"/>
      <c r="Z672" s="340"/>
      <c r="AA672" s="340"/>
      <c r="AB672" s="340"/>
      <c r="AC672" s="100"/>
      <c r="AD672" s="255"/>
      <c r="AE672" s="256"/>
      <c r="AF672" s="256"/>
      <c r="AG672" s="256"/>
      <c r="AH672" s="257"/>
      <c r="AI672" s="369"/>
      <c r="AJ672" s="369"/>
      <c r="AK672" s="369"/>
      <c r="AL672" s="369"/>
      <c r="AM672" s="369"/>
      <c r="AN672" s="369"/>
      <c r="AO672" s="369"/>
      <c r="AP672" s="369"/>
      <c r="AQ672" s="369"/>
      <c r="AR672" s="369"/>
      <c r="AS672" s="369"/>
      <c r="AT672" s="369"/>
      <c r="AU672" s="369"/>
      <c r="AV672" s="247"/>
      <c r="AW672" s="247"/>
      <c r="AX672" s="247"/>
      <c r="AY672" s="318"/>
      <c r="AZ672" s="318"/>
      <c r="BA672" s="318"/>
      <c r="BB672" s="318"/>
      <c r="BC672" s="318"/>
      <c r="BD672" s="318"/>
      <c r="BE672" s="318"/>
      <c r="BF672" s="106"/>
    </row>
    <row r="673" spans="1:58" ht="5.5" customHeight="1" x14ac:dyDescent="0.55000000000000004">
      <c r="A673" s="107"/>
      <c r="B673" s="338"/>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40"/>
      <c r="Z673" s="340"/>
      <c r="AA673" s="340"/>
      <c r="AB673" s="340"/>
      <c r="AC673" s="100"/>
      <c r="AD673" s="100"/>
      <c r="AE673" s="100"/>
      <c r="AF673" s="100"/>
      <c r="AG673" s="100"/>
      <c r="AH673" s="100"/>
      <c r="AI673" s="100"/>
      <c r="AJ673" s="100"/>
      <c r="AK673" s="100"/>
      <c r="AL673" s="100"/>
      <c r="AM673" s="100"/>
      <c r="AN673" s="100"/>
      <c r="AO673" s="100"/>
      <c r="AP673" s="100"/>
      <c r="AQ673" s="100"/>
      <c r="AR673" s="100"/>
      <c r="AS673" s="100"/>
      <c r="AT673" s="100"/>
      <c r="AU673" s="100"/>
      <c r="AV673" s="100"/>
      <c r="AW673" s="100"/>
      <c r="AX673" s="100"/>
      <c r="AY673" s="100"/>
      <c r="AZ673" s="100"/>
      <c r="BA673" s="100"/>
      <c r="BB673" s="100"/>
      <c r="BC673" s="100"/>
      <c r="BD673" s="100"/>
      <c r="BE673" s="100"/>
      <c r="BF673" s="106"/>
    </row>
    <row r="674" spans="1:58" ht="37.4" customHeight="1" x14ac:dyDescent="0.55000000000000004">
      <c r="A674" s="107"/>
      <c r="B674" s="338"/>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40"/>
      <c r="Z674" s="340"/>
      <c r="AA674" s="340"/>
      <c r="AB674" s="340"/>
      <c r="AC674" s="100"/>
      <c r="AD674" s="57"/>
      <c r="AE674" s="57"/>
      <c r="AF674" s="57"/>
      <c r="AG674" s="57"/>
      <c r="AH674" s="57"/>
      <c r="AI674" s="57"/>
      <c r="AJ674" s="57"/>
      <c r="AK674" s="57"/>
      <c r="AL674" s="57"/>
      <c r="AM674" s="57"/>
      <c r="AN674" s="57"/>
      <c r="AO674" s="57"/>
      <c r="AP674" s="57"/>
      <c r="AQ674" s="57"/>
      <c r="AR674" s="57"/>
      <c r="AS674" s="57"/>
      <c r="AT674" s="57"/>
      <c r="AU674" s="57"/>
      <c r="AV674" s="57"/>
      <c r="AW674" s="57"/>
      <c r="AX674" s="57"/>
      <c r="AY674" s="57"/>
      <c r="AZ674" s="57"/>
      <c r="BA674" s="57"/>
      <c r="BB674" s="57"/>
      <c r="BC674" s="57"/>
      <c r="BD674" s="57"/>
      <c r="BE674" s="57"/>
      <c r="BF674" s="106"/>
    </row>
    <row r="675" spans="1:58" ht="5.5" customHeight="1" x14ac:dyDescent="0.55000000000000004">
      <c r="A675" s="107"/>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100"/>
      <c r="AD675" s="100"/>
      <c r="AE675" s="100"/>
      <c r="AF675" s="100"/>
      <c r="AG675" s="100"/>
      <c r="AH675" s="100"/>
      <c r="AI675" s="100"/>
      <c r="AJ675" s="100"/>
      <c r="AK675" s="100"/>
      <c r="AL675" s="100"/>
      <c r="AM675" s="100"/>
      <c r="AN675" s="100"/>
      <c r="AO675" s="100"/>
      <c r="AP675" s="100"/>
      <c r="AQ675" s="100"/>
      <c r="AR675" s="100"/>
      <c r="AS675" s="100"/>
      <c r="AT675" s="100"/>
      <c r="AU675" s="100"/>
      <c r="AV675" s="100"/>
      <c r="AW675" s="100"/>
      <c r="AX675" s="100"/>
      <c r="AY675" s="100"/>
      <c r="AZ675" s="100"/>
      <c r="BA675" s="100"/>
      <c r="BB675" s="100"/>
      <c r="BC675" s="100"/>
      <c r="BD675" s="100"/>
      <c r="BE675" s="100"/>
      <c r="BF675" s="106"/>
    </row>
    <row r="676" spans="1:58" ht="37.4" customHeight="1" x14ac:dyDescent="0.55000000000000004">
      <c r="A676" s="107"/>
      <c r="B676" s="13" t="s">
        <v>246</v>
      </c>
      <c r="C676" s="341" t="s">
        <v>467</v>
      </c>
      <c r="D676" s="342"/>
      <c r="E676" s="342"/>
      <c r="F676" s="342"/>
      <c r="G676" s="342"/>
      <c r="H676" s="342"/>
      <c r="I676" s="342"/>
      <c r="J676" s="342"/>
      <c r="K676" s="342"/>
      <c r="L676" s="342"/>
      <c r="M676" s="342"/>
      <c r="N676" s="342"/>
      <c r="O676" s="342"/>
      <c r="P676" s="342"/>
      <c r="Q676" s="342"/>
      <c r="R676" s="342"/>
      <c r="S676" s="342"/>
      <c r="T676" s="342"/>
      <c r="U676" s="342"/>
      <c r="V676" s="342"/>
      <c r="W676" s="342"/>
      <c r="X676" s="343"/>
      <c r="Y676" s="383"/>
      <c r="Z676" s="384"/>
      <c r="AA676" s="384"/>
      <c r="AB676" s="385"/>
      <c r="AC676" s="100"/>
      <c r="AD676" s="57"/>
      <c r="AE676" s="57"/>
      <c r="AF676" s="57"/>
      <c r="AG676" s="57"/>
      <c r="AH676" s="57"/>
      <c r="AI676" s="57"/>
      <c r="AJ676" s="57"/>
      <c r="AK676" s="57"/>
      <c r="AL676" s="57"/>
      <c r="AM676" s="57"/>
      <c r="AN676" s="57"/>
      <c r="AO676" s="57"/>
      <c r="AP676" s="57"/>
      <c r="AQ676" s="57"/>
      <c r="AR676" s="57"/>
      <c r="AS676" s="57"/>
      <c r="AT676" s="57"/>
      <c r="AU676" s="57"/>
      <c r="AV676" s="57"/>
      <c r="AW676" s="57"/>
      <c r="AX676" s="57"/>
      <c r="AY676" s="57"/>
      <c r="AZ676" s="57"/>
      <c r="BA676" s="57"/>
      <c r="BB676" s="57"/>
      <c r="BC676" s="57"/>
      <c r="BD676" s="57"/>
      <c r="BE676" s="57"/>
      <c r="BF676" s="106"/>
    </row>
    <row r="677" spans="1:58" ht="5.5" customHeight="1" x14ac:dyDescent="0.55000000000000004">
      <c r="A677" s="107"/>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61"/>
      <c r="Z677" s="61"/>
      <c r="AA677" s="61"/>
      <c r="AB677" s="61"/>
      <c r="AC677" s="100"/>
      <c r="AD677" s="100"/>
      <c r="AE677" s="100"/>
      <c r="AF677" s="100"/>
      <c r="AG677" s="100"/>
      <c r="AH677" s="100"/>
      <c r="AI677" s="100"/>
      <c r="AJ677" s="100"/>
      <c r="AK677" s="100"/>
      <c r="AL677" s="100"/>
      <c r="AM677" s="100"/>
      <c r="AN677" s="100"/>
      <c r="AO677" s="100"/>
      <c r="AP677" s="100"/>
      <c r="AQ677" s="100"/>
      <c r="AR677" s="100"/>
      <c r="AS677" s="100"/>
      <c r="AT677" s="100"/>
      <c r="AU677" s="100"/>
      <c r="AV677" s="100"/>
      <c r="AW677" s="100"/>
      <c r="AX677" s="100"/>
      <c r="AY677" s="100"/>
      <c r="AZ677" s="100"/>
      <c r="BA677" s="100"/>
      <c r="BB677" s="100"/>
      <c r="BC677" s="100"/>
      <c r="BD677" s="100"/>
      <c r="BE677" s="100"/>
      <c r="BF677" s="106"/>
    </row>
    <row r="678" spans="1:58" ht="37.4" customHeight="1" x14ac:dyDescent="0.55000000000000004">
      <c r="A678" s="107"/>
      <c r="B678" s="338" t="s">
        <v>281</v>
      </c>
      <c r="C678" s="339" t="s">
        <v>468</v>
      </c>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40"/>
      <c r="Z678" s="340"/>
      <c r="AA678" s="340"/>
      <c r="AB678" s="340"/>
      <c r="AC678" s="100"/>
      <c r="AD678" s="57"/>
      <c r="AE678" s="57"/>
      <c r="AF678" s="57"/>
      <c r="AG678" s="57"/>
      <c r="AH678" s="57"/>
      <c r="AI678" s="57"/>
      <c r="AJ678" s="57"/>
      <c r="AK678" s="57"/>
      <c r="AL678" s="57"/>
      <c r="AM678" s="57"/>
      <c r="AN678" s="57"/>
      <c r="AO678" s="57"/>
      <c r="AP678" s="57"/>
      <c r="AQ678" s="57"/>
      <c r="AR678" s="57"/>
      <c r="AS678" s="57"/>
      <c r="AT678" s="57"/>
      <c r="AU678" s="57"/>
      <c r="AV678" s="57"/>
      <c r="AW678" s="57"/>
      <c r="AX678" s="57"/>
      <c r="AY678" s="57"/>
      <c r="AZ678" s="57"/>
      <c r="BA678" s="57"/>
      <c r="BB678" s="57"/>
      <c r="BC678" s="57"/>
      <c r="BD678" s="57"/>
      <c r="BE678" s="57"/>
      <c r="BF678" s="106"/>
    </row>
    <row r="679" spans="1:58" ht="5.5" customHeight="1" x14ac:dyDescent="0.55000000000000004">
      <c r="A679" s="107"/>
      <c r="B679" s="338"/>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40"/>
      <c r="Z679" s="340"/>
      <c r="AA679" s="340"/>
      <c r="AB679" s="34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0"/>
      <c r="AY679" s="100"/>
      <c r="AZ679" s="100"/>
      <c r="BA679" s="100"/>
      <c r="BB679" s="100"/>
      <c r="BC679" s="100"/>
      <c r="BD679" s="100"/>
      <c r="BE679" s="100"/>
      <c r="BF679" s="106"/>
    </row>
    <row r="680" spans="1:58" ht="37" customHeight="1" x14ac:dyDescent="0.55000000000000004">
      <c r="A680" s="107"/>
      <c r="B680" s="338"/>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40"/>
      <c r="Z680" s="340"/>
      <c r="AA680" s="340"/>
      <c r="AB680" s="340"/>
      <c r="AC680" s="100"/>
      <c r="AD680" s="100"/>
      <c r="AE680" s="100"/>
      <c r="AF680" s="100"/>
      <c r="AG680" s="100"/>
      <c r="AH680" s="100"/>
      <c r="AI680" s="100"/>
      <c r="AJ680" s="100"/>
      <c r="AK680" s="100"/>
      <c r="AL680" s="100"/>
      <c r="AM680" s="100"/>
      <c r="AN680" s="100"/>
      <c r="AO680" s="100"/>
      <c r="AP680" s="100"/>
      <c r="AQ680" s="100"/>
      <c r="AR680" s="100"/>
      <c r="AS680" s="100"/>
      <c r="AT680" s="100"/>
      <c r="AU680" s="100"/>
      <c r="AV680" s="100"/>
      <c r="AW680" s="100"/>
      <c r="AX680" s="100"/>
      <c r="AY680" s="100"/>
      <c r="AZ680" s="100"/>
      <c r="BA680" s="100"/>
      <c r="BB680" s="100"/>
      <c r="BC680" s="100"/>
      <c r="BD680" s="100"/>
      <c r="BE680" s="100"/>
      <c r="BF680" s="106"/>
    </row>
    <row r="681" spans="1:58" ht="5.5" customHeight="1" x14ac:dyDescent="0.55000000000000004">
      <c r="A681" s="107"/>
      <c r="B681" s="338"/>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40"/>
      <c r="Z681" s="340"/>
      <c r="AA681" s="340"/>
      <c r="AB681" s="340"/>
      <c r="AC681" s="100"/>
      <c r="AD681" s="100"/>
      <c r="AE681" s="100"/>
      <c r="AF681" s="100"/>
      <c r="AG681" s="100"/>
      <c r="AH681" s="100"/>
      <c r="AI681" s="100"/>
      <c r="AJ681" s="100"/>
      <c r="AK681" s="100"/>
      <c r="AL681" s="100"/>
      <c r="AM681" s="100"/>
      <c r="AN681" s="100"/>
      <c r="AO681" s="100"/>
      <c r="AP681" s="100"/>
      <c r="AQ681" s="100"/>
      <c r="AR681" s="100"/>
      <c r="AS681" s="100"/>
      <c r="AT681" s="100"/>
      <c r="AU681" s="100"/>
      <c r="AV681" s="100"/>
      <c r="AW681" s="100"/>
      <c r="AX681" s="100"/>
      <c r="AY681" s="100"/>
      <c r="AZ681" s="100"/>
      <c r="BA681" s="100"/>
      <c r="BB681" s="100"/>
      <c r="BC681" s="100"/>
      <c r="BD681" s="100"/>
      <c r="BE681" s="100"/>
      <c r="BF681" s="106"/>
    </row>
    <row r="682" spans="1:58" ht="37" customHeight="1" x14ac:dyDescent="0.55000000000000004">
      <c r="A682" s="107"/>
      <c r="B682" s="338"/>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40"/>
      <c r="Z682" s="340"/>
      <c r="AA682" s="340"/>
      <c r="AB682" s="340"/>
      <c r="AC682" s="100"/>
      <c r="AD682" s="100"/>
      <c r="AE682" s="100"/>
      <c r="AF682" s="100"/>
      <c r="AG682" s="100"/>
      <c r="AH682" s="100"/>
      <c r="AI682" s="100"/>
      <c r="AJ682" s="100"/>
      <c r="AK682" s="100"/>
      <c r="AL682" s="100"/>
      <c r="AM682" s="100"/>
      <c r="AN682" s="100"/>
      <c r="AO682" s="100"/>
      <c r="AP682" s="100"/>
      <c r="AQ682" s="100"/>
      <c r="AR682" s="100"/>
      <c r="AS682" s="100"/>
      <c r="AT682" s="100"/>
      <c r="AU682" s="100"/>
      <c r="AV682" s="100"/>
      <c r="AW682" s="100"/>
      <c r="AX682" s="100"/>
      <c r="AY682" s="100"/>
      <c r="AZ682" s="100"/>
      <c r="BA682" s="100"/>
      <c r="BB682" s="100"/>
      <c r="BC682" s="100"/>
      <c r="BD682" s="100"/>
      <c r="BE682" s="100"/>
      <c r="BF682" s="106"/>
    </row>
    <row r="683" spans="1:58" ht="5.5" customHeight="1" x14ac:dyDescent="0.55000000000000004">
      <c r="A683" s="107"/>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61"/>
      <c r="Z683" s="61"/>
      <c r="AA683" s="61"/>
      <c r="AB683" s="61"/>
      <c r="AC683" s="100"/>
      <c r="AD683" s="100"/>
      <c r="AE683" s="100"/>
      <c r="AF683" s="100"/>
      <c r="AG683" s="100"/>
      <c r="AH683" s="100"/>
      <c r="AI683" s="100"/>
      <c r="AJ683" s="100"/>
      <c r="AK683" s="100"/>
      <c r="AL683" s="100"/>
      <c r="AM683" s="100"/>
      <c r="AN683" s="100"/>
      <c r="AO683" s="100"/>
      <c r="AP683" s="100"/>
      <c r="AQ683" s="100"/>
      <c r="AR683" s="100"/>
      <c r="AS683" s="100"/>
      <c r="AT683" s="100"/>
      <c r="AU683" s="100"/>
      <c r="AV683" s="100"/>
      <c r="AW683" s="100"/>
      <c r="AX683" s="100"/>
      <c r="AY683" s="100"/>
      <c r="AZ683" s="100"/>
      <c r="BA683" s="100"/>
      <c r="BB683" s="100"/>
      <c r="BC683" s="100"/>
      <c r="BD683" s="100"/>
      <c r="BE683" s="100"/>
      <c r="BF683" s="106"/>
    </row>
    <row r="684" spans="1:58" ht="37" customHeight="1" x14ac:dyDescent="0.55000000000000004">
      <c r="A684" s="107"/>
      <c r="B684" s="13" t="s">
        <v>294</v>
      </c>
      <c r="C684" s="341" t="s">
        <v>469</v>
      </c>
      <c r="D684" s="370"/>
      <c r="E684" s="370"/>
      <c r="F684" s="370"/>
      <c r="G684" s="370"/>
      <c r="H684" s="370"/>
      <c r="I684" s="370"/>
      <c r="J684" s="370"/>
      <c r="K684" s="370"/>
      <c r="L684" s="370"/>
      <c r="M684" s="370"/>
      <c r="N684" s="370"/>
      <c r="O684" s="370"/>
      <c r="P684" s="370"/>
      <c r="Q684" s="370"/>
      <c r="R684" s="370"/>
      <c r="S684" s="370"/>
      <c r="T684" s="370"/>
      <c r="U684" s="370"/>
      <c r="V684" s="370"/>
      <c r="W684" s="370"/>
      <c r="X684" s="371"/>
      <c r="Y684" s="383"/>
      <c r="Z684" s="384"/>
      <c r="AA684" s="384"/>
      <c r="AB684" s="385"/>
      <c r="AC684" s="100"/>
      <c r="AD684" s="100"/>
      <c r="AE684" s="100"/>
      <c r="AF684" s="100"/>
      <c r="AG684" s="100"/>
      <c r="AH684" s="100"/>
      <c r="AI684" s="100"/>
      <c r="AJ684" s="100"/>
      <c r="AK684" s="100"/>
      <c r="AL684" s="100"/>
      <c r="AM684" s="100"/>
      <c r="AN684" s="100"/>
      <c r="AO684" s="100"/>
      <c r="AP684" s="100"/>
      <c r="AQ684" s="100"/>
      <c r="AR684" s="100"/>
      <c r="AS684" s="100"/>
      <c r="AT684" s="100"/>
      <c r="AU684" s="100"/>
      <c r="AV684" s="100"/>
      <c r="AW684" s="100"/>
      <c r="AX684" s="100"/>
      <c r="AY684" s="100"/>
      <c r="AZ684" s="100"/>
      <c r="BA684" s="100"/>
      <c r="BB684" s="100"/>
      <c r="BC684" s="100"/>
      <c r="BD684" s="100"/>
      <c r="BE684" s="100"/>
      <c r="BF684" s="106"/>
    </row>
    <row r="685" spans="1:58" ht="5.5" customHeight="1" x14ac:dyDescent="0.55000000000000004">
      <c r="A685" s="107"/>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61"/>
      <c r="Z685" s="61"/>
      <c r="AA685" s="61"/>
      <c r="AB685" s="61"/>
      <c r="AC685" s="100"/>
      <c r="AD685" s="100"/>
      <c r="AE685" s="100"/>
      <c r="AF685" s="100"/>
      <c r="AG685" s="100"/>
      <c r="AH685" s="100"/>
      <c r="AI685" s="100"/>
      <c r="AJ685" s="100"/>
      <c r="AK685" s="100"/>
      <c r="AL685" s="100"/>
      <c r="AM685" s="100"/>
      <c r="AN685" s="100"/>
      <c r="AO685" s="100"/>
      <c r="AP685" s="100"/>
      <c r="AQ685" s="100"/>
      <c r="AR685" s="100"/>
      <c r="AS685" s="100"/>
      <c r="AT685" s="100"/>
      <c r="AU685" s="100"/>
      <c r="AV685" s="100"/>
      <c r="AW685" s="100"/>
      <c r="AX685" s="100"/>
      <c r="AY685" s="100"/>
      <c r="AZ685" s="100"/>
      <c r="BA685" s="100"/>
      <c r="BB685" s="100"/>
      <c r="BC685" s="100"/>
      <c r="BD685" s="100"/>
      <c r="BE685" s="100"/>
      <c r="BF685" s="106"/>
    </row>
    <row r="686" spans="1:58" ht="37" customHeight="1" x14ac:dyDescent="0.55000000000000004">
      <c r="A686" s="107"/>
      <c r="B686" s="338" t="s">
        <v>296</v>
      </c>
      <c r="C686" s="339" t="s">
        <v>470</v>
      </c>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40"/>
      <c r="Z686" s="340"/>
      <c r="AA686" s="340"/>
      <c r="AB686" s="340"/>
      <c r="AC686" s="100"/>
      <c r="AD686" s="100"/>
      <c r="AE686" s="229" t="s">
        <v>471</v>
      </c>
      <c r="AF686" s="230"/>
      <c r="AG686" s="230"/>
      <c r="AH686" s="230"/>
      <c r="AI686" s="230"/>
      <c r="AJ686" s="230"/>
      <c r="AK686" s="230"/>
      <c r="AL686" s="230"/>
      <c r="AM686" s="230"/>
      <c r="AN686" s="230"/>
      <c r="AO686" s="230"/>
      <c r="AP686" s="230"/>
      <c r="AQ686" s="230"/>
      <c r="AR686" s="230"/>
      <c r="AS686" s="230"/>
      <c r="AT686" s="230"/>
      <c r="AU686" s="230"/>
      <c r="AV686" s="230"/>
      <c r="AW686" s="230"/>
      <c r="AX686" s="230"/>
      <c r="AY686" s="230"/>
      <c r="AZ686" s="230"/>
      <c r="BA686" s="230"/>
      <c r="BB686" s="230"/>
      <c r="BC686" s="230"/>
      <c r="BD686" s="231"/>
      <c r="BE686" s="100"/>
      <c r="BF686" s="106"/>
    </row>
    <row r="687" spans="1:58" ht="5.5" customHeight="1" x14ac:dyDescent="0.55000000000000004">
      <c r="A687" s="107"/>
      <c r="B687" s="338"/>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40"/>
      <c r="Z687" s="340"/>
      <c r="AA687" s="340"/>
      <c r="AB687" s="340"/>
      <c r="AC687" s="100"/>
      <c r="AD687" s="100"/>
      <c r="AE687" s="359" t="s">
        <v>472</v>
      </c>
      <c r="AF687" s="359"/>
      <c r="AG687" s="359"/>
      <c r="AH687" s="359"/>
      <c r="AI687" s="359"/>
      <c r="AJ687" s="359"/>
      <c r="AK687" s="359"/>
      <c r="AL687" s="359"/>
      <c r="AM687" s="359"/>
      <c r="AN687" s="359"/>
      <c r="AO687" s="359"/>
      <c r="AP687" s="359"/>
      <c r="AQ687" s="359"/>
      <c r="AR687" s="359"/>
      <c r="AS687" s="359"/>
      <c r="AT687" s="359"/>
      <c r="AU687" s="359"/>
      <c r="AV687" s="359"/>
      <c r="AW687" s="359"/>
      <c r="AX687" s="359"/>
      <c r="AY687" s="359"/>
      <c r="AZ687" s="359"/>
      <c r="BA687" s="359"/>
      <c r="BB687" s="359"/>
      <c r="BC687" s="359"/>
      <c r="BD687" s="359"/>
      <c r="BE687" s="100"/>
      <c r="BF687" s="106"/>
    </row>
    <row r="688" spans="1:58" ht="37" customHeight="1" x14ac:dyDescent="0.55000000000000004">
      <c r="A688" s="107"/>
      <c r="B688" s="338"/>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40"/>
      <c r="Z688" s="340"/>
      <c r="AA688" s="340"/>
      <c r="AB688" s="340"/>
      <c r="AC688" s="100"/>
      <c r="AD688" s="100"/>
      <c r="AE688" s="359"/>
      <c r="AF688" s="359"/>
      <c r="AG688" s="359"/>
      <c r="AH688" s="359"/>
      <c r="AI688" s="359"/>
      <c r="AJ688" s="359"/>
      <c r="AK688" s="359"/>
      <c r="AL688" s="359"/>
      <c r="AM688" s="359"/>
      <c r="AN688" s="359"/>
      <c r="AO688" s="359"/>
      <c r="AP688" s="359"/>
      <c r="AQ688" s="359"/>
      <c r="AR688" s="359"/>
      <c r="AS688" s="359"/>
      <c r="AT688" s="359"/>
      <c r="AU688" s="359"/>
      <c r="AV688" s="359"/>
      <c r="AW688" s="359"/>
      <c r="AX688" s="359"/>
      <c r="AY688" s="359"/>
      <c r="AZ688" s="359"/>
      <c r="BA688" s="359"/>
      <c r="BB688" s="359"/>
      <c r="BC688" s="359"/>
      <c r="BD688" s="359"/>
      <c r="BE688" s="100"/>
      <c r="BF688" s="106"/>
    </row>
    <row r="689" spans="1:58" ht="5.5" customHeight="1" x14ac:dyDescent="0.55000000000000004">
      <c r="A689" s="107"/>
      <c r="B689" s="338"/>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40"/>
      <c r="Z689" s="340"/>
      <c r="AA689" s="340"/>
      <c r="AB689" s="340"/>
      <c r="AC689" s="100"/>
      <c r="AD689" s="100"/>
      <c r="AE689" s="359"/>
      <c r="AF689" s="359"/>
      <c r="AG689" s="359"/>
      <c r="AH689" s="359"/>
      <c r="AI689" s="359"/>
      <c r="AJ689" s="359"/>
      <c r="AK689" s="359"/>
      <c r="AL689" s="359"/>
      <c r="AM689" s="359"/>
      <c r="AN689" s="359"/>
      <c r="AO689" s="359"/>
      <c r="AP689" s="359"/>
      <c r="AQ689" s="359"/>
      <c r="AR689" s="359"/>
      <c r="AS689" s="359"/>
      <c r="AT689" s="359"/>
      <c r="AU689" s="359"/>
      <c r="AV689" s="359"/>
      <c r="AW689" s="359"/>
      <c r="AX689" s="359"/>
      <c r="AY689" s="359"/>
      <c r="AZ689" s="359"/>
      <c r="BA689" s="359"/>
      <c r="BB689" s="359"/>
      <c r="BC689" s="359"/>
      <c r="BD689" s="359"/>
      <c r="BE689" s="100"/>
      <c r="BF689" s="106"/>
    </row>
    <row r="690" spans="1:58" ht="37" customHeight="1" x14ac:dyDescent="0.55000000000000004">
      <c r="A690" s="107"/>
      <c r="B690" s="338"/>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40"/>
      <c r="Z690" s="340"/>
      <c r="AA690" s="340"/>
      <c r="AB690" s="340"/>
      <c r="AC690" s="100"/>
      <c r="AD690" s="100"/>
      <c r="AE690" s="359"/>
      <c r="AF690" s="359"/>
      <c r="AG690" s="359"/>
      <c r="AH690" s="359"/>
      <c r="AI690" s="359"/>
      <c r="AJ690" s="359"/>
      <c r="AK690" s="359"/>
      <c r="AL690" s="359"/>
      <c r="AM690" s="359"/>
      <c r="AN690" s="359"/>
      <c r="AO690" s="359"/>
      <c r="AP690" s="359"/>
      <c r="AQ690" s="359"/>
      <c r="AR690" s="359"/>
      <c r="AS690" s="359"/>
      <c r="AT690" s="359"/>
      <c r="AU690" s="359"/>
      <c r="AV690" s="359"/>
      <c r="AW690" s="359"/>
      <c r="AX690" s="359"/>
      <c r="AY690" s="359"/>
      <c r="AZ690" s="359"/>
      <c r="BA690" s="359"/>
      <c r="BB690" s="359"/>
      <c r="BC690" s="359"/>
      <c r="BD690" s="359"/>
      <c r="BE690" s="100"/>
      <c r="BF690" s="106"/>
    </row>
    <row r="691" spans="1:58" ht="5.5" customHeight="1" x14ac:dyDescent="0.55000000000000004">
      <c r="A691" s="107"/>
      <c r="B691" s="338"/>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40"/>
      <c r="Z691" s="340"/>
      <c r="AA691" s="340"/>
      <c r="AB691" s="340"/>
      <c r="AC691" s="100"/>
      <c r="AD691" s="100"/>
      <c r="AE691" s="359"/>
      <c r="AF691" s="359"/>
      <c r="AG691" s="359"/>
      <c r="AH691" s="359"/>
      <c r="AI691" s="359"/>
      <c r="AJ691" s="359"/>
      <c r="AK691" s="359"/>
      <c r="AL691" s="359"/>
      <c r="AM691" s="359"/>
      <c r="AN691" s="359"/>
      <c r="AO691" s="359"/>
      <c r="AP691" s="359"/>
      <c r="AQ691" s="359"/>
      <c r="AR691" s="359"/>
      <c r="AS691" s="359"/>
      <c r="AT691" s="359"/>
      <c r="AU691" s="359"/>
      <c r="AV691" s="359"/>
      <c r="AW691" s="359"/>
      <c r="AX691" s="359"/>
      <c r="AY691" s="359"/>
      <c r="AZ691" s="359"/>
      <c r="BA691" s="359"/>
      <c r="BB691" s="359"/>
      <c r="BC691" s="359"/>
      <c r="BD691" s="359"/>
      <c r="BE691" s="100"/>
      <c r="BF691" s="106"/>
    </row>
    <row r="692" spans="1:58" ht="37" customHeight="1" x14ac:dyDescent="0.55000000000000004">
      <c r="A692" s="107"/>
      <c r="B692" s="338"/>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40"/>
      <c r="Z692" s="340"/>
      <c r="AA692" s="340"/>
      <c r="AB692" s="340"/>
      <c r="AC692" s="100"/>
      <c r="AD692" s="100"/>
      <c r="AE692" s="359"/>
      <c r="AF692" s="359"/>
      <c r="AG692" s="359"/>
      <c r="AH692" s="359"/>
      <c r="AI692" s="359"/>
      <c r="AJ692" s="359"/>
      <c r="AK692" s="359"/>
      <c r="AL692" s="359"/>
      <c r="AM692" s="359"/>
      <c r="AN692" s="359"/>
      <c r="AO692" s="359"/>
      <c r="AP692" s="359"/>
      <c r="AQ692" s="359"/>
      <c r="AR692" s="359"/>
      <c r="AS692" s="359"/>
      <c r="AT692" s="359"/>
      <c r="AU692" s="359"/>
      <c r="AV692" s="359"/>
      <c r="AW692" s="359"/>
      <c r="AX692" s="359"/>
      <c r="AY692" s="359"/>
      <c r="AZ692" s="359"/>
      <c r="BA692" s="359"/>
      <c r="BB692" s="359"/>
      <c r="BC692" s="359"/>
      <c r="BD692" s="359"/>
      <c r="BE692" s="100"/>
      <c r="BF692" s="106"/>
    </row>
    <row r="693" spans="1:58" ht="5.5" customHeight="1" x14ac:dyDescent="0.55000000000000004">
      <c r="A693" s="107"/>
      <c r="B693" s="338"/>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40"/>
      <c r="Z693" s="340"/>
      <c r="AA693" s="340"/>
      <c r="AB693" s="340"/>
      <c r="AC693" s="100"/>
      <c r="AD693" s="100"/>
      <c r="AE693" s="359"/>
      <c r="AF693" s="359"/>
      <c r="AG693" s="359"/>
      <c r="AH693" s="359"/>
      <c r="AI693" s="359"/>
      <c r="AJ693" s="359"/>
      <c r="AK693" s="359"/>
      <c r="AL693" s="359"/>
      <c r="AM693" s="359"/>
      <c r="AN693" s="359"/>
      <c r="AO693" s="359"/>
      <c r="AP693" s="359"/>
      <c r="AQ693" s="359"/>
      <c r="AR693" s="359"/>
      <c r="AS693" s="359"/>
      <c r="AT693" s="359"/>
      <c r="AU693" s="359"/>
      <c r="AV693" s="359"/>
      <c r="AW693" s="359"/>
      <c r="AX693" s="359"/>
      <c r="AY693" s="359"/>
      <c r="AZ693" s="359"/>
      <c r="BA693" s="359"/>
      <c r="BB693" s="359"/>
      <c r="BC693" s="359"/>
      <c r="BD693" s="359"/>
      <c r="BE693" s="100"/>
      <c r="BF693" s="106"/>
    </row>
    <row r="694" spans="1:58" ht="37" customHeight="1" x14ac:dyDescent="0.55000000000000004">
      <c r="A694" s="107"/>
      <c r="B694" s="338"/>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40"/>
      <c r="Z694" s="340"/>
      <c r="AA694" s="340"/>
      <c r="AB694" s="340"/>
      <c r="AC694" s="100"/>
      <c r="AD694" s="100"/>
      <c r="AE694" s="359"/>
      <c r="AF694" s="359"/>
      <c r="AG694" s="359"/>
      <c r="AH694" s="359"/>
      <c r="AI694" s="359"/>
      <c r="AJ694" s="359"/>
      <c r="AK694" s="359"/>
      <c r="AL694" s="359"/>
      <c r="AM694" s="359"/>
      <c r="AN694" s="359"/>
      <c r="AO694" s="359"/>
      <c r="AP694" s="359"/>
      <c r="AQ694" s="359"/>
      <c r="AR694" s="359"/>
      <c r="AS694" s="359"/>
      <c r="AT694" s="359"/>
      <c r="AU694" s="359"/>
      <c r="AV694" s="359"/>
      <c r="AW694" s="359"/>
      <c r="AX694" s="359"/>
      <c r="AY694" s="359"/>
      <c r="AZ694" s="359"/>
      <c r="BA694" s="359"/>
      <c r="BB694" s="359"/>
      <c r="BC694" s="359"/>
      <c r="BD694" s="359"/>
      <c r="BE694" s="100"/>
      <c r="BF694" s="106"/>
    </row>
    <row r="695" spans="1:58" ht="5.5" customHeight="1" x14ac:dyDescent="0.55000000000000004">
      <c r="A695" s="107"/>
      <c r="B695" s="338"/>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40"/>
      <c r="Z695" s="340"/>
      <c r="AA695" s="340"/>
      <c r="AB695" s="340"/>
      <c r="AC695" s="100"/>
      <c r="AD695" s="100"/>
      <c r="AE695" s="359"/>
      <c r="AF695" s="359"/>
      <c r="AG695" s="359"/>
      <c r="AH695" s="359"/>
      <c r="AI695" s="359"/>
      <c r="AJ695" s="359"/>
      <c r="AK695" s="359"/>
      <c r="AL695" s="359"/>
      <c r="AM695" s="359"/>
      <c r="AN695" s="359"/>
      <c r="AO695" s="359"/>
      <c r="AP695" s="359"/>
      <c r="AQ695" s="359"/>
      <c r="AR695" s="359"/>
      <c r="AS695" s="359"/>
      <c r="AT695" s="359"/>
      <c r="AU695" s="359"/>
      <c r="AV695" s="359"/>
      <c r="AW695" s="359"/>
      <c r="AX695" s="359"/>
      <c r="AY695" s="359"/>
      <c r="AZ695" s="359"/>
      <c r="BA695" s="359"/>
      <c r="BB695" s="359"/>
      <c r="BC695" s="359"/>
      <c r="BD695" s="359"/>
      <c r="BE695" s="100"/>
      <c r="BF695" s="106"/>
    </row>
    <row r="696" spans="1:58" ht="37" customHeight="1" x14ac:dyDescent="0.55000000000000004">
      <c r="A696" s="107"/>
      <c r="B696" s="338"/>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40"/>
      <c r="Z696" s="340"/>
      <c r="AA696" s="340"/>
      <c r="AB696" s="340"/>
      <c r="AC696" s="100"/>
      <c r="AD696" s="100"/>
      <c r="AE696" s="359"/>
      <c r="AF696" s="359"/>
      <c r="AG696" s="359"/>
      <c r="AH696" s="359"/>
      <c r="AI696" s="359"/>
      <c r="AJ696" s="359"/>
      <c r="AK696" s="359"/>
      <c r="AL696" s="359"/>
      <c r="AM696" s="359"/>
      <c r="AN696" s="359"/>
      <c r="AO696" s="359"/>
      <c r="AP696" s="359"/>
      <c r="AQ696" s="359"/>
      <c r="AR696" s="359"/>
      <c r="AS696" s="359"/>
      <c r="AT696" s="359"/>
      <c r="AU696" s="359"/>
      <c r="AV696" s="359"/>
      <c r="AW696" s="359"/>
      <c r="AX696" s="359"/>
      <c r="AY696" s="359"/>
      <c r="AZ696" s="359"/>
      <c r="BA696" s="359"/>
      <c r="BB696" s="359"/>
      <c r="BC696" s="359"/>
      <c r="BD696" s="359"/>
      <c r="BE696" s="100"/>
      <c r="BF696" s="106"/>
    </row>
    <row r="697" spans="1:58" ht="5.5" customHeight="1" x14ac:dyDescent="0.55000000000000004">
      <c r="A697" s="107"/>
      <c r="B697" s="338"/>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40"/>
      <c r="Z697" s="340"/>
      <c r="AA697" s="340"/>
      <c r="AB697" s="340"/>
      <c r="AC697" s="100"/>
      <c r="AD697" s="100"/>
      <c r="AE697" s="359"/>
      <c r="AF697" s="359"/>
      <c r="AG697" s="359"/>
      <c r="AH697" s="359"/>
      <c r="AI697" s="359"/>
      <c r="AJ697" s="359"/>
      <c r="AK697" s="359"/>
      <c r="AL697" s="359"/>
      <c r="AM697" s="359"/>
      <c r="AN697" s="359"/>
      <c r="AO697" s="359"/>
      <c r="AP697" s="359"/>
      <c r="AQ697" s="359"/>
      <c r="AR697" s="359"/>
      <c r="AS697" s="359"/>
      <c r="AT697" s="359"/>
      <c r="AU697" s="359"/>
      <c r="AV697" s="359"/>
      <c r="AW697" s="359"/>
      <c r="AX697" s="359"/>
      <c r="AY697" s="359"/>
      <c r="AZ697" s="359"/>
      <c r="BA697" s="359"/>
      <c r="BB697" s="359"/>
      <c r="BC697" s="359"/>
      <c r="BD697" s="359"/>
      <c r="BE697" s="100"/>
      <c r="BF697" s="106"/>
    </row>
    <row r="698" spans="1:58" ht="37" customHeight="1" x14ac:dyDescent="0.55000000000000004">
      <c r="A698" s="107"/>
      <c r="B698" s="338"/>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40"/>
      <c r="Z698" s="340"/>
      <c r="AA698" s="340"/>
      <c r="AB698" s="340"/>
      <c r="AC698" s="100"/>
      <c r="AD698" s="100"/>
      <c r="AE698" s="359"/>
      <c r="AF698" s="359"/>
      <c r="AG698" s="359"/>
      <c r="AH698" s="359"/>
      <c r="AI698" s="359"/>
      <c r="AJ698" s="359"/>
      <c r="AK698" s="359"/>
      <c r="AL698" s="359"/>
      <c r="AM698" s="359"/>
      <c r="AN698" s="359"/>
      <c r="AO698" s="359"/>
      <c r="AP698" s="359"/>
      <c r="AQ698" s="359"/>
      <c r="AR698" s="359"/>
      <c r="AS698" s="359"/>
      <c r="AT698" s="359"/>
      <c r="AU698" s="359"/>
      <c r="AV698" s="359"/>
      <c r="AW698" s="359"/>
      <c r="AX698" s="359"/>
      <c r="AY698" s="359"/>
      <c r="AZ698" s="359"/>
      <c r="BA698" s="359"/>
      <c r="BB698" s="359"/>
      <c r="BC698" s="359"/>
      <c r="BD698" s="359"/>
      <c r="BE698" s="100"/>
      <c r="BF698" s="106"/>
    </row>
    <row r="699" spans="1:58" ht="5.5" customHeight="1" x14ac:dyDescent="0.55000000000000004">
      <c r="A699" s="107"/>
      <c r="B699" s="338"/>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40"/>
      <c r="Z699" s="340"/>
      <c r="AA699" s="340"/>
      <c r="AB699" s="340"/>
      <c r="AC699" s="100"/>
      <c r="AD699" s="100"/>
      <c r="AE699" s="359"/>
      <c r="AF699" s="359"/>
      <c r="AG699" s="359"/>
      <c r="AH699" s="359"/>
      <c r="AI699" s="359"/>
      <c r="AJ699" s="359"/>
      <c r="AK699" s="359"/>
      <c r="AL699" s="359"/>
      <c r="AM699" s="359"/>
      <c r="AN699" s="359"/>
      <c r="AO699" s="359"/>
      <c r="AP699" s="359"/>
      <c r="AQ699" s="359"/>
      <c r="AR699" s="359"/>
      <c r="AS699" s="359"/>
      <c r="AT699" s="359"/>
      <c r="AU699" s="359"/>
      <c r="AV699" s="359"/>
      <c r="AW699" s="359"/>
      <c r="AX699" s="359"/>
      <c r="AY699" s="359"/>
      <c r="AZ699" s="359"/>
      <c r="BA699" s="359"/>
      <c r="BB699" s="359"/>
      <c r="BC699" s="359"/>
      <c r="BD699" s="359"/>
      <c r="BE699" s="100"/>
      <c r="BF699" s="106"/>
    </row>
    <row r="700" spans="1:58" ht="37" customHeight="1" x14ac:dyDescent="0.55000000000000004">
      <c r="A700" s="107"/>
      <c r="B700" s="338"/>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40"/>
      <c r="Z700" s="340"/>
      <c r="AA700" s="340"/>
      <c r="AB700" s="340"/>
      <c r="AC700" s="100"/>
      <c r="AD700" s="100"/>
      <c r="AE700" s="100"/>
      <c r="AF700" s="100"/>
      <c r="AG700" s="100"/>
      <c r="AH700" s="100"/>
      <c r="AI700" s="100"/>
      <c r="AJ700" s="100"/>
      <c r="AK700" s="100"/>
      <c r="AL700" s="100"/>
      <c r="AM700" s="100"/>
      <c r="AN700" s="100"/>
      <c r="AO700" s="100"/>
      <c r="AP700" s="100"/>
      <c r="AQ700" s="100"/>
      <c r="AR700" s="100"/>
      <c r="AS700" s="100"/>
      <c r="AT700" s="100"/>
      <c r="AU700" s="100"/>
      <c r="AV700" s="100"/>
      <c r="AW700" s="100"/>
      <c r="AX700" s="100"/>
      <c r="AY700" s="100"/>
      <c r="AZ700" s="100"/>
      <c r="BA700" s="100"/>
      <c r="BB700" s="100"/>
      <c r="BC700" s="100"/>
      <c r="BD700" s="100"/>
      <c r="BE700" s="100"/>
      <c r="BF700" s="106"/>
    </row>
    <row r="701" spans="1:58" ht="5.5" customHeight="1" x14ac:dyDescent="0.55000000000000004">
      <c r="A701" s="107"/>
      <c r="B701" s="338"/>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40"/>
      <c r="Z701" s="340"/>
      <c r="AA701" s="340"/>
      <c r="AB701" s="340"/>
      <c r="AC701" s="100"/>
      <c r="AD701" s="100"/>
      <c r="AE701" s="100"/>
      <c r="AF701" s="100"/>
      <c r="AG701" s="100"/>
      <c r="AH701" s="100"/>
      <c r="AI701" s="100"/>
      <c r="AJ701" s="100"/>
      <c r="AK701" s="100"/>
      <c r="AL701" s="100"/>
      <c r="AM701" s="100"/>
      <c r="AN701" s="100"/>
      <c r="AO701" s="100"/>
      <c r="AP701" s="100"/>
      <c r="AQ701" s="100"/>
      <c r="AR701" s="100"/>
      <c r="AS701" s="100"/>
      <c r="AT701" s="100"/>
      <c r="AU701" s="100"/>
      <c r="AV701" s="100"/>
      <c r="AW701" s="100"/>
      <c r="AX701" s="100"/>
      <c r="AY701" s="100"/>
      <c r="AZ701" s="100"/>
      <c r="BA701" s="100"/>
      <c r="BB701" s="100"/>
      <c r="BC701" s="100"/>
      <c r="BD701" s="100"/>
      <c r="BE701" s="100"/>
      <c r="BF701" s="106"/>
    </row>
    <row r="702" spans="1:58" ht="37" customHeight="1" x14ac:dyDescent="0.55000000000000004">
      <c r="A702" s="107"/>
      <c r="B702" s="338"/>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40"/>
      <c r="Z702" s="340"/>
      <c r="AA702" s="340"/>
      <c r="AB702" s="340"/>
      <c r="AC702" s="100"/>
      <c r="AD702" s="100"/>
      <c r="AE702" s="229" t="s">
        <v>473</v>
      </c>
      <c r="AF702" s="230"/>
      <c r="AG702" s="230"/>
      <c r="AH702" s="230"/>
      <c r="AI702" s="230"/>
      <c r="AJ702" s="230"/>
      <c r="AK702" s="230"/>
      <c r="AL702" s="230"/>
      <c r="AM702" s="230"/>
      <c r="AN702" s="230"/>
      <c r="AO702" s="230"/>
      <c r="AP702" s="230"/>
      <c r="AQ702" s="230"/>
      <c r="AR702" s="230"/>
      <c r="AS702" s="230"/>
      <c r="AT702" s="230"/>
      <c r="AU702" s="230"/>
      <c r="AV702" s="230"/>
      <c r="AW702" s="230"/>
      <c r="AX702" s="230"/>
      <c r="AY702" s="230"/>
      <c r="AZ702" s="230"/>
      <c r="BA702" s="230"/>
      <c r="BB702" s="230"/>
      <c r="BC702" s="230"/>
      <c r="BD702" s="231"/>
      <c r="BE702" s="100"/>
      <c r="BF702" s="106"/>
    </row>
    <row r="703" spans="1:58" ht="5.5" customHeight="1" x14ac:dyDescent="0.55000000000000004">
      <c r="A703" s="107"/>
      <c r="B703" s="338"/>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40"/>
      <c r="Z703" s="340"/>
      <c r="AA703" s="340"/>
      <c r="AB703" s="340"/>
      <c r="AC703" s="100"/>
      <c r="AD703" s="100"/>
      <c r="AE703" s="425" t="s">
        <v>474</v>
      </c>
      <c r="AF703" s="426"/>
      <c r="AG703" s="426"/>
      <c r="AH703" s="426"/>
      <c r="AI703" s="426"/>
      <c r="AJ703" s="426"/>
      <c r="AK703" s="426"/>
      <c r="AL703" s="426"/>
      <c r="AM703" s="426"/>
      <c r="AN703" s="426"/>
      <c r="AO703" s="426"/>
      <c r="AP703" s="426"/>
      <c r="AQ703" s="426"/>
      <c r="AR703" s="426"/>
      <c r="AS703" s="426"/>
      <c r="AT703" s="426"/>
      <c r="AU703" s="426"/>
      <c r="AV703" s="426"/>
      <c r="AW703" s="426"/>
      <c r="AX703" s="426"/>
      <c r="AY703" s="426"/>
      <c r="AZ703" s="426"/>
      <c r="BA703" s="426"/>
      <c r="BB703" s="426"/>
      <c r="BC703" s="426"/>
      <c r="BD703" s="427"/>
      <c r="BE703" s="100"/>
      <c r="BF703" s="106"/>
    </row>
    <row r="704" spans="1:58" ht="37" customHeight="1" x14ac:dyDescent="0.55000000000000004">
      <c r="A704" s="107"/>
      <c r="B704" s="338"/>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40"/>
      <c r="Z704" s="340"/>
      <c r="AA704" s="340"/>
      <c r="AB704" s="340"/>
      <c r="AC704" s="100"/>
      <c r="AD704" s="100"/>
      <c r="AE704" s="428"/>
      <c r="AF704" s="429"/>
      <c r="AG704" s="429"/>
      <c r="AH704" s="429"/>
      <c r="AI704" s="429"/>
      <c r="AJ704" s="429"/>
      <c r="AK704" s="429"/>
      <c r="AL704" s="429"/>
      <c r="AM704" s="429"/>
      <c r="AN704" s="429"/>
      <c r="AO704" s="429"/>
      <c r="AP704" s="429"/>
      <c r="AQ704" s="429"/>
      <c r="AR704" s="429"/>
      <c r="AS704" s="429"/>
      <c r="AT704" s="429"/>
      <c r="AU704" s="429"/>
      <c r="AV704" s="429"/>
      <c r="AW704" s="429"/>
      <c r="AX704" s="429"/>
      <c r="AY704" s="429"/>
      <c r="AZ704" s="429"/>
      <c r="BA704" s="429"/>
      <c r="BB704" s="429"/>
      <c r="BC704" s="429"/>
      <c r="BD704" s="430"/>
      <c r="BE704" s="100"/>
      <c r="BF704" s="106"/>
    </row>
    <row r="705" spans="1:58" ht="5.5" customHeight="1" x14ac:dyDescent="0.55000000000000004">
      <c r="A705" s="107"/>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61"/>
      <c r="Z705" s="61"/>
      <c r="AA705" s="61"/>
      <c r="AB705" s="61"/>
      <c r="AC705" s="100"/>
      <c r="AD705" s="100"/>
      <c r="AE705" s="428"/>
      <c r="AF705" s="429"/>
      <c r="AG705" s="429"/>
      <c r="AH705" s="429"/>
      <c r="AI705" s="429"/>
      <c r="AJ705" s="429"/>
      <c r="AK705" s="429"/>
      <c r="AL705" s="429"/>
      <c r="AM705" s="429"/>
      <c r="AN705" s="429"/>
      <c r="AO705" s="429"/>
      <c r="AP705" s="429"/>
      <c r="AQ705" s="429"/>
      <c r="AR705" s="429"/>
      <c r="AS705" s="429"/>
      <c r="AT705" s="429"/>
      <c r="AU705" s="429"/>
      <c r="AV705" s="429"/>
      <c r="AW705" s="429"/>
      <c r="AX705" s="429"/>
      <c r="AY705" s="429"/>
      <c r="AZ705" s="429"/>
      <c r="BA705" s="429"/>
      <c r="BB705" s="429"/>
      <c r="BC705" s="429"/>
      <c r="BD705" s="430"/>
      <c r="BE705" s="100"/>
      <c r="BF705" s="106"/>
    </row>
    <row r="706" spans="1:58" ht="37" customHeight="1" x14ac:dyDescent="0.55000000000000004">
      <c r="A706" s="107"/>
      <c r="B706" s="338" t="s">
        <v>475</v>
      </c>
      <c r="C706" s="339" t="s">
        <v>476</v>
      </c>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40"/>
      <c r="Z706" s="340"/>
      <c r="AA706" s="340"/>
      <c r="AB706" s="340"/>
      <c r="AC706" s="100"/>
      <c r="AD706" s="100"/>
      <c r="AE706" s="428"/>
      <c r="AF706" s="429"/>
      <c r="AG706" s="429"/>
      <c r="AH706" s="429"/>
      <c r="AI706" s="429"/>
      <c r="AJ706" s="429"/>
      <c r="AK706" s="429"/>
      <c r="AL706" s="429"/>
      <c r="AM706" s="429"/>
      <c r="AN706" s="429"/>
      <c r="AO706" s="429"/>
      <c r="AP706" s="429"/>
      <c r="AQ706" s="429"/>
      <c r="AR706" s="429"/>
      <c r="AS706" s="429"/>
      <c r="AT706" s="429"/>
      <c r="AU706" s="429"/>
      <c r="AV706" s="429"/>
      <c r="AW706" s="429"/>
      <c r="AX706" s="429"/>
      <c r="AY706" s="429"/>
      <c r="AZ706" s="429"/>
      <c r="BA706" s="429"/>
      <c r="BB706" s="429"/>
      <c r="BC706" s="429"/>
      <c r="BD706" s="430"/>
      <c r="BE706" s="100"/>
      <c r="BF706" s="106"/>
    </row>
    <row r="707" spans="1:58" ht="5.5" customHeight="1" x14ac:dyDescent="0.55000000000000004">
      <c r="A707" s="107"/>
      <c r="B707" s="338"/>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40"/>
      <c r="Z707" s="340"/>
      <c r="AA707" s="340"/>
      <c r="AB707" s="340"/>
      <c r="AC707" s="100"/>
      <c r="AD707" s="100"/>
      <c r="AE707" s="428"/>
      <c r="AF707" s="429"/>
      <c r="AG707" s="429"/>
      <c r="AH707" s="429"/>
      <c r="AI707" s="429"/>
      <c r="AJ707" s="429"/>
      <c r="AK707" s="429"/>
      <c r="AL707" s="429"/>
      <c r="AM707" s="429"/>
      <c r="AN707" s="429"/>
      <c r="AO707" s="429"/>
      <c r="AP707" s="429"/>
      <c r="AQ707" s="429"/>
      <c r="AR707" s="429"/>
      <c r="AS707" s="429"/>
      <c r="AT707" s="429"/>
      <c r="AU707" s="429"/>
      <c r="AV707" s="429"/>
      <c r="AW707" s="429"/>
      <c r="AX707" s="429"/>
      <c r="AY707" s="429"/>
      <c r="AZ707" s="429"/>
      <c r="BA707" s="429"/>
      <c r="BB707" s="429"/>
      <c r="BC707" s="429"/>
      <c r="BD707" s="430"/>
      <c r="BE707" s="100"/>
      <c r="BF707" s="106"/>
    </row>
    <row r="708" spans="1:58" ht="37" customHeight="1" x14ac:dyDescent="0.55000000000000004">
      <c r="A708" s="107"/>
      <c r="B708" s="338"/>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40"/>
      <c r="Z708" s="340"/>
      <c r="AA708" s="340"/>
      <c r="AB708" s="340"/>
      <c r="AC708" s="100"/>
      <c r="AD708" s="100"/>
      <c r="AE708" s="428"/>
      <c r="AF708" s="429"/>
      <c r="AG708" s="429"/>
      <c r="AH708" s="429"/>
      <c r="AI708" s="429"/>
      <c r="AJ708" s="429"/>
      <c r="AK708" s="429"/>
      <c r="AL708" s="429"/>
      <c r="AM708" s="429"/>
      <c r="AN708" s="429"/>
      <c r="AO708" s="429"/>
      <c r="AP708" s="429"/>
      <c r="AQ708" s="429"/>
      <c r="AR708" s="429"/>
      <c r="AS708" s="429"/>
      <c r="AT708" s="429"/>
      <c r="AU708" s="429"/>
      <c r="AV708" s="429"/>
      <c r="AW708" s="429"/>
      <c r="AX708" s="429"/>
      <c r="AY708" s="429"/>
      <c r="AZ708" s="429"/>
      <c r="BA708" s="429"/>
      <c r="BB708" s="429"/>
      <c r="BC708" s="429"/>
      <c r="BD708" s="430"/>
      <c r="BE708" s="100"/>
      <c r="BF708" s="106"/>
    </row>
    <row r="709" spans="1:58" ht="5.5" customHeight="1" x14ac:dyDescent="0.55000000000000004">
      <c r="A709" s="107"/>
      <c r="B709" s="338"/>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40"/>
      <c r="Z709" s="340"/>
      <c r="AA709" s="340"/>
      <c r="AB709" s="340"/>
      <c r="AC709" s="100"/>
      <c r="AD709" s="100"/>
      <c r="AE709" s="428"/>
      <c r="AF709" s="429"/>
      <c r="AG709" s="429"/>
      <c r="AH709" s="429"/>
      <c r="AI709" s="429"/>
      <c r="AJ709" s="429"/>
      <c r="AK709" s="429"/>
      <c r="AL709" s="429"/>
      <c r="AM709" s="429"/>
      <c r="AN709" s="429"/>
      <c r="AO709" s="429"/>
      <c r="AP709" s="429"/>
      <c r="AQ709" s="429"/>
      <c r="AR709" s="429"/>
      <c r="AS709" s="429"/>
      <c r="AT709" s="429"/>
      <c r="AU709" s="429"/>
      <c r="AV709" s="429"/>
      <c r="AW709" s="429"/>
      <c r="AX709" s="429"/>
      <c r="AY709" s="429"/>
      <c r="AZ709" s="429"/>
      <c r="BA709" s="429"/>
      <c r="BB709" s="429"/>
      <c r="BC709" s="429"/>
      <c r="BD709" s="430"/>
      <c r="BE709" s="100"/>
      <c r="BF709" s="106"/>
    </row>
    <row r="710" spans="1:58" ht="37" customHeight="1" x14ac:dyDescent="0.55000000000000004">
      <c r="A710" s="107"/>
      <c r="B710" s="338"/>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40"/>
      <c r="Z710" s="340"/>
      <c r="AA710" s="340"/>
      <c r="AB710" s="340"/>
      <c r="AC710" s="100"/>
      <c r="AD710" s="100"/>
      <c r="AE710" s="431"/>
      <c r="AF710" s="432"/>
      <c r="AG710" s="432"/>
      <c r="AH710" s="432"/>
      <c r="AI710" s="432"/>
      <c r="AJ710" s="432"/>
      <c r="AK710" s="432"/>
      <c r="AL710" s="432"/>
      <c r="AM710" s="432"/>
      <c r="AN710" s="432"/>
      <c r="AO710" s="432"/>
      <c r="AP710" s="432"/>
      <c r="AQ710" s="432"/>
      <c r="AR710" s="432"/>
      <c r="AS710" s="432"/>
      <c r="AT710" s="432"/>
      <c r="AU710" s="432"/>
      <c r="AV710" s="432"/>
      <c r="AW710" s="432"/>
      <c r="AX710" s="432"/>
      <c r="AY710" s="432"/>
      <c r="AZ710" s="432"/>
      <c r="BA710" s="432"/>
      <c r="BB710" s="432"/>
      <c r="BC710" s="432"/>
      <c r="BD710" s="433"/>
      <c r="BE710" s="100"/>
      <c r="BF710" s="106"/>
    </row>
    <row r="711" spans="1:58" ht="5.5" customHeight="1" x14ac:dyDescent="0.55000000000000004">
      <c r="A711" s="107"/>
      <c r="B711" s="338"/>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40"/>
      <c r="Z711" s="340"/>
      <c r="AA711" s="340"/>
      <c r="AB711" s="340"/>
      <c r="AC711" s="100"/>
      <c r="AD711" s="100"/>
      <c r="AE711" s="57"/>
      <c r="AF711" s="57"/>
      <c r="AG711" s="57"/>
      <c r="AH711" s="57"/>
      <c r="AI711" s="57"/>
      <c r="AJ711" s="57"/>
      <c r="AK711" s="57"/>
      <c r="AL711" s="57"/>
      <c r="AM711" s="57"/>
      <c r="AN711" s="57"/>
      <c r="AO711" s="57"/>
      <c r="AP711" s="57"/>
      <c r="AQ711" s="57"/>
      <c r="AR711" s="57"/>
      <c r="AS711" s="57"/>
      <c r="AT711" s="57"/>
      <c r="AU711" s="57"/>
      <c r="AV711" s="57"/>
      <c r="AW711" s="57"/>
      <c r="AX711" s="57"/>
      <c r="AY711" s="57"/>
      <c r="AZ711" s="57"/>
      <c r="BA711" s="57"/>
      <c r="BB711" s="57"/>
      <c r="BC711" s="57"/>
      <c r="BD711" s="57"/>
      <c r="BE711" s="100"/>
      <c r="BF711" s="106"/>
    </row>
    <row r="712" spans="1:58" ht="37" customHeight="1" x14ac:dyDescent="0.55000000000000004">
      <c r="A712" s="107"/>
      <c r="B712" s="338"/>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40"/>
      <c r="Z712" s="340"/>
      <c r="AA712" s="340"/>
      <c r="AB712" s="340"/>
      <c r="AC712" s="100"/>
      <c r="AD712" s="100"/>
      <c r="AE712" s="57"/>
      <c r="AF712" s="57"/>
      <c r="AG712" s="57"/>
      <c r="AH712" s="57"/>
      <c r="AI712" s="57"/>
      <c r="AJ712" s="57"/>
      <c r="AK712" s="57"/>
      <c r="AL712" s="57"/>
      <c r="AM712" s="57"/>
      <c r="AN712" s="57"/>
      <c r="AO712" s="57"/>
      <c r="AP712" s="57"/>
      <c r="AQ712" s="57"/>
      <c r="AR712" s="57"/>
      <c r="AS712" s="57"/>
      <c r="AT712" s="57"/>
      <c r="AU712" s="57"/>
      <c r="AV712" s="57"/>
      <c r="AW712" s="57"/>
      <c r="AX712" s="57"/>
      <c r="AY712" s="57"/>
      <c r="AZ712" s="57"/>
      <c r="BA712" s="57"/>
      <c r="BB712" s="57"/>
      <c r="BC712" s="57"/>
      <c r="BD712" s="57"/>
      <c r="BE712" s="100"/>
      <c r="BF712" s="106"/>
    </row>
    <row r="713" spans="1:58" ht="5.5" customHeight="1" x14ac:dyDescent="0.55000000000000004">
      <c r="A713" s="107"/>
      <c r="B713" s="338"/>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40"/>
      <c r="Z713" s="340"/>
      <c r="AA713" s="340"/>
      <c r="AB713" s="340"/>
      <c r="AC713" s="100"/>
      <c r="AD713" s="100"/>
      <c r="AE713" s="57"/>
      <c r="AF713" s="57"/>
      <c r="AG713" s="57"/>
      <c r="AH713" s="57"/>
      <c r="AI713" s="57"/>
      <c r="AJ713" s="57"/>
      <c r="AK713" s="57"/>
      <c r="AL713" s="57"/>
      <c r="AM713" s="57"/>
      <c r="AN713" s="57"/>
      <c r="AO713" s="57"/>
      <c r="AP713" s="57"/>
      <c r="AQ713" s="57"/>
      <c r="AR713" s="57"/>
      <c r="AS713" s="57"/>
      <c r="AT713" s="57"/>
      <c r="AU713" s="57"/>
      <c r="AV713" s="57"/>
      <c r="AW713" s="57"/>
      <c r="AX713" s="57"/>
      <c r="AY713" s="57"/>
      <c r="AZ713" s="57"/>
      <c r="BA713" s="57"/>
      <c r="BB713" s="57"/>
      <c r="BC713" s="57"/>
      <c r="BD713" s="57"/>
      <c r="BE713" s="100"/>
      <c r="BF713" s="106"/>
    </row>
    <row r="714" spans="1:58" ht="37" customHeight="1" x14ac:dyDescent="0.55000000000000004">
      <c r="A714" s="107"/>
      <c r="B714" s="338"/>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40"/>
      <c r="Z714" s="340"/>
      <c r="AA714" s="340"/>
      <c r="AB714" s="340"/>
      <c r="AC714" s="100"/>
      <c r="AD714" s="100"/>
      <c r="AE714" s="57"/>
      <c r="AF714" s="57"/>
      <c r="AG714" s="57"/>
      <c r="AH714" s="57"/>
      <c r="AI714" s="57"/>
      <c r="AJ714" s="57"/>
      <c r="AK714" s="57"/>
      <c r="AL714" s="57"/>
      <c r="AM714" s="57"/>
      <c r="AN714" s="57"/>
      <c r="AO714" s="57"/>
      <c r="AP714" s="57"/>
      <c r="AQ714" s="57"/>
      <c r="AR714" s="57"/>
      <c r="AS714" s="57"/>
      <c r="AT714" s="57"/>
      <c r="AU714" s="57"/>
      <c r="AV714" s="57"/>
      <c r="AW714" s="57"/>
      <c r="AX714" s="57"/>
      <c r="AY714" s="57"/>
      <c r="AZ714" s="57"/>
      <c r="BA714" s="57"/>
      <c r="BB714" s="57"/>
      <c r="BC714" s="57"/>
      <c r="BD714" s="57"/>
      <c r="BE714" s="100"/>
      <c r="BF714" s="106"/>
    </row>
    <row r="715" spans="1:58" ht="5.5" customHeight="1" x14ac:dyDescent="0.55000000000000004">
      <c r="A715" s="107"/>
      <c r="B715" s="338"/>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40"/>
      <c r="Z715" s="340"/>
      <c r="AA715" s="340"/>
      <c r="AB715" s="340"/>
      <c r="AC715" s="100"/>
      <c r="AD715" s="100"/>
      <c r="AE715" s="57"/>
      <c r="AF715" s="57"/>
      <c r="AG715" s="57"/>
      <c r="AH715" s="57"/>
      <c r="AI715" s="57"/>
      <c r="AJ715" s="57"/>
      <c r="AK715" s="57"/>
      <c r="AL715" s="57"/>
      <c r="AM715" s="57"/>
      <c r="AN715" s="57"/>
      <c r="AO715" s="57"/>
      <c r="AP715" s="57"/>
      <c r="AQ715" s="57"/>
      <c r="AR715" s="57"/>
      <c r="AS715" s="57"/>
      <c r="AT715" s="57"/>
      <c r="AU715" s="57"/>
      <c r="AV715" s="57"/>
      <c r="AW715" s="57"/>
      <c r="AX715" s="57"/>
      <c r="AY715" s="57"/>
      <c r="AZ715" s="57"/>
      <c r="BA715" s="57"/>
      <c r="BB715" s="57"/>
      <c r="BC715" s="57"/>
      <c r="BD715" s="57"/>
      <c r="BE715" s="100"/>
      <c r="BF715" s="106"/>
    </row>
    <row r="716" spans="1:58" ht="37" customHeight="1" x14ac:dyDescent="0.55000000000000004">
      <c r="A716" s="107"/>
      <c r="B716" s="338"/>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40"/>
      <c r="Z716" s="340"/>
      <c r="AA716" s="340"/>
      <c r="AB716" s="340"/>
      <c r="AC716" s="100"/>
      <c r="AD716" s="100"/>
      <c r="AE716" s="100"/>
      <c r="AF716" s="100"/>
      <c r="AG716" s="100"/>
      <c r="AH716" s="100"/>
      <c r="AI716" s="100"/>
      <c r="AJ716" s="100"/>
      <c r="AK716" s="100"/>
      <c r="AL716" s="100"/>
      <c r="AM716" s="100"/>
      <c r="AN716" s="100"/>
      <c r="AO716" s="100"/>
      <c r="AP716" s="100"/>
      <c r="AQ716" s="100"/>
      <c r="AR716" s="100"/>
      <c r="AS716" s="100"/>
      <c r="AT716" s="100"/>
      <c r="AU716" s="100"/>
      <c r="AV716" s="100"/>
      <c r="AW716" s="100"/>
      <c r="AX716" s="100"/>
      <c r="AY716" s="100"/>
      <c r="AZ716" s="100"/>
      <c r="BA716" s="100"/>
      <c r="BB716" s="100"/>
      <c r="BC716" s="100"/>
      <c r="BD716" s="100"/>
      <c r="BE716" s="100"/>
      <c r="BF716" s="106"/>
    </row>
    <row r="717" spans="1:58" ht="5.5" customHeight="1" x14ac:dyDescent="0.55000000000000004">
      <c r="A717" s="107"/>
      <c r="B717" s="338"/>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40"/>
      <c r="Z717" s="340"/>
      <c r="AA717" s="340"/>
      <c r="AB717" s="340"/>
      <c r="AC717" s="100"/>
      <c r="AD717" s="100"/>
      <c r="AE717" s="100"/>
      <c r="AF717" s="100"/>
      <c r="AG717" s="100"/>
      <c r="AH717" s="100"/>
      <c r="AI717" s="100"/>
      <c r="AJ717" s="100"/>
      <c r="AK717" s="100"/>
      <c r="AL717" s="100"/>
      <c r="AM717" s="100"/>
      <c r="AN717" s="100"/>
      <c r="AO717" s="100"/>
      <c r="AP717" s="100"/>
      <c r="AQ717" s="100"/>
      <c r="AR717" s="100"/>
      <c r="AS717" s="100"/>
      <c r="AT717" s="100"/>
      <c r="AU717" s="100"/>
      <c r="AV717" s="100"/>
      <c r="AW717" s="100"/>
      <c r="AX717" s="100"/>
      <c r="AY717" s="100"/>
      <c r="AZ717" s="100"/>
      <c r="BA717" s="100"/>
      <c r="BB717" s="100"/>
      <c r="BC717" s="100"/>
      <c r="BD717" s="100"/>
      <c r="BE717" s="100"/>
      <c r="BF717" s="106"/>
    </row>
    <row r="718" spans="1:58" ht="37" customHeight="1" x14ac:dyDescent="0.55000000000000004">
      <c r="A718" s="107"/>
      <c r="B718" s="338"/>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40"/>
      <c r="Z718" s="340"/>
      <c r="AA718" s="340"/>
      <c r="AB718" s="340"/>
      <c r="AC718" s="100"/>
      <c r="AD718" s="100"/>
      <c r="AE718" s="100"/>
      <c r="AF718" s="100"/>
      <c r="AG718" s="100"/>
      <c r="AH718" s="100"/>
      <c r="AI718" s="100"/>
      <c r="AJ718" s="100"/>
      <c r="AK718" s="100"/>
      <c r="AL718" s="100"/>
      <c r="AM718" s="100"/>
      <c r="AN718" s="100"/>
      <c r="AO718" s="100"/>
      <c r="AP718" s="100"/>
      <c r="AQ718" s="100"/>
      <c r="AR718" s="100"/>
      <c r="AS718" s="100"/>
      <c r="AT718" s="100"/>
      <c r="AU718" s="100"/>
      <c r="AV718" s="100"/>
      <c r="AW718" s="100"/>
      <c r="AX718" s="100"/>
      <c r="AY718" s="100"/>
      <c r="AZ718" s="100"/>
      <c r="BA718" s="100"/>
      <c r="BB718" s="100"/>
      <c r="BC718" s="100"/>
      <c r="BD718" s="100"/>
      <c r="BE718" s="100"/>
      <c r="BF718" s="106"/>
    </row>
    <row r="719" spans="1:58" ht="5.5" customHeight="1" x14ac:dyDescent="0.55000000000000004">
      <c r="A719" s="107"/>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62"/>
      <c r="Z719" s="62"/>
      <c r="AA719" s="62"/>
      <c r="AB719" s="62"/>
      <c r="AC719" s="100"/>
      <c r="AD719" s="100"/>
      <c r="AE719" s="100"/>
      <c r="AF719" s="100"/>
      <c r="AG719" s="100"/>
      <c r="AH719" s="100"/>
      <c r="AI719" s="100"/>
      <c r="AJ719" s="100"/>
      <c r="AK719" s="100"/>
      <c r="AL719" s="100"/>
      <c r="AM719" s="100"/>
      <c r="AN719" s="100"/>
      <c r="AO719" s="100"/>
      <c r="AP719" s="100"/>
      <c r="AQ719" s="100"/>
      <c r="AR719" s="100"/>
      <c r="AS719" s="100"/>
      <c r="AT719" s="100"/>
      <c r="AU719" s="100"/>
      <c r="AV719" s="100"/>
      <c r="AW719" s="100"/>
      <c r="AX719" s="100"/>
      <c r="AY719" s="100"/>
      <c r="AZ719" s="100"/>
      <c r="BA719" s="100"/>
      <c r="BB719" s="100"/>
      <c r="BC719" s="100"/>
      <c r="BD719" s="100"/>
      <c r="BE719" s="100"/>
      <c r="BF719" s="106"/>
    </row>
    <row r="720" spans="1:58" ht="37" customHeight="1" x14ac:dyDescent="0.55000000000000004">
      <c r="A720" s="107"/>
      <c r="B720" s="338" t="s">
        <v>477</v>
      </c>
      <c r="C720" s="339" t="s">
        <v>478</v>
      </c>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40"/>
      <c r="Z720" s="340"/>
      <c r="AA720" s="340"/>
      <c r="AB720" s="340"/>
      <c r="AC720" s="100"/>
      <c r="AD720" s="100"/>
      <c r="AE720" s="100"/>
      <c r="AF720" s="100"/>
      <c r="AG720" s="100"/>
      <c r="AH720" s="100"/>
      <c r="AI720" s="100"/>
      <c r="AJ720" s="100"/>
      <c r="AK720" s="100"/>
      <c r="AL720" s="100"/>
      <c r="AM720" s="100"/>
      <c r="AN720" s="100"/>
      <c r="AO720" s="100"/>
      <c r="AP720" s="100"/>
      <c r="AQ720" s="100"/>
      <c r="AR720" s="100"/>
      <c r="AS720" s="100"/>
      <c r="AT720" s="100"/>
      <c r="AU720" s="100"/>
      <c r="AV720" s="100"/>
      <c r="AW720" s="100"/>
      <c r="AX720" s="100"/>
      <c r="AY720" s="100"/>
      <c r="AZ720" s="100"/>
      <c r="BA720" s="100"/>
      <c r="BB720" s="100"/>
      <c r="BC720" s="100"/>
      <c r="BD720" s="100"/>
      <c r="BE720" s="100"/>
      <c r="BF720" s="106"/>
    </row>
    <row r="721" spans="1:58" ht="5.5" customHeight="1" x14ac:dyDescent="0.55000000000000004">
      <c r="A721" s="107"/>
      <c r="B721" s="338"/>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40"/>
      <c r="Z721" s="340"/>
      <c r="AA721" s="340"/>
      <c r="AB721" s="340"/>
      <c r="AC721" s="100"/>
      <c r="AD721" s="100"/>
      <c r="AE721" s="100"/>
      <c r="AF721" s="100"/>
      <c r="AG721" s="100"/>
      <c r="AH721" s="100"/>
      <c r="AI721" s="100"/>
      <c r="AJ721" s="100"/>
      <c r="AK721" s="100"/>
      <c r="AL721" s="100"/>
      <c r="AM721" s="100"/>
      <c r="AN721" s="100"/>
      <c r="AO721" s="100"/>
      <c r="AP721" s="100"/>
      <c r="AQ721" s="100"/>
      <c r="AR721" s="100"/>
      <c r="AS721" s="100"/>
      <c r="AT721" s="100"/>
      <c r="AU721" s="100"/>
      <c r="AV721" s="100"/>
      <c r="AW721" s="100"/>
      <c r="AX721" s="100"/>
      <c r="AY721" s="100"/>
      <c r="AZ721" s="100"/>
      <c r="BA721" s="100"/>
      <c r="BB721" s="100"/>
      <c r="BC721" s="100"/>
      <c r="BD721" s="100"/>
      <c r="BE721" s="100"/>
      <c r="BF721" s="106"/>
    </row>
    <row r="722" spans="1:58" ht="37" customHeight="1" x14ac:dyDescent="0.55000000000000004">
      <c r="A722" s="107"/>
      <c r="B722" s="338"/>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40"/>
      <c r="Z722" s="340"/>
      <c r="AA722" s="340"/>
      <c r="AB722" s="340"/>
      <c r="AC722" s="100"/>
      <c r="AD722" s="100"/>
      <c r="AE722" s="100"/>
      <c r="AF722" s="100"/>
      <c r="AG722" s="100"/>
      <c r="AH722" s="100"/>
      <c r="AI722" s="100"/>
      <c r="AJ722" s="100"/>
      <c r="AK722" s="100"/>
      <c r="AL722" s="100"/>
      <c r="AM722" s="100"/>
      <c r="AN722" s="100"/>
      <c r="AO722" s="100"/>
      <c r="AP722" s="100"/>
      <c r="AQ722" s="100"/>
      <c r="AR722" s="100"/>
      <c r="AS722" s="100"/>
      <c r="AT722" s="100"/>
      <c r="AU722" s="100"/>
      <c r="AV722" s="100"/>
      <c r="AW722" s="100"/>
      <c r="AX722" s="100"/>
      <c r="AY722" s="100"/>
      <c r="AZ722" s="100"/>
      <c r="BA722" s="100"/>
      <c r="BB722" s="100"/>
      <c r="BC722" s="100"/>
      <c r="BD722" s="100"/>
      <c r="BE722" s="100"/>
      <c r="BF722" s="106"/>
    </row>
    <row r="723" spans="1:58" ht="5.5" customHeight="1" x14ac:dyDescent="0.55000000000000004">
      <c r="A723" s="107"/>
      <c r="B723" s="338"/>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40"/>
      <c r="Z723" s="340"/>
      <c r="AA723" s="340"/>
      <c r="AB723" s="340"/>
      <c r="AC723" s="100"/>
      <c r="AD723" s="100"/>
      <c r="AE723" s="100"/>
      <c r="AF723" s="100"/>
      <c r="AG723" s="100"/>
      <c r="AH723" s="100"/>
      <c r="AI723" s="100"/>
      <c r="AJ723" s="100"/>
      <c r="AK723" s="100"/>
      <c r="AL723" s="100"/>
      <c r="AM723" s="100"/>
      <c r="AN723" s="100"/>
      <c r="AO723" s="100"/>
      <c r="AP723" s="100"/>
      <c r="AQ723" s="100"/>
      <c r="AR723" s="100"/>
      <c r="AS723" s="100"/>
      <c r="AT723" s="100"/>
      <c r="AU723" s="100"/>
      <c r="AV723" s="100"/>
      <c r="AW723" s="100"/>
      <c r="AX723" s="100"/>
      <c r="AY723" s="100"/>
      <c r="AZ723" s="100"/>
      <c r="BA723" s="100"/>
      <c r="BB723" s="100"/>
      <c r="BC723" s="100"/>
      <c r="BD723" s="100"/>
      <c r="BE723" s="100"/>
      <c r="BF723" s="106"/>
    </row>
    <row r="724" spans="1:58" ht="37" customHeight="1" x14ac:dyDescent="0.55000000000000004">
      <c r="A724" s="107"/>
      <c r="B724" s="338"/>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40"/>
      <c r="Z724" s="340"/>
      <c r="AA724" s="340"/>
      <c r="AB724" s="340"/>
      <c r="AC724" s="100"/>
      <c r="AD724" s="100"/>
      <c r="AE724" s="100"/>
      <c r="AF724" s="100"/>
      <c r="AG724" s="100"/>
      <c r="AH724" s="100"/>
      <c r="AI724" s="100"/>
      <c r="AJ724" s="100"/>
      <c r="AK724" s="100"/>
      <c r="AL724" s="100"/>
      <c r="AM724" s="100"/>
      <c r="AN724" s="100"/>
      <c r="AO724" s="100"/>
      <c r="AP724" s="100"/>
      <c r="AQ724" s="100"/>
      <c r="AR724" s="100"/>
      <c r="AS724" s="100"/>
      <c r="AT724" s="100"/>
      <c r="AU724" s="100"/>
      <c r="AV724" s="100"/>
      <c r="AW724" s="100"/>
      <c r="AX724" s="100"/>
      <c r="AY724" s="100"/>
      <c r="AZ724" s="100"/>
      <c r="BA724" s="100"/>
      <c r="BB724" s="100"/>
      <c r="BC724" s="100"/>
      <c r="BD724" s="100"/>
      <c r="BE724" s="100"/>
      <c r="BF724" s="106"/>
    </row>
    <row r="725" spans="1:58" ht="5.5" customHeight="1" x14ac:dyDescent="0.55000000000000004">
      <c r="A725" s="107"/>
      <c r="B725" s="338"/>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40"/>
      <c r="Z725" s="340"/>
      <c r="AA725" s="340"/>
      <c r="AB725" s="340"/>
      <c r="AC725" s="100"/>
      <c r="AD725" s="100"/>
      <c r="AE725" s="100"/>
      <c r="AF725" s="100"/>
      <c r="AG725" s="100"/>
      <c r="AH725" s="100"/>
      <c r="AI725" s="100"/>
      <c r="AJ725" s="100"/>
      <c r="AK725" s="100"/>
      <c r="AL725" s="100"/>
      <c r="AM725" s="100"/>
      <c r="AN725" s="100"/>
      <c r="AO725" s="100"/>
      <c r="AP725" s="100"/>
      <c r="AQ725" s="100"/>
      <c r="AR725" s="100"/>
      <c r="AS725" s="100"/>
      <c r="AT725" s="100"/>
      <c r="AU725" s="100"/>
      <c r="AV725" s="100"/>
      <c r="AW725" s="100"/>
      <c r="AX725" s="100"/>
      <c r="AY725" s="100"/>
      <c r="AZ725" s="100"/>
      <c r="BA725" s="100"/>
      <c r="BB725" s="100"/>
      <c r="BC725" s="100"/>
      <c r="BD725" s="100"/>
      <c r="BE725" s="100"/>
      <c r="BF725" s="106"/>
    </row>
    <row r="726" spans="1:58" ht="37" customHeight="1" x14ac:dyDescent="0.55000000000000004">
      <c r="A726" s="107"/>
      <c r="B726" s="338"/>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40"/>
      <c r="Z726" s="340"/>
      <c r="AA726" s="340"/>
      <c r="AB726" s="340"/>
      <c r="AC726" s="100"/>
      <c r="AD726" s="100"/>
      <c r="AE726" s="100"/>
      <c r="AF726" s="100"/>
      <c r="AG726" s="100"/>
      <c r="AH726" s="100"/>
      <c r="AI726" s="100"/>
      <c r="AJ726" s="100"/>
      <c r="AK726" s="100"/>
      <c r="AL726" s="100"/>
      <c r="AM726" s="100"/>
      <c r="AN726" s="100"/>
      <c r="AO726" s="100"/>
      <c r="AP726" s="100"/>
      <c r="AQ726" s="100"/>
      <c r="AR726" s="100"/>
      <c r="AS726" s="100"/>
      <c r="AT726" s="100"/>
      <c r="AU726" s="100"/>
      <c r="AV726" s="100"/>
      <c r="AW726" s="100"/>
      <c r="AX726" s="100"/>
      <c r="AY726" s="100"/>
      <c r="AZ726" s="100"/>
      <c r="BA726" s="100"/>
      <c r="BB726" s="100"/>
      <c r="BC726" s="100"/>
      <c r="BD726" s="100"/>
      <c r="BE726" s="100"/>
      <c r="BF726" s="106"/>
    </row>
    <row r="727" spans="1:58" ht="5.5" customHeight="1" x14ac:dyDescent="0.55000000000000004">
      <c r="A727" s="107"/>
      <c r="B727" s="338"/>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40"/>
      <c r="Z727" s="340"/>
      <c r="AA727" s="340"/>
      <c r="AB727" s="340"/>
      <c r="AC727" s="100"/>
      <c r="AD727" s="100"/>
      <c r="AE727" s="100"/>
      <c r="AF727" s="100"/>
      <c r="AG727" s="100"/>
      <c r="AH727" s="100"/>
      <c r="AI727" s="100"/>
      <c r="AJ727" s="100"/>
      <c r="AK727" s="100"/>
      <c r="AL727" s="100"/>
      <c r="AM727" s="100"/>
      <c r="AN727" s="100"/>
      <c r="AO727" s="100"/>
      <c r="AP727" s="100"/>
      <c r="AQ727" s="100"/>
      <c r="AR727" s="100"/>
      <c r="AS727" s="100"/>
      <c r="AT727" s="100"/>
      <c r="AU727" s="100"/>
      <c r="AV727" s="100"/>
      <c r="AW727" s="100"/>
      <c r="AX727" s="100"/>
      <c r="AY727" s="100"/>
      <c r="AZ727" s="100"/>
      <c r="BA727" s="100"/>
      <c r="BB727" s="100"/>
      <c r="BC727" s="100"/>
      <c r="BD727" s="100"/>
      <c r="BE727" s="100"/>
      <c r="BF727" s="106"/>
    </row>
    <row r="728" spans="1:58" ht="37" customHeight="1" x14ac:dyDescent="0.55000000000000004">
      <c r="A728" s="107"/>
      <c r="B728" s="338"/>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40"/>
      <c r="Z728" s="340"/>
      <c r="AA728" s="340"/>
      <c r="AB728" s="340"/>
      <c r="AC728" s="100"/>
      <c r="AD728" s="100"/>
      <c r="AE728" s="100"/>
      <c r="AF728" s="100"/>
      <c r="AG728" s="100"/>
      <c r="AH728" s="100"/>
      <c r="AI728" s="100"/>
      <c r="AJ728" s="100"/>
      <c r="AK728" s="100"/>
      <c r="AL728" s="100"/>
      <c r="AM728" s="100"/>
      <c r="AN728" s="100"/>
      <c r="AO728" s="100"/>
      <c r="AP728" s="100"/>
      <c r="AQ728" s="100"/>
      <c r="AR728" s="100"/>
      <c r="AS728" s="100"/>
      <c r="AT728" s="100"/>
      <c r="AU728" s="100"/>
      <c r="AV728" s="100"/>
      <c r="AW728" s="100"/>
      <c r="AX728" s="100"/>
      <c r="AY728" s="100"/>
      <c r="AZ728" s="100"/>
      <c r="BA728" s="100"/>
      <c r="BB728" s="100"/>
      <c r="BC728" s="100"/>
      <c r="BD728" s="100"/>
      <c r="BE728" s="100"/>
      <c r="BF728" s="106"/>
    </row>
    <row r="729" spans="1:58" ht="5.5" customHeight="1" x14ac:dyDescent="0.55000000000000004">
      <c r="A729" s="107"/>
      <c r="B729" s="338"/>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40"/>
      <c r="Z729" s="340"/>
      <c r="AA729" s="340"/>
      <c r="AB729" s="340"/>
      <c r="AC729" s="100"/>
      <c r="AD729" s="100"/>
      <c r="AE729" s="100"/>
      <c r="AF729" s="100"/>
      <c r="AG729" s="100"/>
      <c r="AH729" s="100"/>
      <c r="AI729" s="100"/>
      <c r="AJ729" s="100"/>
      <c r="AK729" s="100"/>
      <c r="AL729" s="100"/>
      <c r="AM729" s="100"/>
      <c r="AN729" s="100"/>
      <c r="AO729" s="100"/>
      <c r="AP729" s="100"/>
      <c r="AQ729" s="100"/>
      <c r="AR729" s="100"/>
      <c r="AS729" s="100"/>
      <c r="AT729" s="100"/>
      <c r="AU729" s="100"/>
      <c r="AV729" s="100"/>
      <c r="AW729" s="100"/>
      <c r="AX729" s="100"/>
      <c r="AY729" s="100"/>
      <c r="AZ729" s="100"/>
      <c r="BA729" s="100"/>
      <c r="BB729" s="100"/>
      <c r="BC729" s="100"/>
      <c r="BD729" s="100"/>
      <c r="BE729" s="100"/>
      <c r="BF729" s="106"/>
    </row>
    <row r="730" spans="1:58" ht="37" customHeight="1" x14ac:dyDescent="0.55000000000000004">
      <c r="A730" s="107"/>
      <c r="B730" s="338"/>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40"/>
      <c r="Z730" s="340"/>
      <c r="AA730" s="340"/>
      <c r="AB730" s="340"/>
      <c r="AC730" s="100"/>
      <c r="AD730" s="100"/>
      <c r="AE730" s="100"/>
      <c r="AF730" s="100"/>
      <c r="AG730" s="100"/>
      <c r="AH730" s="100"/>
      <c r="AI730" s="100"/>
      <c r="AJ730" s="100"/>
      <c r="AK730" s="100"/>
      <c r="AL730" s="100"/>
      <c r="AM730" s="100"/>
      <c r="AN730" s="100"/>
      <c r="AO730" s="100"/>
      <c r="AP730" s="100"/>
      <c r="AQ730" s="100"/>
      <c r="AR730" s="100"/>
      <c r="AS730" s="100"/>
      <c r="AT730" s="100"/>
      <c r="AU730" s="100"/>
      <c r="AV730" s="100"/>
      <c r="AW730" s="100"/>
      <c r="AX730" s="100"/>
      <c r="AY730" s="100"/>
      <c r="AZ730" s="100"/>
      <c r="BA730" s="100"/>
      <c r="BB730" s="100"/>
      <c r="BC730" s="100"/>
      <c r="BD730" s="100"/>
      <c r="BE730" s="100"/>
      <c r="BF730" s="106"/>
    </row>
    <row r="731" spans="1:58" ht="5.5" customHeight="1" x14ac:dyDescent="0.55000000000000004">
      <c r="A731" s="107"/>
      <c r="B731" s="338"/>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40"/>
      <c r="Z731" s="340"/>
      <c r="AA731" s="340"/>
      <c r="AB731" s="340"/>
      <c r="AC731" s="100"/>
      <c r="AD731" s="100"/>
      <c r="AE731" s="100"/>
      <c r="AF731" s="100"/>
      <c r="AG731" s="100"/>
      <c r="AH731" s="100"/>
      <c r="AI731" s="100"/>
      <c r="AJ731" s="100"/>
      <c r="AK731" s="100"/>
      <c r="AL731" s="100"/>
      <c r="AM731" s="100"/>
      <c r="AN731" s="100"/>
      <c r="AO731" s="100"/>
      <c r="AP731" s="100"/>
      <c r="AQ731" s="100"/>
      <c r="AR731" s="100"/>
      <c r="AS731" s="100"/>
      <c r="AT731" s="100"/>
      <c r="AU731" s="100"/>
      <c r="AV731" s="100"/>
      <c r="AW731" s="100"/>
      <c r="AX731" s="100"/>
      <c r="AY731" s="100"/>
      <c r="AZ731" s="100"/>
      <c r="BA731" s="100"/>
      <c r="BB731" s="100"/>
      <c r="BC731" s="100"/>
      <c r="BD731" s="100"/>
      <c r="BE731" s="100"/>
      <c r="BF731" s="106"/>
    </row>
    <row r="732" spans="1:58" ht="37" customHeight="1" x14ac:dyDescent="0.55000000000000004">
      <c r="A732" s="107"/>
      <c r="B732" s="338"/>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40"/>
      <c r="Z732" s="340"/>
      <c r="AA732" s="340"/>
      <c r="AB732" s="340"/>
      <c r="AC732" s="100"/>
      <c r="AD732" s="100"/>
      <c r="AE732" s="100"/>
      <c r="AF732" s="100"/>
      <c r="AG732" s="100"/>
      <c r="AH732" s="100"/>
      <c r="AI732" s="100"/>
      <c r="AJ732" s="100"/>
      <c r="AK732" s="100"/>
      <c r="AL732" s="100"/>
      <c r="AM732" s="100"/>
      <c r="AN732" s="100"/>
      <c r="AO732" s="100"/>
      <c r="AP732" s="100"/>
      <c r="AQ732" s="100"/>
      <c r="AR732" s="100"/>
      <c r="AS732" s="100"/>
      <c r="AT732" s="100"/>
      <c r="AU732" s="100"/>
      <c r="AV732" s="100"/>
      <c r="AW732" s="100"/>
      <c r="AX732" s="100"/>
      <c r="AY732" s="100"/>
      <c r="AZ732" s="100"/>
      <c r="BA732" s="100"/>
      <c r="BB732" s="100"/>
      <c r="BC732" s="100"/>
      <c r="BD732" s="100"/>
      <c r="BE732" s="100"/>
      <c r="BF732" s="106"/>
    </row>
    <row r="733" spans="1:58" ht="5.5" customHeight="1" x14ac:dyDescent="0.55000000000000004">
      <c r="A733" s="107"/>
      <c r="B733" s="59"/>
      <c r="C733" s="59" t="s">
        <v>479</v>
      </c>
      <c r="D733" s="59"/>
      <c r="E733" s="59"/>
      <c r="F733" s="59"/>
      <c r="G733" s="59"/>
      <c r="H733" s="59"/>
      <c r="I733" s="59"/>
      <c r="J733" s="59"/>
      <c r="K733" s="59"/>
      <c r="L733" s="59"/>
      <c r="M733" s="59"/>
      <c r="N733" s="59"/>
      <c r="O733" s="59"/>
      <c r="P733" s="59"/>
      <c r="Q733" s="59"/>
      <c r="R733" s="59"/>
      <c r="S733" s="59"/>
      <c r="T733" s="59"/>
      <c r="U733" s="59"/>
      <c r="V733" s="59"/>
      <c r="W733" s="59"/>
      <c r="X733" s="59"/>
      <c r="Y733" s="61"/>
      <c r="Z733" s="61"/>
      <c r="AA733" s="61"/>
      <c r="AB733" s="61"/>
      <c r="AC733" s="100"/>
      <c r="AD733" s="100"/>
      <c r="AE733" s="100"/>
      <c r="AF733" s="100"/>
      <c r="AG733" s="100"/>
      <c r="AH733" s="100"/>
      <c r="AI733" s="100"/>
      <c r="AJ733" s="100"/>
      <c r="AK733" s="100"/>
      <c r="AL733" s="100"/>
      <c r="AM733" s="100"/>
      <c r="AN733" s="100"/>
      <c r="AO733" s="100"/>
      <c r="AP733" s="100"/>
      <c r="AQ733" s="100"/>
      <c r="AR733" s="100"/>
      <c r="AS733" s="100"/>
      <c r="AT733" s="100"/>
      <c r="AU733" s="100"/>
      <c r="AV733" s="100"/>
      <c r="AW733" s="100"/>
      <c r="AX733" s="100"/>
      <c r="AY733" s="100"/>
      <c r="AZ733" s="100"/>
      <c r="BA733" s="100"/>
      <c r="BB733" s="100"/>
      <c r="BC733" s="100"/>
      <c r="BD733" s="100"/>
      <c r="BE733" s="100"/>
      <c r="BF733" s="106"/>
    </row>
    <row r="734" spans="1:58" ht="37" customHeight="1" x14ac:dyDescent="0.55000000000000004">
      <c r="A734" s="107"/>
      <c r="B734" s="372" t="s">
        <v>480</v>
      </c>
      <c r="C734" s="425" t="s">
        <v>481</v>
      </c>
      <c r="D734" s="452"/>
      <c r="E734" s="452"/>
      <c r="F734" s="452"/>
      <c r="G734" s="452"/>
      <c r="H734" s="452"/>
      <c r="I734" s="452"/>
      <c r="J734" s="452"/>
      <c r="K734" s="452"/>
      <c r="L734" s="452"/>
      <c r="M734" s="452"/>
      <c r="N734" s="452"/>
      <c r="O734" s="452"/>
      <c r="P734" s="452"/>
      <c r="Q734" s="452"/>
      <c r="R734" s="452"/>
      <c r="S734" s="452"/>
      <c r="T734" s="452"/>
      <c r="U734" s="452"/>
      <c r="V734" s="452"/>
      <c r="W734" s="452"/>
      <c r="X734" s="453"/>
      <c r="Y734" s="340"/>
      <c r="Z734" s="340"/>
      <c r="AA734" s="340"/>
      <c r="AB734" s="340"/>
      <c r="AC734" s="100"/>
      <c r="AD734" s="100"/>
      <c r="AE734" s="100"/>
      <c r="AF734" s="100"/>
      <c r="AG734" s="100"/>
      <c r="AH734" s="100"/>
      <c r="AI734" s="100"/>
      <c r="AJ734" s="100"/>
      <c r="AK734" s="100"/>
      <c r="AL734" s="100"/>
      <c r="AM734" s="100"/>
      <c r="AN734" s="100"/>
      <c r="AO734" s="100"/>
      <c r="AP734" s="100"/>
      <c r="AQ734" s="100"/>
      <c r="AR734" s="100"/>
      <c r="AS734" s="100"/>
      <c r="AT734" s="100"/>
      <c r="AU734" s="100"/>
      <c r="AV734" s="100"/>
      <c r="AW734" s="100"/>
      <c r="AX734" s="100"/>
      <c r="AY734" s="100"/>
      <c r="AZ734" s="100"/>
      <c r="BA734" s="100"/>
      <c r="BB734" s="100"/>
      <c r="BC734" s="100"/>
      <c r="BD734" s="100"/>
      <c r="BE734" s="100"/>
      <c r="BF734" s="106"/>
    </row>
    <row r="735" spans="1:58" ht="5.5" customHeight="1" x14ac:dyDescent="0.55000000000000004">
      <c r="A735" s="107"/>
      <c r="B735" s="373"/>
      <c r="C735" s="454"/>
      <c r="D735" s="455"/>
      <c r="E735" s="455"/>
      <c r="F735" s="455"/>
      <c r="G735" s="455"/>
      <c r="H735" s="455"/>
      <c r="I735" s="455"/>
      <c r="J735" s="455"/>
      <c r="K735" s="455"/>
      <c r="L735" s="455"/>
      <c r="M735" s="455"/>
      <c r="N735" s="455"/>
      <c r="O735" s="455"/>
      <c r="P735" s="455"/>
      <c r="Q735" s="455"/>
      <c r="R735" s="455"/>
      <c r="S735" s="455"/>
      <c r="T735" s="455"/>
      <c r="U735" s="455"/>
      <c r="V735" s="455"/>
      <c r="W735" s="455"/>
      <c r="X735" s="456"/>
      <c r="Y735" s="340"/>
      <c r="Z735" s="340"/>
      <c r="AA735" s="340"/>
      <c r="AB735" s="340"/>
      <c r="AC735" s="100"/>
      <c r="AD735" s="100"/>
      <c r="AE735" s="100"/>
      <c r="AF735" s="100"/>
      <c r="AG735" s="100"/>
      <c r="AH735" s="100"/>
      <c r="AI735" s="100"/>
      <c r="AJ735" s="100"/>
      <c r="AK735" s="100"/>
      <c r="AL735" s="100"/>
      <c r="AM735" s="100"/>
      <c r="AN735" s="100"/>
      <c r="AO735" s="100"/>
      <c r="AP735" s="100"/>
      <c r="AQ735" s="100"/>
      <c r="AR735" s="100"/>
      <c r="AS735" s="100"/>
      <c r="AT735" s="100"/>
      <c r="AU735" s="100"/>
      <c r="AV735" s="100"/>
      <c r="AW735" s="100"/>
      <c r="AX735" s="100"/>
      <c r="AY735" s="100"/>
      <c r="AZ735" s="100"/>
      <c r="BA735" s="100"/>
      <c r="BB735" s="100"/>
      <c r="BC735" s="100"/>
      <c r="BD735" s="100"/>
      <c r="BE735" s="100"/>
      <c r="BF735" s="106"/>
    </row>
    <row r="736" spans="1:58" ht="37" customHeight="1" x14ac:dyDescent="0.55000000000000004">
      <c r="A736" s="107"/>
      <c r="B736" s="373"/>
      <c r="C736" s="454"/>
      <c r="D736" s="455"/>
      <c r="E736" s="455"/>
      <c r="F736" s="455"/>
      <c r="G736" s="455"/>
      <c r="H736" s="455"/>
      <c r="I736" s="455"/>
      <c r="J736" s="455"/>
      <c r="K736" s="455"/>
      <c r="L736" s="455"/>
      <c r="M736" s="455"/>
      <c r="N736" s="455"/>
      <c r="O736" s="455"/>
      <c r="P736" s="455"/>
      <c r="Q736" s="455"/>
      <c r="R736" s="455"/>
      <c r="S736" s="455"/>
      <c r="T736" s="455"/>
      <c r="U736" s="455"/>
      <c r="V736" s="455"/>
      <c r="W736" s="455"/>
      <c r="X736" s="456"/>
      <c r="Y736" s="340"/>
      <c r="Z736" s="340"/>
      <c r="AA736" s="340"/>
      <c r="AB736" s="340"/>
      <c r="AC736" s="100"/>
      <c r="AD736" s="100"/>
      <c r="AE736" s="100"/>
      <c r="AF736" s="100"/>
      <c r="AG736" s="100"/>
      <c r="AH736" s="100"/>
      <c r="AI736" s="100"/>
      <c r="AJ736" s="100"/>
      <c r="AK736" s="100"/>
      <c r="AL736" s="100"/>
      <c r="AM736" s="100"/>
      <c r="AN736" s="100"/>
      <c r="AO736" s="100"/>
      <c r="AP736" s="100"/>
      <c r="AQ736" s="100"/>
      <c r="AR736" s="100"/>
      <c r="AS736" s="100"/>
      <c r="AT736" s="100"/>
      <c r="AU736" s="100"/>
      <c r="AV736" s="100"/>
      <c r="AW736" s="100"/>
      <c r="AX736" s="100"/>
      <c r="AY736" s="100"/>
      <c r="AZ736" s="100"/>
      <c r="BA736" s="100"/>
      <c r="BB736" s="100"/>
      <c r="BC736" s="100"/>
      <c r="BD736" s="100"/>
      <c r="BE736" s="100"/>
      <c r="BF736" s="106"/>
    </row>
    <row r="737" spans="1:58" ht="5.5" customHeight="1" x14ac:dyDescent="0.55000000000000004">
      <c r="A737" s="107"/>
      <c r="B737" s="373"/>
      <c r="C737" s="454"/>
      <c r="D737" s="455"/>
      <c r="E737" s="455"/>
      <c r="F737" s="455"/>
      <c r="G737" s="455"/>
      <c r="H737" s="455"/>
      <c r="I737" s="455"/>
      <c r="J737" s="455"/>
      <c r="K737" s="455"/>
      <c r="L737" s="455"/>
      <c r="M737" s="455"/>
      <c r="N737" s="455"/>
      <c r="O737" s="455"/>
      <c r="P737" s="455"/>
      <c r="Q737" s="455"/>
      <c r="R737" s="455"/>
      <c r="S737" s="455"/>
      <c r="T737" s="455"/>
      <c r="U737" s="455"/>
      <c r="V737" s="455"/>
      <c r="W737" s="455"/>
      <c r="X737" s="456"/>
      <c r="Y737" s="340"/>
      <c r="Z737" s="340"/>
      <c r="AA737" s="340"/>
      <c r="AB737" s="340"/>
      <c r="AC737" s="100"/>
      <c r="AD737" s="100"/>
      <c r="AE737" s="100"/>
      <c r="AF737" s="100"/>
      <c r="AG737" s="100"/>
      <c r="AH737" s="100"/>
      <c r="AI737" s="100"/>
      <c r="AJ737" s="100"/>
      <c r="AK737" s="100"/>
      <c r="AL737" s="100"/>
      <c r="AM737" s="100"/>
      <c r="AN737" s="100"/>
      <c r="AO737" s="100"/>
      <c r="AP737" s="100"/>
      <c r="AQ737" s="100"/>
      <c r="AR737" s="100"/>
      <c r="AS737" s="100"/>
      <c r="AT737" s="100"/>
      <c r="AU737" s="100"/>
      <c r="AV737" s="100"/>
      <c r="AW737" s="100"/>
      <c r="AX737" s="100"/>
      <c r="AY737" s="100"/>
      <c r="AZ737" s="100"/>
      <c r="BA737" s="100"/>
      <c r="BB737" s="100"/>
      <c r="BC737" s="100"/>
      <c r="BD737" s="100"/>
      <c r="BE737" s="100"/>
      <c r="BF737" s="106"/>
    </row>
    <row r="738" spans="1:58" ht="37" customHeight="1" x14ac:dyDescent="0.55000000000000004">
      <c r="A738" s="107"/>
      <c r="B738" s="374"/>
      <c r="C738" s="226"/>
      <c r="D738" s="227"/>
      <c r="E738" s="227"/>
      <c r="F738" s="227"/>
      <c r="G738" s="227"/>
      <c r="H738" s="227"/>
      <c r="I738" s="227"/>
      <c r="J738" s="227"/>
      <c r="K738" s="227"/>
      <c r="L738" s="227"/>
      <c r="M738" s="227"/>
      <c r="N738" s="227"/>
      <c r="O738" s="227"/>
      <c r="P738" s="227"/>
      <c r="Q738" s="227"/>
      <c r="R738" s="227"/>
      <c r="S738" s="227"/>
      <c r="T738" s="227"/>
      <c r="U738" s="227"/>
      <c r="V738" s="227"/>
      <c r="W738" s="227"/>
      <c r="X738" s="228"/>
      <c r="Y738" s="340"/>
      <c r="Z738" s="340"/>
      <c r="AA738" s="340"/>
      <c r="AB738" s="340"/>
      <c r="AC738" s="100"/>
      <c r="AD738" s="100"/>
      <c r="AE738" s="100"/>
      <c r="AF738" s="100"/>
      <c r="AG738" s="100"/>
      <c r="AH738" s="100"/>
      <c r="AI738" s="100"/>
      <c r="AJ738" s="100"/>
      <c r="AK738" s="100"/>
      <c r="AL738" s="100"/>
      <c r="AM738" s="100"/>
      <c r="AN738" s="100"/>
      <c r="AO738" s="100"/>
      <c r="AP738" s="100"/>
      <c r="AQ738" s="100"/>
      <c r="AR738" s="100"/>
      <c r="AS738" s="100"/>
      <c r="AT738" s="100"/>
      <c r="AU738" s="100"/>
      <c r="AV738" s="100"/>
      <c r="AW738" s="100"/>
      <c r="AX738" s="100"/>
      <c r="AY738" s="100"/>
      <c r="AZ738" s="100"/>
      <c r="BA738" s="100"/>
      <c r="BB738" s="100"/>
      <c r="BC738" s="100"/>
      <c r="BD738" s="100"/>
      <c r="BE738" s="100"/>
      <c r="BF738" s="106"/>
    </row>
    <row r="739" spans="1:58" ht="5.5" customHeight="1" x14ac:dyDescent="0.55000000000000004">
      <c r="A739" s="107"/>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61"/>
      <c r="Z739" s="61"/>
      <c r="AA739" s="61"/>
      <c r="AB739" s="61"/>
      <c r="AC739" s="100"/>
      <c r="AD739" s="100"/>
      <c r="AE739" s="100"/>
      <c r="AF739" s="100"/>
      <c r="AG739" s="100"/>
      <c r="AH739" s="100"/>
      <c r="AI739" s="100"/>
      <c r="AJ739" s="100"/>
      <c r="AK739" s="100"/>
      <c r="AL739" s="100"/>
      <c r="AM739" s="100"/>
      <c r="AN739" s="100"/>
      <c r="AO739" s="100"/>
      <c r="AP739" s="100"/>
      <c r="AQ739" s="100"/>
      <c r="AR739" s="100"/>
      <c r="AS739" s="100"/>
      <c r="AT739" s="100"/>
      <c r="AU739" s="100"/>
      <c r="AV739" s="100"/>
      <c r="AW739" s="100"/>
      <c r="AX739" s="100"/>
      <c r="AY739" s="100"/>
      <c r="AZ739" s="100"/>
      <c r="BA739" s="100"/>
      <c r="BB739" s="100"/>
      <c r="BC739" s="100"/>
      <c r="BD739" s="100"/>
      <c r="BE739" s="100"/>
      <c r="BF739" s="106"/>
    </row>
    <row r="740" spans="1:58" ht="37" customHeight="1" x14ac:dyDescent="0.55000000000000004">
      <c r="A740" s="107"/>
      <c r="B740" s="372" t="s">
        <v>482</v>
      </c>
      <c r="C740" s="425" t="s">
        <v>483</v>
      </c>
      <c r="D740" s="452"/>
      <c r="E740" s="452"/>
      <c r="F740" s="452"/>
      <c r="G740" s="452"/>
      <c r="H740" s="452"/>
      <c r="I740" s="452"/>
      <c r="J740" s="452"/>
      <c r="K740" s="452"/>
      <c r="L740" s="452"/>
      <c r="M740" s="452"/>
      <c r="N740" s="452"/>
      <c r="O740" s="452"/>
      <c r="P740" s="452"/>
      <c r="Q740" s="452"/>
      <c r="R740" s="452"/>
      <c r="S740" s="452"/>
      <c r="T740" s="452"/>
      <c r="U740" s="452"/>
      <c r="V740" s="452"/>
      <c r="W740" s="452"/>
      <c r="X740" s="453"/>
      <c r="Y740" s="340"/>
      <c r="Z740" s="340"/>
      <c r="AA740" s="340"/>
      <c r="AB740" s="340"/>
      <c r="AC740" s="100"/>
      <c r="AD740" s="100"/>
      <c r="AE740" s="100"/>
      <c r="AF740" s="100"/>
      <c r="AG740" s="100"/>
      <c r="AH740" s="100"/>
      <c r="AI740" s="100"/>
      <c r="AJ740" s="100"/>
      <c r="AK740" s="100"/>
      <c r="AL740" s="100"/>
      <c r="AM740" s="100"/>
      <c r="AN740" s="100"/>
      <c r="AO740" s="100"/>
      <c r="AP740" s="100"/>
      <c r="AQ740" s="100"/>
      <c r="AR740" s="100"/>
      <c r="AS740" s="100"/>
      <c r="AT740" s="100"/>
      <c r="AU740" s="100"/>
      <c r="AV740" s="100"/>
      <c r="AW740" s="100"/>
      <c r="AX740" s="100"/>
      <c r="AY740" s="100"/>
      <c r="AZ740" s="100"/>
      <c r="BA740" s="100"/>
      <c r="BB740" s="100"/>
      <c r="BC740" s="100"/>
      <c r="BD740" s="100"/>
      <c r="BE740" s="100"/>
      <c r="BF740" s="106"/>
    </row>
    <row r="741" spans="1:58" ht="5.5" customHeight="1" x14ac:dyDescent="0.55000000000000004">
      <c r="A741" s="107"/>
      <c r="B741" s="373"/>
      <c r="C741" s="454"/>
      <c r="D741" s="455"/>
      <c r="E741" s="455"/>
      <c r="F741" s="455"/>
      <c r="G741" s="455"/>
      <c r="H741" s="455"/>
      <c r="I741" s="455"/>
      <c r="J741" s="455"/>
      <c r="K741" s="455"/>
      <c r="L741" s="455"/>
      <c r="M741" s="455"/>
      <c r="N741" s="455"/>
      <c r="O741" s="455"/>
      <c r="P741" s="455"/>
      <c r="Q741" s="455"/>
      <c r="R741" s="455"/>
      <c r="S741" s="455"/>
      <c r="T741" s="455"/>
      <c r="U741" s="455"/>
      <c r="V741" s="455"/>
      <c r="W741" s="455"/>
      <c r="X741" s="456"/>
      <c r="Y741" s="340"/>
      <c r="Z741" s="340"/>
      <c r="AA741" s="340"/>
      <c r="AB741" s="34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0"/>
      <c r="AY741" s="100"/>
      <c r="AZ741" s="100"/>
      <c r="BA741" s="100"/>
      <c r="BB741" s="100"/>
      <c r="BC741" s="100"/>
      <c r="BD741" s="100"/>
      <c r="BE741" s="100"/>
      <c r="BF741" s="106"/>
    </row>
    <row r="742" spans="1:58" ht="37" customHeight="1" x14ac:dyDescent="0.55000000000000004">
      <c r="A742" s="107"/>
      <c r="B742" s="373"/>
      <c r="C742" s="454"/>
      <c r="D742" s="455"/>
      <c r="E742" s="455"/>
      <c r="F742" s="455"/>
      <c r="G742" s="455"/>
      <c r="H742" s="455"/>
      <c r="I742" s="455"/>
      <c r="J742" s="455"/>
      <c r="K742" s="455"/>
      <c r="L742" s="455"/>
      <c r="M742" s="455"/>
      <c r="N742" s="455"/>
      <c r="O742" s="455"/>
      <c r="P742" s="455"/>
      <c r="Q742" s="455"/>
      <c r="R742" s="455"/>
      <c r="S742" s="455"/>
      <c r="T742" s="455"/>
      <c r="U742" s="455"/>
      <c r="V742" s="455"/>
      <c r="W742" s="455"/>
      <c r="X742" s="456"/>
      <c r="Y742" s="340"/>
      <c r="Z742" s="340"/>
      <c r="AA742" s="340"/>
      <c r="AB742" s="34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0"/>
      <c r="AY742" s="100"/>
      <c r="AZ742" s="100"/>
      <c r="BA742" s="100"/>
      <c r="BB742" s="100"/>
      <c r="BC742" s="100"/>
      <c r="BD742" s="100"/>
      <c r="BE742" s="100"/>
      <c r="BF742" s="106"/>
    </row>
    <row r="743" spans="1:58" ht="5.5" customHeight="1" x14ac:dyDescent="0.55000000000000004">
      <c r="A743" s="107"/>
      <c r="B743" s="373"/>
      <c r="C743" s="454"/>
      <c r="D743" s="455"/>
      <c r="E743" s="455"/>
      <c r="F743" s="455"/>
      <c r="G743" s="455"/>
      <c r="H743" s="455"/>
      <c r="I743" s="455"/>
      <c r="J743" s="455"/>
      <c r="K743" s="455"/>
      <c r="L743" s="455"/>
      <c r="M743" s="455"/>
      <c r="N743" s="455"/>
      <c r="O743" s="455"/>
      <c r="P743" s="455"/>
      <c r="Q743" s="455"/>
      <c r="R743" s="455"/>
      <c r="S743" s="455"/>
      <c r="T743" s="455"/>
      <c r="U743" s="455"/>
      <c r="V743" s="455"/>
      <c r="W743" s="455"/>
      <c r="X743" s="456"/>
      <c r="Y743" s="340"/>
      <c r="Z743" s="340"/>
      <c r="AA743" s="340"/>
      <c r="AB743" s="34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0"/>
      <c r="AY743" s="100"/>
      <c r="AZ743" s="100"/>
      <c r="BA743" s="100"/>
      <c r="BB743" s="100"/>
      <c r="BC743" s="100"/>
      <c r="BD743" s="100"/>
      <c r="BE743" s="100"/>
      <c r="BF743" s="106"/>
    </row>
    <row r="744" spans="1:58" ht="37" customHeight="1" x14ac:dyDescent="0.55000000000000004">
      <c r="A744" s="107"/>
      <c r="B744" s="374"/>
      <c r="C744" s="226"/>
      <c r="D744" s="227"/>
      <c r="E744" s="227"/>
      <c r="F744" s="227"/>
      <c r="G744" s="227"/>
      <c r="H744" s="227"/>
      <c r="I744" s="227"/>
      <c r="J744" s="227"/>
      <c r="K744" s="227"/>
      <c r="L744" s="227"/>
      <c r="M744" s="227"/>
      <c r="N744" s="227"/>
      <c r="O744" s="227"/>
      <c r="P744" s="227"/>
      <c r="Q744" s="227"/>
      <c r="R744" s="227"/>
      <c r="S744" s="227"/>
      <c r="T744" s="227"/>
      <c r="U744" s="227"/>
      <c r="V744" s="227"/>
      <c r="W744" s="227"/>
      <c r="X744" s="228"/>
      <c r="Y744" s="340"/>
      <c r="Z744" s="340"/>
      <c r="AA744" s="340"/>
      <c r="AB744" s="34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0"/>
      <c r="AY744" s="100"/>
      <c r="AZ744" s="100"/>
      <c r="BA744" s="100"/>
      <c r="BB744" s="100"/>
      <c r="BC744" s="100"/>
      <c r="BD744" s="100"/>
      <c r="BE744" s="100"/>
      <c r="BF744" s="106"/>
    </row>
    <row r="745" spans="1:58" ht="5.5" customHeight="1" x14ac:dyDescent="0.55000000000000004">
      <c r="A745" s="107"/>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61"/>
      <c r="Z745" s="61"/>
      <c r="AA745" s="61"/>
      <c r="AB745" s="61"/>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0"/>
      <c r="AY745" s="100"/>
      <c r="AZ745" s="100"/>
      <c r="BA745" s="100"/>
      <c r="BB745" s="100"/>
      <c r="BC745" s="100"/>
      <c r="BD745" s="100"/>
      <c r="BE745" s="100"/>
      <c r="BF745" s="106"/>
    </row>
    <row r="746" spans="1:58" ht="37" customHeight="1" x14ac:dyDescent="0.55000000000000004">
      <c r="A746" s="107"/>
      <c r="B746" s="372" t="s">
        <v>484</v>
      </c>
      <c r="C746" s="425" t="s">
        <v>485</v>
      </c>
      <c r="D746" s="452"/>
      <c r="E746" s="452"/>
      <c r="F746" s="452"/>
      <c r="G746" s="452"/>
      <c r="H746" s="452"/>
      <c r="I746" s="452"/>
      <c r="J746" s="452"/>
      <c r="K746" s="452"/>
      <c r="L746" s="452"/>
      <c r="M746" s="452"/>
      <c r="N746" s="452"/>
      <c r="O746" s="452"/>
      <c r="P746" s="452"/>
      <c r="Q746" s="452"/>
      <c r="R746" s="452"/>
      <c r="S746" s="452"/>
      <c r="T746" s="452"/>
      <c r="U746" s="452"/>
      <c r="V746" s="452"/>
      <c r="W746" s="452"/>
      <c r="X746" s="453"/>
      <c r="Y746" s="340"/>
      <c r="Z746" s="340"/>
      <c r="AA746" s="340"/>
      <c r="AB746" s="34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0"/>
      <c r="AY746" s="100"/>
      <c r="AZ746" s="100"/>
      <c r="BA746" s="100"/>
      <c r="BB746" s="100"/>
      <c r="BC746" s="100"/>
      <c r="BD746" s="100"/>
      <c r="BE746" s="100"/>
      <c r="BF746" s="106"/>
    </row>
    <row r="747" spans="1:58" ht="5.5" customHeight="1" x14ac:dyDescent="0.55000000000000004">
      <c r="A747" s="107"/>
      <c r="B747" s="373"/>
      <c r="C747" s="454"/>
      <c r="D747" s="455"/>
      <c r="E747" s="455"/>
      <c r="F747" s="455"/>
      <c r="G747" s="455"/>
      <c r="H747" s="455"/>
      <c r="I747" s="455"/>
      <c r="J747" s="455"/>
      <c r="K747" s="455"/>
      <c r="L747" s="455"/>
      <c r="M747" s="455"/>
      <c r="N747" s="455"/>
      <c r="O747" s="455"/>
      <c r="P747" s="455"/>
      <c r="Q747" s="455"/>
      <c r="R747" s="455"/>
      <c r="S747" s="455"/>
      <c r="T747" s="455"/>
      <c r="U747" s="455"/>
      <c r="V747" s="455"/>
      <c r="W747" s="455"/>
      <c r="X747" s="456"/>
      <c r="Y747" s="340"/>
      <c r="Z747" s="340"/>
      <c r="AA747" s="340"/>
      <c r="AB747" s="34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0"/>
      <c r="AY747" s="100"/>
      <c r="AZ747" s="100"/>
      <c r="BA747" s="100"/>
      <c r="BB747" s="100"/>
      <c r="BC747" s="100"/>
      <c r="BD747" s="100"/>
      <c r="BE747" s="100"/>
      <c r="BF747" s="106"/>
    </row>
    <row r="748" spans="1:58" ht="37" customHeight="1" x14ac:dyDescent="0.55000000000000004">
      <c r="A748" s="107"/>
      <c r="B748" s="374"/>
      <c r="C748" s="226"/>
      <c r="D748" s="227"/>
      <c r="E748" s="227"/>
      <c r="F748" s="227"/>
      <c r="G748" s="227"/>
      <c r="H748" s="227"/>
      <c r="I748" s="227"/>
      <c r="J748" s="227"/>
      <c r="K748" s="227"/>
      <c r="L748" s="227"/>
      <c r="M748" s="227"/>
      <c r="N748" s="227"/>
      <c r="O748" s="227"/>
      <c r="P748" s="227"/>
      <c r="Q748" s="227"/>
      <c r="R748" s="227"/>
      <c r="S748" s="227"/>
      <c r="T748" s="227"/>
      <c r="U748" s="227"/>
      <c r="V748" s="227"/>
      <c r="W748" s="227"/>
      <c r="X748" s="228"/>
      <c r="Y748" s="340"/>
      <c r="Z748" s="340"/>
      <c r="AA748" s="340"/>
      <c r="AB748" s="34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0"/>
      <c r="AY748" s="100"/>
      <c r="AZ748" s="100"/>
      <c r="BA748" s="100"/>
      <c r="BB748" s="100"/>
      <c r="BC748" s="100"/>
      <c r="BD748" s="100"/>
      <c r="BE748" s="100"/>
      <c r="BF748" s="106"/>
    </row>
    <row r="749" spans="1:58" ht="5.5" customHeight="1" x14ac:dyDescent="0.55000000000000004">
      <c r="A749" s="107"/>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61"/>
      <c r="Z749" s="61"/>
      <c r="AA749" s="61"/>
      <c r="AB749" s="61"/>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0"/>
      <c r="AY749" s="100"/>
      <c r="AZ749" s="100"/>
      <c r="BA749" s="100"/>
      <c r="BB749" s="100"/>
      <c r="BC749" s="100"/>
      <c r="BD749" s="100"/>
      <c r="BE749" s="100"/>
      <c r="BF749" s="106"/>
    </row>
    <row r="750" spans="1:58" ht="37" customHeight="1" x14ac:dyDescent="0.55000000000000004">
      <c r="A750" s="107"/>
      <c r="B750" s="372" t="s">
        <v>486</v>
      </c>
      <c r="C750" s="425" t="s">
        <v>487</v>
      </c>
      <c r="D750" s="452"/>
      <c r="E750" s="452"/>
      <c r="F750" s="452"/>
      <c r="G750" s="452"/>
      <c r="H750" s="452"/>
      <c r="I750" s="452"/>
      <c r="J750" s="452"/>
      <c r="K750" s="452"/>
      <c r="L750" s="452"/>
      <c r="M750" s="452"/>
      <c r="N750" s="452"/>
      <c r="O750" s="452"/>
      <c r="P750" s="452"/>
      <c r="Q750" s="452"/>
      <c r="R750" s="452"/>
      <c r="S750" s="452"/>
      <c r="T750" s="452"/>
      <c r="U750" s="452"/>
      <c r="V750" s="452"/>
      <c r="W750" s="452"/>
      <c r="X750" s="453"/>
      <c r="Y750" s="340"/>
      <c r="Z750" s="340"/>
      <c r="AA750" s="340"/>
      <c r="AB750" s="34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0"/>
      <c r="AY750" s="100"/>
      <c r="AZ750" s="100"/>
      <c r="BA750" s="100"/>
      <c r="BB750" s="100"/>
      <c r="BC750" s="100"/>
      <c r="BD750" s="100"/>
      <c r="BE750" s="100"/>
      <c r="BF750" s="106"/>
    </row>
    <row r="751" spans="1:58" ht="5.5" customHeight="1" x14ac:dyDescent="0.55000000000000004">
      <c r="A751" s="107"/>
      <c r="B751" s="373"/>
      <c r="C751" s="454"/>
      <c r="D751" s="455"/>
      <c r="E751" s="455"/>
      <c r="F751" s="455"/>
      <c r="G751" s="455"/>
      <c r="H751" s="455"/>
      <c r="I751" s="455"/>
      <c r="J751" s="455"/>
      <c r="K751" s="455"/>
      <c r="L751" s="455"/>
      <c r="M751" s="455"/>
      <c r="N751" s="455"/>
      <c r="O751" s="455"/>
      <c r="P751" s="455"/>
      <c r="Q751" s="455"/>
      <c r="R751" s="455"/>
      <c r="S751" s="455"/>
      <c r="T751" s="455"/>
      <c r="U751" s="455"/>
      <c r="V751" s="455"/>
      <c r="W751" s="455"/>
      <c r="X751" s="456"/>
      <c r="Y751" s="340"/>
      <c r="Z751" s="340"/>
      <c r="AA751" s="340"/>
      <c r="AB751" s="34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0"/>
      <c r="AY751" s="100"/>
      <c r="AZ751" s="100"/>
      <c r="BA751" s="100"/>
      <c r="BB751" s="100"/>
      <c r="BC751" s="100"/>
      <c r="BD751" s="100"/>
      <c r="BE751" s="100"/>
      <c r="BF751" s="106"/>
    </row>
    <row r="752" spans="1:58" ht="37" customHeight="1" x14ac:dyDescent="0.55000000000000004">
      <c r="A752" s="107"/>
      <c r="B752" s="374"/>
      <c r="C752" s="226"/>
      <c r="D752" s="227"/>
      <c r="E752" s="227"/>
      <c r="F752" s="227"/>
      <c r="G752" s="227"/>
      <c r="H752" s="227"/>
      <c r="I752" s="227"/>
      <c r="J752" s="227"/>
      <c r="K752" s="227"/>
      <c r="L752" s="227"/>
      <c r="M752" s="227"/>
      <c r="N752" s="227"/>
      <c r="O752" s="227"/>
      <c r="P752" s="227"/>
      <c r="Q752" s="227"/>
      <c r="R752" s="227"/>
      <c r="S752" s="227"/>
      <c r="T752" s="227"/>
      <c r="U752" s="227"/>
      <c r="V752" s="227"/>
      <c r="W752" s="227"/>
      <c r="X752" s="228"/>
      <c r="Y752" s="340"/>
      <c r="Z752" s="340"/>
      <c r="AA752" s="340"/>
      <c r="AB752" s="34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0"/>
      <c r="AY752" s="100"/>
      <c r="AZ752" s="100"/>
      <c r="BA752" s="100"/>
      <c r="BB752" s="100"/>
      <c r="BC752" s="100"/>
      <c r="BD752" s="100"/>
      <c r="BE752" s="100"/>
      <c r="BF752" s="106"/>
    </row>
    <row r="753" spans="1:58" ht="5.5" customHeight="1" thickBot="1" x14ac:dyDescent="0.6">
      <c r="A753" s="120"/>
      <c r="B753" s="122"/>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c r="AA753" s="122"/>
      <c r="AB753" s="122"/>
      <c r="AC753" s="122"/>
      <c r="AD753" s="122"/>
      <c r="AE753" s="122"/>
      <c r="AF753" s="122"/>
      <c r="AG753" s="122"/>
      <c r="AH753" s="122"/>
      <c r="AI753" s="122"/>
      <c r="AJ753" s="122"/>
      <c r="AK753" s="122"/>
      <c r="AL753" s="122"/>
      <c r="AM753" s="122"/>
      <c r="AN753" s="122"/>
      <c r="AO753" s="122"/>
      <c r="AP753" s="122"/>
      <c r="AQ753" s="122"/>
      <c r="AR753" s="122"/>
      <c r="AS753" s="122"/>
      <c r="AT753" s="122"/>
      <c r="AU753" s="122"/>
      <c r="AV753" s="122"/>
      <c r="AW753" s="122"/>
      <c r="AX753" s="122"/>
      <c r="AY753" s="122"/>
      <c r="AZ753" s="122"/>
      <c r="BA753" s="122"/>
      <c r="BB753" s="122"/>
      <c r="BC753" s="122"/>
      <c r="BD753" s="122"/>
      <c r="BE753" s="122"/>
      <c r="BF753" s="123"/>
    </row>
    <row r="754" spans="1:58" ht="5.5" customHeight="1" thickTop="1" x14ac:dyDescent="0.55000000000000004">
      <c r="A754" s="104"/>
      <c r="BF754" s="103"/>
    </row>
    <row r="755" spans="1:58" ht="37.4" customHeight="1" x14ac:dyDescent="0.55000000000000004">
      <c r="A755" s="104"/>
      <c r="B755" s="56" t="s">
        <v>3</v>
      </c>
      <c r="C755" s="417" t="s">
        <v>161</v>
      </c>
      <c r="D755" s="418"/>
      <c r="E755" s="419"/>
      <c r="F755" s="56" t="s">
        <v>209</v>
      </c>
      <c r="G755" s="339" t="s">
        <v>457</v>
      </c>
      <c r="H755" s="339"/>
      <c r="I755" s="339"/>
      <c r="J755" s="339"/>
      <c r="K755" s="246" t="s">
        <v>211</v>
      </c>
      <c r="L755" s="247"/>
      <c r="M755" s="341" t="s">
        <v>488</v>
      </c>
      <c r="N755" s="342"/>
      <c r="O755" s="342"/>
      <c r="P755" s="342"/>
      <c r="Q755" s="342"/>
      <c r="R755" s="342"/>
      <c r="S755" s="342"/>
      <c r="T755" s="342"/>
      <c r="U755" s="342"/>
      <c r="V755" s="343"/>
      <c r="W755" s="246" t="s">
        <v>213</v>
      </c>
      <c r="X755" s="246"/>
      <c r="Y755" s="344" t="s">
        <v>214</v>
      </c>
      <c r="Z755" s="344"/>
      <c r="AA755" s="344"/>
      <c r="AB755" s="344"/>
      <c r="AD755" s="247" t="s">
        <v>215</v>
      </c>
      <c r="AE755" s="345"/>
      <c r="AF755" s="345"/>
      <c r="AG755" s="359" t="s">
        <v>489</v>
      </c>
      <c r="AH755" s="360"/>
      <c r="AI755" s="360"/>
      <c r="AJ755" s="360"/>
      <c r="AK755" s="360"/>
      <c r="AL755" s="360"/>
      <c r="AM755" s="360"/>
      <c r="AN755" s="360"/>
      <c r="AO755" s="360"/>
      <c r="AP755" s="360"/>
      <c r="AQ755" s="360"/>
      <c r="AR755" s="360"/>
      <c r="AS755" s="360"/>
      <c r="AT755" s="360"/>
      <c r="AU755" s="360"/>
      <c r="AV755" s="360"/>
      <c r="AW755" s="360"/>
      <c r="AX755" s="360"/>
      <c r="AY755" s="360"/>
      <c r="AZ755" s="360"/>
      <c r="BA755" s="360"/>
      <c r="BB755" s="360"/>
      <c r="BC755" s="360"/>
      <c r="BD755" s="360"/>
      <c r="BE755" s="360"/>
      <c r="BF755" s="103"/>
    </row>
    <row r="756" spans="1:58" ht="5.5" customHeight="1" x14ac:dyDescent="0.55000000000000004">
      <c r="A756" s="104"/>
      <c r="BF756" s="103"/>
    </row>
    <row r="757" spans="1:58" ht="37.4" customHeight="1" x14ac:dyDescent="0.55000000000000004">
      <c r="A757" s="104"/>
      <c r="B757" s="247" t="s">
        <v>217</v>
      </c>
      <c r="C757" s="365"/>
      <c r="D757" s="366" t="s">
        <v>460</v>
      </c>
      <c r="E757" s="367"/>
      <c r="F757" s="367"/>
      <c r="G757" s="367"/>
      <c r="H757" s="367"/>
      <c r="I757" s="367"/>
      <c r="J757" s="367"/>
      <c r="K757" s="367"/>
      <c r="L757" s="367"/>
      <c r="M757" s="367"/>
      <c r="N757" s="367"/>
      <c r="O757" s="367"/>
      <c r="P757" s="367"/>
      <c r="Q757" s="367"/>
      <c r="R757" s="367"/>
      <c r="S757" s="367"/>
      <c r="T757" s="368"/>
      <c r="U757" s="247" t="s">
        <v>219</v>
      </c>
      <c r="V757" s="247"/>
      <c r="W757" s="247"/>
      <c r="X757" s="349" t="s">
        <v>490</v>
      </c>
      <c r="Y757" s="349"/>
      <c r="Z757" s="349"/>
      <c r="AA757" s="349"/>
      <c r="AB757" s="349"/>
      <c r="AD757" s="331" t="s">
        <v>236</v>
      </c>
      <c r="AE757" s="331"/>
      <c r="AF757" s="331"/>
      <c r="AG757" s="361" t="s">
        <v>491</v>
      </c>
      <c r="AH757" s="361"/>
      <c r="AI757" s="361"/>
      <c r="AJ757" s="361"/>
      <c r="AK757" s="361"/>
      <c r="AL757" s="361"/>
      <c r="AM757" s="361"/>
      <c r="AN757" s="361"/>
      <c r="AO757" s="361"/>
      <c r="AP757" s="361"/>
      <c r="AQ757" s="361"/>
      <c r="AR757" s="361"/>
      <c r="AS757" s="361"/>
      <c r="AT757" s="361"/>
      <c r="AU757" s="361"/>
      <c r="AV757" s="361"/>
      <c r="AW757" s="361"/>
      <c r="AX757" s="361"/>
      <c r="AY757" s="361"/>
      <c r="AZ757" s="361"/>
      <c r="BA757" s="361"/>
      <c r="BB757" s="361"/>
      <c r="BC757" s="361"/>
      <c r="BD757" s="361"/>
      <c r="BE757" s="361"/>
      <c r="BF757" s="103"/>
    </row>
    <row r="758" spans="1:58" ht="5.5" customHeight="1" x14ac:dyDescent="0.55000000000000004">
      <c r="A758" s="104"/>
      <c r="AD758" s="332"/>
      <c r="AE758" s="332"/>
      <c r="AF758" s="332"/>
      <c r="AG758" s="362"/>
      <c r="AH758" s="362"/>
      <c r="AI758" s="362"/>
      <c r="AJ758" s="362"/>
      <c r="AK758" s="362"/>
      <c r="AL758" s="362"/>
      <c r="AM758" s="362"/>
      <c r="AN758" s="362"/>
      <c r="AO758" s="362"/>
      <c r="AP758" s="362"/>
      <c r="AQ758" s="362"/>
      <c r="AR758" s="362"/>
      <c r="AS758" s="362"/>
      <c r="AT758" s="362"/>
      <c r="AU758" s="362"/>
      <c r="AV758" s="362"/>
      <c r="AW758" s="362"/>
      <c r="AX758" s="362"/>
      <c r="AY758" s="362"/>
      <c r="AZ758" s="362"/>
      <c r="BA758" s="362"/>
      <c r="BB758" s="362"/>
      <c r="BC758" s="362"/>
      <c r="BD758" s="362"/>
      <c r="BE758" s="362"/>
      <c r="BF758" s="103"/>
    </row>
    <row r="759" spans="1:58" ht="37.4" customHeight="1" x14ac:dyDescent="0.55000000000000004">
      <c r="A759" s="104"/>
      <c r="B759" s="247" t="s">
        <v>222</v>
      </c>
      <c r="C759" s="247"/>
      <c r="D759" s="247"/>
      <c r="E759" s="247"/>
      <c r="F759" s="247"/>
      <c r="G759" s="247"/>
      <c r="H759" s="247"/>
      <c r="I759" s="247"/>
      <c r="J759" s="247"/>
      <c r="K759" s="247"/>
      <c r="L759" s="247"/>
      <c r="M759" s="247"/>
      <c r="N759" s="247"/>
      <c r="O759" s="247"/>
      <c r="P759" s="247"/>
      <c r="Q759" s="247"/>
      <c r="R759" s="247"/>
      <c r="S759" s="247"/>
      <c r="T759" s="247"/>
      <c r="U759" s="247"/>
      <c r="V759" s="247"/>
      <c r="W759" s="247"/>
      <c r="X759" s="247"/>
      <c r="Y759" s="247" t="s">
        <v>223</v>
      </c>
      <c r="Z759" s="247"/>
      <c r="AA759" s="247"/>
      <c r="AB759" s="247"/>
      <c r="AD759" s="333"/>
      <c r="AE759" s="333"/>
      <c r="AF759" s="333"/>
      <c r="AG759" s="363"/>
      <c r="AH759" s="363"/>
      <c r="AI759" s="363"/>
      <c r="AJ759" s="363"/>
      <c r="AK759" s="363"/>
      <c r="AL759" s="363"/>
      <c r="AM759" s="363"/>
      <c r="AN759" s="363"/>
      <c r="AO759" s="363"/>
      <c r="AP759" s="363"/>
      <c r="AQ759" s="363"/>
      <c r="AR759" s="363"/>
      <c r="AS759" s="363"/>
      <c r="AT759" s="363"/>
      <c r="AU759" s="363"/>
      <c r="AV759" s="363"/>
      <c r="AW759" s="363"/>
      <c r="AX759" s="363"/>
      <c r="AY759" s="363"/>
      <c r="AZ759" s="363"/>
      <c r="BA759" s="363"/>
      <c r="BB759" s="363"/>
      <c r="BC759" s="363"/>
      <c r="BD759" s="363"/>
      <c r="BE759" s="363"/>
      <c r="BF759" s="103"/>
    </row>
    <row r="760" spans="1:58" ht="5.5" customHeight="1" x14ac:dyDescent="0.55000000000000004">
      <c r="A760" s="104"/>
      <c r="BF760" s="103"/>
    </row>
    <row r="761" spans="1:58" ht="37.4" customHeight="1" x14ac:dyDescent="0.55000000000000004">
      <c r="A761" s="104"/>
      <c r="B761" s="372" t="s">
        <v>226</v>
      </c>
      <c r="C761" s="361" t="s">
        <v>492</v>
      </c>
      <c r="D761" s="361"/>
      <c r="E761" s="361"/>
      <c r="F761" s="361"/>
      <c r="G761" s="361"/>
      <c r="H761" s="361"/>
      <c r="I761" s="361"/>
      <c r="J761" s="361"/>
      <c r="K761" s="361"/>
      <c r="L761" s="361"/>
      <c r="M761" s="361"/>
      <c r="N761" s="361"/>
      <c r="O761" s="361"/>
      <c r="P761" s="361"/>
      <c r="Q761" s="361"/>
      <c r="R761" s="361"/>
      <c r="S761" s="361"/>
      <c r="T761" s="361"/>
      <c r="U761" s="361"/>
      <c r="V761" s="361"/>
      <c r="W761" s="361"/>
      <c r="X761" s="361"/>
      <c r="Y761" s="443"/>
      <c r="Z761" s="443"/>
      <c r="AA761" s="443"/>
      <c r="AB761" s="443"/>
      <c r="AD761" s="229" t="s">
        <v>239</v>
      </c>
      <c r="AE761" s="230"/>
      <c r="AF761" s="231"/>
      <c r="AG761" s="334"/>
      <c r="AH761" s="335"/>
      <c r="AI761" s="335"/>
      <c r="AJ761" s="335"/>
      <c r="AK761" s="335"/>
      <c r="AL761" s="335"/>
      <c r="AM761" s="335"/>
      <c r="AN761" s="335"/>
      <c r="AO761" s="335"/>
      <c r="AP761" s="335"/>
      <c r="AQ761" s="335"/>
      <c r="AR761" s="335"/>
      <c r="AS761" s="335"/>
      <c r="AT761" s="335"/>
      <c r="AU761" s="335"/>
      <c r="AV761" s="335"/>
      <c r="AW761" s="335"/>
      <c r="AX761" s="335"/>
      <c r="AY761" s="335"/>
      <c r="AZ761" s="335"/>
      <c r="BA761" s="335"/>
      <c r="BB761" s="335"/>
      <c r="BC761" s="335"/>
      <c r="BD761" s="335"/>
      <c r="BE761" s="336"/>
      <c r="BF761" s="103"/>
    </row>
    <row r="762" spans="1:58" ht="5.5" customHeight="1" x14ac:dyDescent="0.55000000000000004">
      <c r="A762" s="104"/>
      <c r="B762" s="373"/>
      <c r="C762" s="362"/>
      <c r="D762" s="362"/>
      <c r="E762" s="362"/>
      <c r="F762" s="362"/>
      <c r="G762" s="362"/>
      <c r="H762" s="362"/>
      <c r="I762" s="362"/>
      <c r="J762" s="362"/>
      <c r="K762" s="362"/>
      <c r="L762" s="362"/>
      <c r="M762" s="362"/>
      <c r="N762" s="362"/>
      <c r="O762" s="362"/>
      <c r="P762" s="362"/>
      <c r="Q762" s="362"/>
      <c r="R762" s="362"/>
      <c r="S762" s="362"/>
      <c r="T762" s="362"/>
      <c r="U762" s="362"/>
      <c r="V762" s="362"/>
      <c r="W762" s="362"/>
      <c r="X762" s="362"/>
      <c r="Y762" s="444"/>
      <c r="Z762" s="444"/>
      <c r="AA762" s="444"/>
      <c r="AB762" s="444"/>
      <c r="BF762" s="103"/>
    </row>
    <row r="763" spans="1:58" ht="37.4" customHeight="1" x14ac:dyDescent="0.55000000000000004">
      <c r="A763" s="104"/>
      <c r="B763" s="373"/>
      <c r="C763" s="362"/>
      <c r="D763" s="362"/>
      <c r="E763" s="362"/>
      <c r="F763" s="362"/>
      <c r="G763" s="362"/>
      <c r="H763" s="362"/>
      <c r="I763" s="362"/>
      <c r="J763" s="362"/>
      <c r="K763" s="362"/>
      <c r="L763" s="362"/>
      <c r="M763" s="362"/>
      <c r="N763" s="362"/>
      <c r="O763" s="362"/>
      <c r="P763" s="362"/>
      <c r="Q763" s="362"/>
      <c r="R763" s="362"/>
      <c r="S763" s="362"/>
      <c r="T763" s="362"/>
      <c r="U763" s="362"/>
      <c r="V763" s="362"/>
      <c r="W763" s="362"/>
      <c r="X763" s="362"/>
      <c r="Y763" s="444"/>
      <c r="Z763" s="444"/>
      <c r="AA763" s="444"/>
      <c r="AB763" s="444"/>
      <c r="AD763" s="246" t="s">
        <v>221</v>
      </c>
      <c r="AE763" s="246"/>
      <c r="AF763" s="246"/>
      <c r="AG763" s="337"/>
      <c r="AH763" s="337"/>
      <c r="AI763" s="337"/>
      <c r="AJ763" s="337"/>
      <c r="AK763" s="337"/>
      <c r="AL763" s="337"/>
      <c r="AM763" s="337"/>
      <c r="AN763" s="337"/>
      <c r="AO763" s="337"/>
      <c r="AP763" s="337"/>
      <c r="AQ763" s="337"/>
      <c r="AR763" s="337"/>
      <c r="AS763" s="337"/>
      <c r="AT763" s="337"/>
      <c r="AU763" s="337"/>
      <c r="AV763" s="229" t="s">
        <v>88</v>
      </c>
      <c r="AW763" s="230"/>
      <c r="AX763" s="231"/>
      <c r="AY763" s="319"/>
      <c r="AZ763" s="320"/>
      <c r="BA763" s="320"/>
      <c r="BB763" s="320"/>
      <c r="BC763" s="320"/>
      <c r="BD763" s="320"/>
      <c r="BE763" s="321"/>
      <c r="BF763" s="103"/>
    </row>
    <row r="764" spans="1:58" ht="5.5" customHeight="1" x14ac:dyDescent="0.55000000000000004">
      <c r="A764" s="104"/>
      <c r="B764" s="373"/>
      <c r="C764" s="362"/>
      <c r="D764" s="362"/>
      <c r="E764" s="362"/>
      <c r="F764" s="362"/>
      <c r="G764" s="362"/>
      <c r="H764" s="362"/>
      <c r="I764" s="362"/>
      <c r="J764" s="362"/>
      <c r="K764" s="362"/>
      <c r="L764" s="362"/>
      <c r="M764" s="362"/>
      <c r="N764" s="362"/>
      <c r="O764" s="362"/>
      <c r="P764" s="362"/>
      <c r="Q764" s="362"/>
      <c r="R764" s="362"/>
      <c r="S764" s="362"/>
      <c r="T764" s="362"/>
      <c r="U764" s="362"/>
      <c r="V764" s="362"/>
      <c r="W764" s="362"/>
      <c r="X764" s="362"/>
      <c r="Y764" s="444"/>
      <c r="Z764" s="444"/>
      <c r="AA764" s="444"/>
      <c r="AB764" s="444"/>
      <c r="AD764"/>
      <c r="AE764"/>
      <c r="AF764"/>
      <c r="AG764"/>
      <c r="AH764"/>
      <c r="AI764"/>
      <c r="AJ764"/>
      <c r="AK764"/>
      <c r="AL764"/>
      <c r="AM764"/>
      <c r="AN764"/>
      <c r="AO764"/>
      <c r="AP764"/>
      <c r="AQ764"/>
      <c r="AR764"/>
      <c r="AS764"/>
      <c r="AT764"/>
      <c r="AU764"/>
      <c r="AV764"/>
      <c r="AW764"/>
      <c r="AX764"/>
      <c r="AY764"/>
      <c r="AZ764"/>
      <c r="BA764"/>
      <c r="BB764"/>
      <c r="BC764"/>
      <c r="BD764"/>
      <c r="BE764"/>
      <c r="BF764" s="103"/>
    </row>
    <row r="765" spans="1:58" ht="37.4" customHeight="1" x14ac:dyDescent="0.55000000000000004">
      <c r="A765" s="104"/>
      <c r="B765" s="373"/>
      <c r="C765" s="362"/>
      <c r="D765" s="362"/>
      <c r="E765" s="362"/>
      <c r="F765" s="362"/>
      <c r="G765" s="362"/>
      <c r="H765" s="362"/>
      <c r="I765" s="362"/>
      <c r="J765" s="362"/>
      <c r="K765" s="362"/>
      <c r="L765" s="362"/>
      <c r="M765" s="362"/>
      <c r="N765" s="362"/>
      <c r="O765" s="362"/>
      <c r="P765" s="362"/>
      <c r="Q765" s="362"/>
      <c r="R765" s="362"/>
      <c r="S765" s="362"/>
      <c r="T765" s="362"/>
      <c r="U765" s="362"/>
      <c r="V765" s="362"/>
      <c r="W765" s="362"/>
      <c r="X765" s="362"/>
      <c r="Y765" s="444"/>
      <c r="Z765" s="444"/>
      <c r="AA765" s="444"/>
      <c r="AB765" s="444"/>
      <c r="AD765" s="322" t="s">
        <v>224</v>
      </c>
      <c r="AE765" s="323"/>
      <c r="AF765" s="324"/>
      <c r="AG765" s="393"/>
      <c r="AH765" s="394"/>
      <c r="AI765" s="394"/>
      <c r="AJ765" s="394"/>
      <c r="AK765" s="394"/>
      <c r="AL765" s="394"/>
      <c r="AM765" s="394"/>
      <c r="AN765" s="394"/>
      <c r="AO765" s="394"/>
      <c r="AP765" s="394"/>
      <c r="AQ765" s="395"/>
      <c r="AR765" s="322" t="s">
        <v>225</v>
      </c>
      <c r="AS765" s="323"/>
      <c r="AT765" s="324"/>
      <c r="AU765" s="369"/>
      <c r="AV765" s="369"/>
      <c r="AW765" s="369"/>
      <c r="AX765" s="369"/>
      <c r="AY765" s="369"/>
      <c r="AZ765" s="369"/>
      <c r="BA765" s="369"/>
      <c r="BB765" s="369"/>
      <c r="BC765" s="369"/>
      <c r="BD765" s="369"/>
      <c r="BE765" s="369"/>
      <c r="BF765" s="103"/>
    </row>
    <row r="766" spans="1:58" ht="5.5" customHeight="1" x14ac:dyDescent="0.55000000000000004">
      <c r="A766" s="104"/>
      <c r="B766" s="373"/>
      <c r="C766" s="362"/>
      <c r="D766" s="362"/>
      <c r="E766" s="362"/>
      <c r="F766" s="362"/>
      <c r="G766" s="362"/>
      <c r="H766" s="362"/>
      <c r="I766" s="362"/>
      <c r="J766" s="362"/>
      <c r="K766" s="362"/>
      <c r="L766" s="362"/>
      <c r="M766" s="362"/>
      <c r="N766" s="362"/>
      <c r="O766" s="362"/>
      <c r="P766" s="362"/>
      <c r="Q766" s="362"/>
      <c r="R766" s="362"/>
      <c r="S766" s="362"/>
      <c r="T766" s="362"/>
      <c r="U766" s="362"/>
      <c r="V766" s="362"/>
      <c r="W766" s="362"/>
      <c r="X766" s="362"/>
      <c r="Y766" s="444"/>
      <c r="Z766" s="444"/>
      <c r="AA766" s="444"/>
      <c r="AB766" s="444"/>
      <c r="AD766" s="325"/>
      <c r="AE766" s="326"/>
      <c r="AF766" s="327"/>
      <c r="AG766" s="396"/>
      <c r="AH766" s="397"/>
      <c r="AI766" s="397"/>
      <c r="AJ766" s="397"/>
      <c r="AK766" s="397"/>
      <c r="AL766" s="397"/>
      <c r="AM766" s="397"/>
      <c r="AN766" s="397"/>
      <c r="AO766" s="397"/>
      <c r="AP766" s="397"/>
      <c r="AQ766" s="398"/>
      <c r="AR766" s="325"/>
      <c r="AS766" s="326"/>
      <c r="AT766" s="327"/>
      <c r="AU766" s="369"/>
      <c r="AV766" s="369"/>
      <c r="AW766" s="369"/>
      <c r="AX766" s="369"/>
      <c r="AY766" s="369"/>
      <c r="AZ766" s="369"/>
      <c r="BA766" s="369"/>
      <c r="BB766" s="369"/>
      <c r="BC766" s="369"/>
      <c r="BD766" s="369"/>
      <c r="BE766" s="369"/>
      <c r="BF766" s="103"/>
    </row>
    <row r="767" spans="1:58" ht="37.4" customHeight="1" x14ac:dyDescent="0.55000000000000004">
      <c r="A767" s="104"/>
      <c r="B767" s="373"/>
      <c r="C767" s="362"/>
      <c r="D767" s="362"/>
      <c r="E767" s="362"/>
      <c r="F767" s="362"/>
      <c r="G767" s="362"/>
      <c r="H767" s="362"/>
      <c r="I767" s="362"/>
      <c r="J767" s="362"/>
      <c r="K767" s="362"/>
      <c r="L767" s="362"/>
      <c r="M767" s="362"/>
      <c r="N767" s="362"/>
      <c r="O767" s="362"/>
      <c r="P767" s="362"/>
      <c r="Q767" s="362"/>
      <c r="R767" s="362"/>
      <c r="S767" s="362"/>
      <c r="T767" s="362"/>
      <c r="U767" s="362"/>
      <c r="V767" s="362"/>
      <c r="W767" s="362"/>
      <c r="X767" s="362"/>
      <c r="Y767" s="444"/>
      <c r="Z767" s="444"/>
      <c r="AA767" s="444"/>
      <c r="AB767" s="444"/>
      <c r="AD767" s="325"/>
      <c r="AE767" s="326"/>
      <c r="AF767" s="327"/>
      <c r="AG767" s="396"/>
      <c r="AH767" s="397"/>
      <c r="AI767" s="397"/>
      <c r="AJ767" s="397"/>
      <c r="AK767" s="397"/>
      <c r="AL767" s="397"/>
      <c r="AM767" s="397"/>
      <c r="AN767" s="397"/>
      <c r="AO767" s="397"/>
      <c r="AP767" s="397"/>
      <c r="AQ767" s="398"/>
      <c r="AR767" s="325"/>
      <c r="AS767" s="326"/>
      <c r="AT767" s="327"/>
      <c r="AU767" s="369"/>
      <c r="AV767" s="369"/>
      <c r="AW767" s="369"/>
      <c r="AX767" s="369"/>
      <c r="AY767" s="369"/>
      <c r="AZ767" s="369"/>
      <c r="BA767" s="369"/>
      <c r="BB767" s="369"/>
      <c r="BC767" s="369"/>
      <c r="BD767" s="369"/>
      <c r="BE767" s="369"/>
      <c r="BF767" s="103"/>
    </row>
    <row r="768" spans="1:58" ht="5.5" customHeight="1" x14ac:dyDescent="0.55000000000000004">
      <c r="A768" s="104"/>
      <c r="B768" s="373"/>
      <c r="C768" s="362"/>
      <c r="D768" s="362"/>
      <c r="E768" s="362"/>
      <c r="F768" s="362"/>
      <c r="G768" s="362"/>
      <c r="H768" s="362"/>
      <c r="I768" s="362"/>
      <c r="J768" s="362"/>
      <c r="K768" s="362"/>
      <c r="L768" s="362"/>
      <c r="M768" s="362"/>
      <c r="N768" s="362"/>
      <c r="O768" s="362"/>
      <c r="P768" s="362"/>
      <c r="Q768" s="362"/>
      <c r="R768" s="362"/>
      <c r="S768" s="362"/>
      <c r="T768" s="362"/>
      <c r="U768" s="362"/>
      <c r="V768" s="362"/>
      <c r="W768" s="362"/>
      <c r="X768" s="362"/>
      <c r="Y768" s="444"/>
      <c r="Z768" s="444"/>
      <c r="AA768" s="444"/>
      <c r="AB768" s="444"/>
      <c r="AD768" s="325"/>
      <c r="AE768" s="326"/>
      <c r="AF768" s="327"/>
      <c r="AG768" s="396"/>
      <c r="AH768" s="397"/>
      <c r="AI768" s="397"/>
      <c r="AJ768" s="397"/>
      <c r="AK768" s="397"/>
      <c r="AL768" s="397"/>
      <c r="AM768" s="397"/>
      <c r="AN768" s="397"/>
      <c r="AO768" s="397"/>
      <c r="AP768" s="397"/>
      <c r="AQ768" s="398"/>
      <c r="AR768" s="328"/>
      <c r="AS768" s="329"/>
      <c r="AT768" s="330"/>
      <c r="AU768" s="369"/>
      <c r="AV768" s="369"/>
      <c r="AW768" s="369"/>
      <c r="AX768" s="369"/>
      <c r="AY768" s="369"/>
      <c r="AZ768" s="369"/>
      <c r="BA768" s="369"/>
      <c r="BB768" s="369"/>
      <c r="BC768" s="369"/>
      <c r="BD768" s="369"/>
      <c r="BE768" s="369"/>
      <c r="BF768" s="103"/>
    </row>
    <row r="769" spans="1:58" ht="37.4" customHeight="1" x14ac:dyDescent="0.55000000000000004">
      <c r="A769" s="104"/>
      <c r="B769" s="373"/>
      <c r="C769" s="362"/>
      <c r="D769" s="362"/>
      <c r="E769" s="362"/>
      <c r="F769" s="362"/>
      <c r="G769" s="362"/>
      <c r="H769" s="362"/>
      <c r="I769" s="362"/>
      <c r="J769" s="362"/>
      <c r="K769" s="362"/>
      <c r="L769" s="362"/>
      <c r="M769" s="362"/>
      <c r="N769" s="362"/>
      <c r="O769" s="362"/>
      <c r="P769" s="362"/>
      <c r="Q769" s="362"/>
      <c r="R769" s="362"/>
      <c r="S769" s="362"/>
      <c r="T769" s="362"/>
      <c r="U769" s="362"/>
      <c r="V769" s="362"/>
      <c r="W769" s="362"/>
      <c r="X769" s="362"/>
      <c r="Y769" s="444"/>
      <c r="Z769" s="444"/>
      <c r="AA769" s="444"/>
      <c r="AB769" s="444"/>
      <c r="AD769" s="328"/>
      <c r="AE769" s="329"/>
      <c r="AF769" s="330"/>
      <c r="AG769" s="399"/>
      <c r="AH769" s="400"/>
      <c r="AI769" s="400"/>
      <c r="AJ769" s="400"/>
      <c r="AK769" s="400"/>
      <c r="AL769" s="400"/>
      <c r="AM769" s="400"/>
      <c r="AN769" s="400"/>
      <c r="AO769" s="400"/>
      <c r="AP769" s="400"/>
      <c r="AQ769" s="401"/>
      <c r="AR769" s="286" t="s">
        <v>228</v>
      </c>
      <c r="AS769" s="287"/>
      <c r="AT769" s="288"/>
      <c r="AU769" s="369"/>
      <c r="AV769" s="369"/>
      <c r="AW769" s="369"/>
      <c r="AX769" s="369"/>
      <c r="AY769" s="369"/>
      <c r="AZ769" s="369"/>
      <c r="BA769" s="369"/>
      <c r="BB769" s="369"/>
      <c r="BC769" s="369"/>
      <c r="BD769" s="369"/>
      <c r="BE769" s="369"/>
      <c r="BF769" s="103"/>
    </row>
    <row r="770" spans="1:58" ht="5.5" customHeight="1" x14ac:dyDescent="0.55000000000000004">
      <c r="A770" s="104"/>
      <c r="B770" s="373"/>
      <c r="C770" s="362"/>
      <c r="D770" s="362"/>
      <c r="E770" s="362"/>
      <c r="F770" s="362"/>
      <c r="G770" s="362"/>
      <c r="H770" s="362"/>
      <c r="I770" s="362"/>
      <c r="J770" s="362"/>
      <c r="K770" s="362"/>
      <c r="L770" s="362"/>
      <c r="M770" s="362"/>
      <c r="N770" s="362"/>
      <c r="O770" s="362"/>
      <c r="P770" s="362"/>
      <c r="Q770" s="362"/>
      <c r="R770" s="362"/>
      <c r="S770" s="362"/>
      <c r="T770" s="362"/>
      <c r="U770" s="362"/>
      <c r="V770" s="362"/>
      <c r="W770" s="362"/>
      <c r="X770" s="362"/>
      <c r="Y770" s="444"/>
      <c r="Z770" s="444"/>
      <c r="AA770" s="444"/>
      <c r="AB770" s="444"/>
      <c r="AD770"/>
      <c r="AE770"/>
      <c r="AF770"/>
      <c r="AG770"/>
      <c r="AH770"/>
      <c r="AI770"/>
      <c r="AJ770"/>
      <c r="AK770"/>
      <c r="AL770"/>
      <c r="AM770"/>
      <c r="AN770"/>
      <c r="AO770"/>
      <c r="AP770"/>
      <c r="AQ770"/>
      <c r="AR770"/>
      <c r="AS770"/>
      <c r="AT770"/>
      <c r="AU770"/>
      <c r="AV770"/>
      <c r="AW770"/>
      <c r="AX770"/>
      <c r="AY770"/>
      <c r="AZ770"/>
      <c r="BA770"/>
      <c r="BB770"/>
      <c r="BC770"/>
      <c r="BD770"/>
      <c r="BE770"/>
      <c r="BF770" s="103"/>
    </row>
    <row r="771" spans="1:58" ht="37" customHeight="1" x14ac:dyDescent="0.55000000000000004">
      <c r="A771" s="104"/>
      <c r="B771" s="373"/>
      <c r="C771" s="362"/>
      <c r="D771" s="362"/>
      <c r="E771" s="362"/>
      <c r="F771" s="362"/>
      <c r="G771" s="362"/>
      <c r="H771" s="362"/>
      <c r="I771" s="362"/>
      <c r="J771" s="362"/>
      <c r="K771" s="362"/>
      <c r="L771" s="362"/>
      <c r="M771" s="362"/>
      <c r="N771" s="362"/>
      <c r="O771" s="362"/>
      <c r="P771" s="362"/>
      <c r="Q771" s="362"/>
      <c r="R771" s="362"/>
      <c r="S771" s="362"/>
      <c r="T771" s="362"/>
      <c r="U771" s="362"/>
      <c r="V771" s="362"/>
      <c r="W771" s="362"/>
      <c r="X771" s="362"/>
      <c r="Y771" s="444"/>
      <c r="Z771" s="444"/>
      <c r="AA771" s="444"/>
      <c r="AB771" s="444"/>
      <c r="AD771" s="252" t="s">
        <v>229</v>
      </c>
      <c r="AE771" s="253"/>
      <c r="AF771" s="253"/>
      <c r="AG771" s="253"/>
      <c r="AH771" s="254"/>
      <c r="AI771" s="369"/>
      <c r="AJ771" s="369"/>
      <c r="AK771" s="369"/>
      <c r="AL771" s="369"/>
      <c r="AM771" s="369"/>
      <c r="AN771" s="369"/>
      <c r="AO771" s="369"/>
      <c r="AP771" s="369"/>
      <c r="AQ771" s="369"/>
      <c r="AR771" s="369"/>
      <c r="AS771" s="369"/>
      <c r="AT771" s="369"/>
      <c r="AU771" s="369"/>
      <c r="AV771" s="247" t="s">
        <v>230</v>
      </c>
      <c r="AW771" s="247"/>
      <c r="AX771" s="247"/>
      <c r="AY771" s="318"/>
      <c r="AZ771" s="318"/>
      <c r="BA771" s="318"/>
      <c r="BB771" s="318"/>
      <c r="BC771" s="318"/>
      <c r="BD771" s="318"/>
      <c r="BE771" s="318"/>
      <c r="BF771" s="103"/>
    </row>
    <row r="772" spans="1:58" ht="5.5" customHeight="1" x14ac:dyDescent="0.55000000000000004">
      <c r="A772" s="104"/>
      <c r="B772" s="373"/>
      <c r="C772" s="362"/>
      <c r="D772" s="362"/>
      <c r="E772" s="362"/>
      <c r="F772" s="362"/>
      <c r="G772" s="362"/>
      <c r="H772" s="362"/>
      <c r="I772" s="362"/>
      <c r="J772" s="362"/>
      <c r="K772" s="362"/>
      <c r="L772" s="362"/>
      <c r="M772" s="362"/>
      <c r="N772" s="362"/>
      <c r="O772" s="362"/>
      <c r="P772" s="362"/>
      <c r="Q772" s="362"/>
      <c r="R772" s="362"/>
      <c r="S772" s="362"/>
      <c r="T772" s="362"/>
      <c r="U772" s="362"/>
      <c r="V772" s="362"/>
      <c r="W772" s="362"/>
      <c r="X772" s="362"/>
      <c r="Y772" s="444"/>
      <c r="Z772" s="444"/>
      <c r="AA772" s="444"/>
      <c r="AB772" s="444"/>
      <c r="AD772" s="315"/>
      <c r="AE772" s="316"/>
      <c r="AF772" s="316"/>
      <c r="AG772" s="316"/>
      <c r="AH772" s="317"/>
      <c r="AI772" s="369"/>
      <c r="AJ772" s="369"/>
      <c r="AK772" s="369"/>
      <c r="AL772" s="369"/>
      <c r="AM772" s="369"/>
      <c r="AN772" s="369"/>
      <c r="AO772" s="369"/>
      <c r="AP772" s="369"/>
      <c r="AQ772" s="369"/>
      <c r="AR772" s="369"/>
      <c r="AS772" s="369"/>
      <c r="AT772" s="369"/>
      <c r="AU772" s="369"/>
      <c r="AV772" s="247"/>
      <c r="AW772" s="247"/>
      <c r="AX772" s="247"/>
      <c r="AY772" s="318"/>
      <c r="AZ772" s="318"/>
      <c r="BA772" s="318"/>
      <c r="BB772" s="318"/>
      <c r="BC772" s="318"/>
      <c r="BD772" s="318"/>
      <c r="BE772" s="318"/>
      <c r="BF772" s="103"/>
    </row>
    <row r="773" spans="1:58" ht="37.4" customHeight="1" x14ac:dyDescent="0.55000000000000004">
      <c r="A773" s="104"/>
      <c r="B773" s="373"/>
      <c r="C773" s="362"/>
      <c r="D773" s="362"/>
      <c r="E773" s="362"/>
      <c r="F773" s="362"/>
      <c r="G773" s="362"/>
      <c r="H773" s="362"/>
      <c r="I773" s="362"/>
      <c r="J773" s="362"/>
      <c r="K773" s="362"/>
      <c r="L773" s="362"/>
      <c r="M773" s="362"/>
      <c r="N773" s="362"/>
      <c r="O773" s="362"/>
      <c r="P773" s="362"/>
      <c r="Q773" s="362"/>
      <c r="R773" s="362"/>
      <c r="S773" s="362"/>
      <c r="T773" s="362"/>
      <c r="U773" s="362"/>
      <c r="V773" s="362"/>
      <c r="W773" s="362"/>
      <c r="X773" s="362"/>
      <c r="Y773" s="444"/>
      <c r="Z773" s="444"/>
      <c r="AA773" s="444"/>
      <c r="AB773" s="444"/>
      <c r="AD773" s="255"/>
      <c r="AE773" s="256"/>
      <c r="AF773" s="256"/>
      <c r="AG773" s="256"/>
      <c r="AH773" s="257"/>
      <c r="AI773" s="369"/>
      <c r="AJ773" s="369"/>
      <c r="AK773" s="369"/>
      <c r="AL773" s="369"/>
      <c r="AM773" s="369"/>
      <c r="AN773" s="369"/>
      <c r="AO773" s="369"/>
      <c r="AP773" s="369"/>
      <c r="AQ773" s="369"/>
      <c r="AR773" s="369"/>
      <c r="AS773" s="369"/>
      <c r="AT773" s="369"/>
      <c r="AU773" s="369"/>
      <c r="AV773" s="247"/>
      <c r="AW773" s="247"/>
      <c r="AX773" s="247"/>
      <c r="AY773" s="318"/>
      <c r="AZ773" s="318"/>
      <c r="BA773" s="318"/>
      <c r="BB773" s="318"/>
      <c r="BC773" s="318"/>
      <c r="BD773" s="318"/>
      <c r="BE773" s="318"/>
      <c r="BF773" s="103"/>
    </row>
    <row r="774" spans="1:58" ht="5.5" customHeight="1" x14ac:dyDescent="0.55000000000000004">
      <c r="A774" s="104"/>
      <c r="B774" s="373"/>
      <c r="C774" s="362"/>
      <c r="D774" s="362"/>
      <c r="E774" s="362"/>
      <c r="F774" s="362"/>
      <c r="G774" s="362"/>
      <c r="H774" s="362"/>
      <c r="I774" s="362"/>
      <c r="J774" s="362"/>
      <c r="K774" s="362"/>
      <c r="L774" s="362"/>
      <c r="M774" s="362"/>
      <c r="N774" s="362"/>
      <c r="O774" s="362"/>
      <c r="P774" s="362"/>
      <c r="Q774" s="362"/>
      <c r="R774" s="362"/>
      <c r="S774" s="362"/>
      <c r="T774" s="362"/>
      <c r="U774" s="362"/>
      <c r="V774" s="362"/>
      <c r="W774" s="362"/>
      <c r="X774" s="362"/>
      <c r="Y774" s="444"/>
      <c r="Z774" s="444"/>
      <c r="AA774" s="444"/>
      <c r="AB774" s="444"/>
      <c r="BB774" s="109"/>
      <c r="BF774" s="103"/>
    </row>
    <row r="775" spans="1:58" ht="37.4" customHeight="1" x14ac:dyDescent="0.55000000000000004">
      <c r="A775" s="104"/>
      <c r="B775" s="373"/>
      <c r="C775" s="362"/>
      <c r="D775" s="362"/>
      <c r="E775" s="362"/>
      <c r="F775" s="362"/>
      <c r="G775" s="362"/>
      <c r="H775" s="362"/>
      <c r="I775" s="362"/>
      <c r="J775" s="362"/>
      <c r="K775" s="362"/>
      <c r="L775" s="362"/>
      <c r="M775" s="362"/>
      <c r="N775" s="362"/>
      <c r="O775" s="362"/>
      <c r="P775" s="362"/>
      <c r="Q775" s="362"/>
      <c r="R775" s="362"/>
      <c r="S775" s="362"/>
      <c r="T775" s="362"/>
      <c r="U775" s="362"/>
      <c r="V775" s="362"/>
      <c r="W775" s="362"/>
      <c r="X775" s="362"/>
      <c r="Y775" s="444"/>
      <c r="Z775" s="444"/>
      <c r="AA775" s="444"/>
      <c r="AB775" s="444"/>
      <c r="AD775"/>
      <c r="AE775"/>
      <c r="AF775"/>
      <c r="AG775"/>
      <c r="AH775"/>
      <c r="AI775"/>
      <c r="AJ775"/>
      <c r="AK775"/>
      <c r="AL775"/>
      <c r="AM775"/>
      <c r="AN775"/>
      <c r="AO775"/>
      <c r="AP775"/>
      <c r="AQ775"/>
      <c r="AR775"/>
      <c r="AS775"/>
      <c r="AT775"/>
      <c r="AU775"/>
      <c r="AV775"/>
      <c r="AW775"/>
      <c r="AX775"/>
      <c r="AY775"/>
      <c r="AZ775"/>
      <c r="BA775"/>
      <c r="BB775"/>
      <c r="BC775"/>
      <c r="BD775"/>
      <c r="BE775"/>
      <c r="BF775" s="103"/>
    </row>
    <row r="776" spans="1:58" ht="5.5" customHeight="1" x14ac:dyDescent="0.55000000000000004">
      <c r="A776" s="104"/>
      <c r="B776" s="373"/>
      <c r="C776" s="362"/>
      <c r="D776" s="362"/>
      <c r="E776" s="362"/>
      <c r="F776" s="362"/>
      <c r="G776" s="362"/>
      <c r="H776" s="362"/>
      <c r="I776" s="362"/>
      <c r="J776" s="362"/>
      <c r="K776" s="362"/>
      <c r="L776" s="362"/>
      <c r="M776" s="362"/>
      <c r="N776" s="362"/>
      <c r="O776" s="362"/>
      <c r="P776" s="362"/>
      <c r="Q776" s="362"/>
      <c r="R776" s="362"/>
      <c r="S776" s="362"/>
      <c r="T776" s="362"/>
      <c r="U776" s="362"/>
      <c r="V776" s="362"/>
      <c r="W776" s="362"/>
      <c r="X776" s="362"/>
      <c r="Y776" s="444"/>
      <c r="Z776" s="444"/>
      <c r="AA776" s="444"/>
      <c r="AB776" s="444"/>
      <c r="BF776" s="103"/>
    </row>
    <row r="777" spans="1:58" ht="37.4" customHeight="1" x14ac:dyDescent="0.55000000000000004">
      <c r="A777" s="104"/>
      <c r="B777" s="374"/>
      <c r="C777" s="363"/>
      <c r="D777" s="363"/>
      <c r="E777" s="363"/>
      <c r="F777" s="363"/>
      <c r="G777" s="363"/>
      <c r="H777" s="363"/>
      <c r="I777" s="363"/>
      <c r="J777" s="363"/>
      <c r="K777" s="363"/>
      <c r="L777" s="363"/>
      <c r="M777" s="363"/>
      <c r="N777" s="363"/>
      <c r="O777" s="363"/>
      <c r="P777" s="363"/>
      <c r="Q777" s="363"/>
      <c r="R777" s="363"/>
      <c r="S777" s="363"/>
      <c r="T777" s="363"/>
      <c r="U777" s="363"/>
      <c r="V777" s="363"/>
      <c r="W777" s="363"/>
      <c r="X777" s="363"/>
      <c r="Y777" s="445"/>
      <c r="Z777" s="445"/>
      <c r="AA777" s="445"/>
      <c r="AB777" s="445"/>
      <c r="AD777"/>
      <c r="AE777"/>
      <c r="AF777"/>
      <c r="AG777"/>
      <c r="AH777"/>
      <c r="AI777"/>
      <c r="AJ777"/>
      <c r="AK777"/>
      <c r="AL777"/>
      <c r="AM777"/>
      <c r="AN777"/>
      <c r="AO777"/>
      <c r="AP777"/>
      <c r="AQ777"/>
      <c r="AR777"/>
      <c r="AS777"/>
      <c r="AT777"/>
      <c r="AU777"/>
      <c r="AV777"/>
      <c r="AW777"/>
      <c r="AX777"/>
      <c r="AY777"/>
      <c r="AZ777"/>
      <c r="BA777"/>
      <c r="BB777"/>
      <c r="BC777"/>
      <c r="BD777"/>
      <c r="BE777"/>
      <c r="BF777" s="103"/>
    </row>
    <row r="778" spans="1:58" ht="5.5" customHeight="1" thickBot="1" x14ac:dyDescent="0.6">
      <c r="A778" s="124"/>
      <c r="B778" s="125"/>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c r="Z778" s="125"/>
      <c r="AA778" s="125"/>
      <c r="AB778" s="125"/>
      <c r="AC778" s="125"/>
      <c r="AD778" s="125"/>
      <c r="AE778" s="125"/>
      <c r="AF778" s="125"/>
      <c r="AG778" s="125"/>
      <c r="AH778" s="125"/>
      <c r="AI778" s="125"/>
      <c r="AJ778" s="125"/>
      <c r="AK778" s="125"/>
      <c r="AL778" s="125"/>
      <c r="AM778" s="125"/>
      <c r="AN778" s="125"/>
      <c r="AO778" s="125"/>
      <c r="AP778" s="125"/>
      <c r="AQ778" s="125"/>
      <c r="AR778" s="125"/>
      <c r="AS778" s="125"/>
      <c r="AT778" s="125"/>
      <c r="AU778" s="125"/>
      <c r="AV778" s="125"/>
      <c r="AW778" s="125"/>
      <c r="AX778" s="125"/>
      <c r="AY778" s="125"/>
      <c r="AZ778" s="125"/>
      <c r="BA778" s="125"/>
      <c r="BB778" s="125"/>
      <c r="BC778" s="125"/>
      <c r="BD778" s="125"/>
      <c r="BE778" s="125"/>
      <c r="BF778" s="126"/>
    </row>
    <row r="779" spans="1:58" ht="5.5" customHeight="1" thickTop="1" x14ac:dyDescent="0.55000000000000004">
      <c r="A779" s="107"/>
      <c r="B779" s="100"/>
      <c r="C779" s="100"/>
      <c r="D779" s="100"/>
      <c r="E779" s="100"/>
      <c r="F779" s="100"/>
      <c r="G779" s="100"/>
      <c r="H779" s="100"/>
      <c r="I779" s="100"/>
      <c r="J779" s="100"/>
      <c r="K779" s="100"/>
      <c r="L779" s="100"/>
      <c r="M779" s="100"/>
      <c r="N779" s="100"/>
      <c r="O779" s="100"/>
      <c r="P779" s="100"/>
      <c r="Q779" s="100"/>
      <c r="R779" s="100"/>
      <c r="S779" s="100"/>
      <c r="T779" s="100"/>
      <c r="U779" s="100"/>
      <c r="V779" s="100"/>
      <c r="W779" s="100"/>
      <c r="X779" s="100"/>
      <c r="Y779" s="100"/>
      <c r="Z779" s="100"/>
      <c r="AA779" s="100"/>
      <c r="AB779" s="100"/>
      <c r="AC779" s="100"/>
      <c r="AD779" s="100"/>
      <c r="AE779" s="100"/>
      <c r="AF779" s="100"/>
      <c r="AG779" s="100"/>
      <c r="AH779" s="100"/>
      <c r="AI779" s="100"/>
      <c r="AJ779" s="100"/>
      <c r="AK779" s="100"/>
      <c r="AL779" s="100"/>
      <c r="AM779" s="100"/>
      <c r="AN779" s="100"/>
      <c r="AO779" s="100"/>
      <c r="AP779" s="100"/>
      <c r="AQ779" s="100"/>
      <c r="AR779" s="100"/>
      <c r="AS779" s="100"/>
      <c r="AT779" s="100"/>
      <c r="AU779" s="100"/>
      <c r="AV779" s="100"/>
      <c r="AW779" s="100"/>
      <c r="AX779" s="100"/>
      <c r="AY779" s="100"/>
      <c r="AZ779" s="100"/>
      <c r="BA779" s="100"/>
      <c r="BB779" s="100"/>
      <c r="BC779" s="100"/>
      <c r="BD779" s="100"/>
      <c r="BE779" s="100"/>
      <c r="BF779" s="106"/>
    </row>
    <row r="780" spans="1:58" ht="37.4" customHeight="1" x14ac:dyDescent="0.55000000000000004">
      <c r="A780" s="107"/>
      <c r="B780" s="56" t="s">
        <v>3</v>
      </c>
      <c r="C780" s="417" t="s">
        <v>165</v>
      </c>
      <c r="D780" s="418"/>
      <c r="E780" s="419"/>
      <c r="F780" s="56" t="s">
        <v>209</v>
      </c>
      <c r="G780" s="339" t="s">
        <v>493</v>
      </c>
      <c r="H780" s="339"/>
      <c r="I780" s="339"/>
      <c r="J780" s="339"/>
      <c r="K780" s="246" t="s">
        <v>211</v>
      </c>
      <c r="L780" s="247"/>
      <c r="M780" s="341" t="s">
        <v>494</v>
      </c>
      <c r="N780" s="342"/>
      <c r="O780" s="342"/>
      <c r="P780" s="342"/>
      <c r="Q780" s="342"/>
      <c r="R780" s="342"/>
      <c r="S780" s="342"/>
      <c r="T780" s="342"/>
      <c r="U780" s="342"/>
      <c r="V780" s="343"/>
      <c r="W780" s="246" t="s">
        <v>213</v>
      </c>
      <c r="X780" s="246"/>
      <c r="Y780" s="344" t="s">
        <v>495</v>
      </c>
      <c r="Z780" s="344"/>
      <c r="AA780" s="344"/>
      <c r="AB780" s="344"/>
      <c r="AC780" s="100"/>
      <c r="AD780" s="247" t="s">
        <v>215</v>
      </c>
      <c r="AE780" s="345"/>
      <c r="AF780" s="345"/>
      <c r="AG780" s="359" t="s">
        <v>496</v>
      </c>
      <c r="AH780" s="360"/>
      <c r="AI780" s="360"/>
      <c r="AJ780" s="360"/>
      <c r="AK780" s="360"/>
      <c r="AL780" s="360"/>
      <c r="AM780" s="360"/>
      <c r="AN780" s="360"/>
      <c r="AO780" s="360"/>
      <c r="AP780" s="360"/>
      <c r="AQ780" s="360"/>
      <c r="AR780" s="360"/>
      <c r="AS780" s="360"/>
      <c r="AT780" s="360"/>
      <c r="AU780" s="360"/>
      <c r="AV780" s="360"/>
      <c r="AW780" s="360"/>
      <c r="AX780" s="360"/>
      <c r="AY780" s="360"/>
      <c r="AZ780" s="360"/>
      <c r="BA780" s="360"/>
      <c r="BB780" s="360"/>
      <c r="BC780" s="360"/>
      <c r="BD780" s="360"/>
      <c r="BE780" s="360"/>
      <c r="BF780" s="106"/>
    </row>
    <row r="781" spans="1:58" ht="5.5" customHeight="1" x14ac:dyDescent="0.55000000000000004">
      <c r="A781" s="107"/>
      <c r="B781" s="100"/>
      <c r="C781" s="100"/>
      <c r="D781" s="100"/>
      <c r="E781" s="100"/>
      <c r="F781" s="100"/>
      <c r="G781" s="100"/>
      <c r="H781" s="100"/>
      <c r="I781" s="100"/>
      <c r="J781" s="100"/>
      <c r="K781" s="100"/>
      <c r="L781" s="100"/>
      <c r="M781" s="100"/>
      <c r="N781" s="100"/>
      <c r="O781" s="100"/>
      <c r="P781" s="100"/>
      <c r="Q781" s="100"/>
      <c r="R781" s="100"/>
      <c r="S781" s="100"/>
      <c r="T781" s="100"/>
      <c r="U781" s="100"/>
      <c r="V781" s="100"/>
      <c r="W781" s="100"/>
      <c r="X781" s="100"/>
      <c r="Y781" s="100"/>
      <c r="Z781" s="100"/>
      <c r="AA781" s="100"/>
      <c r="AB781" s="100"/>
      <c r="AC781" s="100"/>
      <c r="AD781" s="100"/>
      <c r="AE781" s="100"/>
      <c r="AF781" s="100"/>
      <c r="AG781" s="100"/>
      <c r="AH781" s="100"/>
      <c r="AI781" s="100"/>
      <c r="AJ781" s="100"/>
      <c r="AK781" s="100"/>
      <c r="AL781" s="100"/>
      <c r="AM781" s="100"/>
      <c r="AN781" s="100"/>
      <c r="AO781" s="100"/>
      <c r="AP781" s="100"/>
      <c r="AQ781" s="100"/>
      <c r="AR781" s="100"/>
      <c r="AS781" s="100"/>
      <c r="AT781" s="100"/>
      <c r="AU781" s="100"/>
      <c r="AV781" s="100"/>
      <c r="AW781" s="100"/>
      <c r="AX781" s="100"/>
      <c r="AY781" s="100"/>
      <c r="AZ781" s="100"/>
      <c r="BA781" s="100"/>
      <c r="BB781" s="100"/>
      <c r="BC781" s="100"/>
      <c r="BD781" s="100"/>
      <c r="BE781" s="100"/>
      <c r="BF781" s="106"/>
    </row>
    <row r="782" spans="1:58" ht="37.4" customHeight="1" x14ac:dyDescent="0.55000000000000004">
      <c r="A782" s="107"/>
      <c r="B782" s="247" t="s">
        <v>217</v>
      </c>
      <c r="C782" s="345"/>
      <c r="D782" s="366" t="s">
        <v>497</v>
      </c>
      <c r="E782" s="367"/>
      <c r="F782" s="367"/>
      <c r="G782" s="367"/>
      <c r="H782" s="367"/>
      <c r="I782" s="367"/>
      <c r="J782" s="367"/>
      <c r="K782" s="367"/>
      <c r="L782" s="367"/>
      <c r="M782" s="367"/>
      <c r="N782" s="367"/>
      <c r="O782" s="367"/>
      <c r="P782" s="367"/>
      <c r="Q782" s="367"/>
      <c r="R782" s="367"/>
      <c r="S782" s="367"/>
      <c r="T782" s="368"/>
      <c r="U782" s="247" t="s">
        <v>219</v>
      </c>
      <c r="V782" s="247"/>
      <c r="W782" s="247"/>
      <c r="X782" s="349" t="s">
        <v>498</v>
      </c>
      <c r="Y782" s="349"/>
      <c r="Z782" s="349"/>
      <c r="AA782" s="349"/>
      <c r="AB782" s="349"/>
      <c r="AC782" s="100"/>
      <c r="AD782" s="331" t="s">
        <v>236</v>
      </c>
      <c r="AE782" s="331"/>
      <c r="AF782" s="331"/>
      <c r="AG782" s="361" t="s">
        <v>499</v>
      </c>
      <c r="AH782" s="361"/>
      <c r="AI782" s="361"/>
      <c r="AJ782" s="361"/>
      <c r="AK782" s="361"/>
      <c r="AL782" s="361"/>
      <c r="AM782" s="361"/>
      <c r="AN782" s="361"/>
      <c r="AO782" s="361"/>
      <c r="AP782" s="361"/>
      <c r="AQ782" s="361"/>
      <c r="AR782" s="361"/>
      <c r="AS782" s="361"/>
      <c r="AT782" s="361"/>
      <c r="AU782" s="361"/>
      <c r="AV782" s="361"/>
      <c r="AW782" s="361"/>
      <c r="AX782" s="361"/>
      <c r="AY782" s="361"/>
      <c r="AZ782" s="361"/>
      <c r="BA782" s="361"/>
      <c r="BB782" s="361"/>
      <c r="BC782" s="361"/>
      <c r="BD782" s="361"/>
      <c r="BE782" s="361"/>
      <c r="BF782" s="106"/>
    </row>
    <row r="783" spans="1:58" ht="5.5" customHeight="1" x14ac:dyDescent="0.55000000000000004">
      <c r="A783" s="107"/>
      <c r="B783" s="100"/>
      <c r="C783" s="100"/>
      <c r="D783" s="100"/>
      <c r="E783" s="100"/>
      <c r="F783" s="100"/>
      <c r="G783" s="100"/>
      <c r="H783" s="100"/>
      <c r="I783" s="100"/>
      <c r="J783" s="100"/>
      <c r="K783" s="100"/>
      <c r="L783" s="100"/>
      <c r="M783" s="100"/>
      <c r="N783" s="100"/>
      <c r="O783" s="100"/>
      <c r="P783" s="100"/>
      <c r="Q783" s="100"/>
      <c r="R783" s="100"/>
      <c r="S783" s="100"/>
      <c r="T783" s="100"/>
      <c r="U783" s="100"/>
      <c r="V783" s="100"/>
      <c r="W783" s="100"/>
      <c r="X783" s="100"/>
      <c r="Y783" s="100"/>
      <c r="Z783" s="100"/>
      <c r="AA783" s="100"/>
      <c r="AB783" s="100"/>
      <c r="AC783" s="100"/>
      <c r="AD783" s="332"/>
      <c r="AE783" s="332"/>
      <c r="AF783" s="332"/>
      <c r="AG783" s="362"/>
      <c r="AH783" s="362"/>
      <c r="AI783" s="362"/>
      <c r="AJ783" s="362"/>
      <c r="AK783" s="362"/>
      <c r="AL783" s="362"/>
      <c r="AM783" s="362"/>
      <c r="AN783" s="362"/>
      <c r="AO783" s="362"/>
      <c r="AP783" s="362"/>
      <c r="AQ783" s="362"/>
      <c r="AR783" s="362"/>
      <c r="AS783" s="362"/>
      <c r="AT783" s="362"/>
      <c r="AU783" s="362"/>
      <c r="AV783" s="362"/>
      <c r="AW783" s="362"/>
      <c r="AX783" s="362"/>
      <c r="AY783" s="362"/>
      <c r="AZ783" s="362"/>
      <c r="BA783" s="362"/>
      <c r="BB783" s="362"/>
      <c r="BC783" s="362"/>
      <c r="BD783" s="362"/>
      <c r="BE783" s="362"/>
      <c r="BF783" s="106"/>
    </row>
    <row r="784" spans="1:58" ht="37.4" customHeight="1" x14ac:dyDescent="0.55000000000000004">
      <c r="A784" s="107"/>
      <c r="B784" s="247" t="s">
        <v>222</v>
      </c>
      <c r="C784" s="247"/>
      <c r="D784" s="247"/>
      <c r="E784" s="247"/>
      <c r="F784" s="247"/>
      <c r="G784" s="247"/>
      <c r="H784" s="247"/>
      <c r="I784" s="247"/>
      <c r="J784" s="247"/>
      <c r="K784" s="247"/>
      <c r="L784" s="247"/>
      <c r="M784" s="247"/>
      <c r="N784" s="247"/>
      <c r="O784" s="247"/>
      <c r="P784" s="247"/>
      <c r="Q784" s="247"/>
      <c r="R784" s="247"/>
      <c r="S784" s="247"/>
      <c r="T784" s="247"/>
      <c r="U784" s="247"/>
      <c r="V784" s="247"/>
      <c r="W784" s="247"/>
      <c r="X784" s="247"/>
      <c r="Y784" s="247" t="s">
        <v>223</v>
      </c>
      <c r="Z784" s="247"/>
      <c r="AA784" s="247"/>
      <c r="AB784" s="247"/>
      <c r="AC784" s="100"/>
      <c r="AD784" s="333"/>
      <c r="AE784" s="333"/>
      <c r="AF784" s="333"/>
      <c r="AG784" s="363"/>
      <c r="AH784" s="363"/>
      <c r="AI784" s="363"/>
      <c r="AJ784" s="363"/>
      <c r="AK784" s="363"/>
      <c r="AL784" s="363"/>
      <c r="AM784" s="363"/>
      <c r="AN784" s="363"/>
      <c r="AO784" s="363"/>
      <c r="AP784" s="363"/>
      <c r="AQ784" s="363"/>
      <c r="AR784" s="363"/>
      <c r="AS784" s="363"/>
      <c r="AT784" s="363"/>
      <c r="AU784" s="363"/>
      <c r="AV784" s="363"/>
      <c r="AW784" s="363"/>
      <c r="AX784" s="363"/>
      <c r="AY784" s="363"/>
      <c r="AZ784" s="363"/>
      <c r="BA784" s="363"/>
      <c r="BB784" s="363"/>
      <c r="BC784" s="363"/>
      <c r="BD784" s="363"/>
      <c r="BE784" s="363"/>
      <c r="BF784" s="106"/>
    </row>
    <row r="785" spans="1:58" ht="5.5" customHeight="1" x14ac:dyDescent="0.55000000000000004">
      <c r="A785" s="107"/>
      <c r="B785" s="100"/>
      <c r="C785" s="100"/>
      <c r="D785" s="100"/>
      <c r="E785" s="100"/>
      <c r="F785" s="100"/>
      <c r="G785" s="100"/>
      <c r="H785" s="100"/>
      <c r="I785" s="100"/>
      <c r="J785" s="100"/>
      <c r="K785" s="100"/>
      <c r="L785" s="100"/>
      <c r="M785" s="100"/>
      <c r="N785" s="100"/>
      <c r="O785" s="100"/>
      <c r="P785" s="100"/>
      <c r="Q785" s="100"/>
      <c r="R785" s="100"/>
      <c r="S785" s="100"/>
      <c r="T785" s="100"/>
      <c r="U785" s="100"/>
      <c r="V785" s="100"/>
      <c r="W785" s="100"/>
      <c r="X785" s="100"/>
      <c r="Y785" s="100"/>
      <c r="Z785" s="100"/>
      <c r="AA785" s="100"/>
      <c r="AB785" s="100"/>
      <c r="AC785" s="100"/>
      <c r="AD785" s="100"/>
      <c r="AE785" s="100"/>
      <c r="AF785" s="100"/>
      <c r="AG785" s="100"/>
      <c r="AH785" s="100"/>
      <c r="AI785" s="100"/>
      <c r="AJ785" s="100"/>
      <c r="AK785" s="100"/>
      <c r="AL785" s="100"/>
      <c r="AM785" s="100"/>
      <c r="AN785" s="100"/>
      <c r="AO785" s="100"/>
      <c r="AP785" s="100"/>
      <c r="AQ785" s="100"/>
      <c r="AR785" s="100"/>
      <c r="AS785" s="100"/>
      <c r="AT785" s="100"/>
      <c r="AU785" s="100"/>
      <c r="AV785" s="100"/>
      <c r="AW785" s="100"/>
      <c r="AX785" s="100"/>
      <c r="AY785" s="100"/>
      <c r="AZ785" s="100"/>
      <c r="BA785" s="100"/>
      <c r="BB785" s="100"/>
      <c r="BC785" s="100"/>
      <c r="BD785" s="100"/>
      <c r="BE785" s="100"/>
      <c r="BF785" s="106"/>
    </row>
    <row r="786" spans="1:58" ht="37.4" customHeight="1" x14ac:dyDescent="0.55000000000000004">
      <c r="A786" s="107"/>
      <c r="B786" s="12" t="s">
        <v>226</v>
      </c>
      <c r="C786" s="341" t="s">
        <v>500</v>
      </c>
      <c r="D786" s="342"/>
      <c r="E786" s="342"/>
      <c r="F786" s="342"/>
      <c r="G786" s="342"/>
      <c r="H786" s="342"/>
      <c r="I786" s="342"/>
      <c r="J786" s="342"/>
      <c r="K786" s="342"/>
      <c r="L786" s="342"/>
      <c r="M786" s="342"/>
      <c r="N786" s="342"/>
      <c r="O786" s="342"/>
      <c r="P786" s="342"/>
      <c r="Q786" s="342"/>
      <c r="R786" s="342"/>
      <c r="S786" s="342"/>
      <c r="T786" s="342"/>
      <c r="U786" s="342"/>
      <c r="V786" s="342"/>
      <c r="W786" s="342"/>
      <c r="X786" s="343"/>
      <c r="Y786" s="383"/>
      <c r="Z786" s="384"/>
      <c r="AA786" s="384"/>
      <c r="AB786" s="385"/>
      <c r="AC786" s="100"/>
      <c r="AD786" s="229" t="s">
        <v>239</v>
      </c>
      <c r="AE786" s="230"/>
      <c r="AF786" s="231"/>
      <c r="AG786" s="334"/>
      <c r="AH786" s="335"/>
      <c r="AI786" s="335"/>
      <c r="AJ786" s="335"/>
      <c r="AK786" s="335"/>
      <c r="AL786" s="335"/>
      <c r="AM786" s="335"/>
      <c r="AN786" s="335"/>
      <c r="AO786" s="335"/>
      <c r="AP786" s="335"/>
      <c r="AQ786" s="335"/>
      <c r="AR786" s="335"/>
      <c r="AS786" s="335"/>
      <c r="AT786" s="335"/>
      <c r="AU786" s="335"/>
      <c r="AV786" s="335"/>
      <c r="AW786" s="335"/>
      <c r="AX786" s="335"/>
      <c r="AY786" s="335"/>
      <c r="AZ786" s="335"/>
      <c r="BA786" s="335"/>
      <c r="BB786" s="335"/>
      <c r="BC786" s="335"/>
      <c r="BD786" s="335"/>
      <c r="BE786" s="336"/>
      <c r="BF786" s="106"/>
    </row>
    <row r="787" spans="1:58" ht="5.5" customHeight="1" x14ac:dyDescent="0.55000000000000004">
      <c r="A787" s="107"/>
      <c r="B787" s="60"/>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100"/>
      <c r="AD787" s="100"/>
      <c r="AE787" s="100"/>
      <c r="AF787" s="100"/>
      <c r="AG787" s="100"/>
      <c r="AH787" s="100"/>
      <c r="AI787" s="100"/>
      <c r="AJ787" s="100"/>
      <c r="AK787" s="100"/>
      <c r="AL787" s="100"/>
      <c r="AM787" s="100"/>
      <c r="AN787" s="100"/>
      <c r="AO787" s="100"/>
      <c r="AP787" s="100"/>
      <c r="AQ787" s="100"/>
      <c r="AR787" s="100"/>
      <c r="AS787" s="100"/>
      <c r="AT787" s="100"/>
      <c r="AU787" s="100"/>
      <c r="AV787" s="100"/>
      <c r="AW787" s="100"/>
      <c r="AX787" s="100"/>
      <c r="AY787" s="100"/>
      <c r="AZ787" s="100"/>
      <c r="BA787" s="100"/>
      <c r="BB787" s="100"/>
      <c r="BC787" s="100"/>
      <c r="BD787" s="100"/>
      <c r="BE787" s="100"/>
      <c r="BF787" s="106"/>
    </row>
    <row r="788" spans="1:58" ht="37.4" customHeight="1" x14ac:dyDescent="0.55000000000000004">
      <c r="A788" s="107"/>
      <c r="B788" s="13" t="s">
        <v>240</v>
      </c>
      <c r="C788" s="341" t="s">
        <v>501</v>
      </c>
      <c r="D788" s="370"/>
      <c r="E788" s="370"/>
      <c r="F788" s="370"/>
      <c r="G788" s="370"/>
      <c r="H788" s="370"/>
      <c r="I788" s="370"/>
      <c r="J788" s="370"/>
      <c r="K788" s="370"/>
      <c r="L788" s="370"/>
      <c r="M788" s="370"/>
      <c r="N788" s="370"/>
      <c r="O788" s="370"/>
      <c r="P788" s="370"/>
      <c r="Q788" s="370"/>
      <c r="R788" s="370"/>
      <c r="S788" s="370"/>
      <c r="T788" s="370"/>
      <c r="U788" s="370"/>
      <c r="V788" s="370"/>
      <c r="W788" s="370"/>
      <c r="X788" s="371"/>
      <c r="Y788" s="383"/>
      <c r="Z788" s="384"/>
      <c r="AA788" s="384"/>
      <c r="AB788" s="385"/>
      <c r="AC788" s="100"/>
      <c r="AD788" s="246" t="s">
        <v>221</v>
      </c>
      <c r="AE788" s="246"/>
      <c r="AF788" s="246"/>
      <c r="AG788" s="337"/>
      <c r="AH788" s="337"/>
      <c r="AI788" s="337"/>
      <c r="AJ788" s="337"/>
      <c r="AK788" s="337"/>
      <c r="AL788" s="337"/>
      <c r="AM788" s="337"/>
      <c r="AN788" s="337"/>
      <c r="AO788" s="337"/>
      <c r="AP788" s="337"/>
      <c r="AQ788" s="337"/>
      <c r="AR788" s="337"/>
      <c r="AS788" s="337"/>
      <c r="AT788" s="337"/>
      <c r="AU788" s="337"/>
      <c r="AV788" s="229" t="s">
        <v>88</v>
      </c>
      <c r="AW788" s="230"/>
      <c r="AX788" s="231"/>
      <c r="AY788" s="319"/>
      <c r="AZ788" s="320"/>
      <c r="BA788" s="320"/>
      <c r="BB788" s="320"/>
      <c r="BC788" s="320"/>
      <c r="BD788" s="320"/>
      <c r="BE788" s="321"/>
      <c r="BF788" s="106"/>
    </row>
    <row r="789" spans="1:58" ht="5.5" customHeight="1" x14ac:dyDescent="0.55000000000000004">
      <c r="A789" s="107"/>
      <c r="B789" s="113"/>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67"/>
      <c r="Z789" s="68"/>
      <c r="AA789" s="68"/>
      <c r="AB789" s="68"/>
      <c r="AC789" s="100"/>
      <c r="AD789" s="57"/>
      <c r="AE789" s="57"/>
      <c r="AF789" s="57"/>
      <c r="AG789" s="57"/>
      <c r="AH789" s="57"/>
      <c r="AI789" s="57"/>
      <c r="AJ789" s="57"/>
      <c r="AK789" s="57"/>
      <c r="AL789" s="57"/>
      <c r="AM789" s="57"/>
      <c r="AN789" s="57"/>
      <c r="AO789" s="57"/>
      <c r="AP789" s="57"/>
      <c r="AQ789" s="57"/>
      <c r="AR789" s="57"/>
      <c r="AS789" s="57"/>
      <c r="AT789" s="57"/>
      <c r="AU789" s="57"/>
      <c r="AV789" s="57"/>
      <c r="AW789" s="57"/>
      <c r="AX789" s="57"/>
      <c r="AY789" s="57"/>
      <c r="AZ789" s="57"/>
      <c r="BA789" s="57"/>
      <c r="BB789" s="57"/>
      <c r="BC789" s="57"/>
      <c r="BD789" s="57"/>
      <c r="BE789" s="57"/>
      <c r="BF789" s="106"/>
    </row>
    <row r="790" spans="1:58" ht="37.4" customHeight="1" x14ac:dyDescent="0.55000000000000004">
      <c r="A790" s="10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108"/>
      <c r="Z790" s="57"/>
      <c r="AA790" s="57"/>
      <c r="AB790" s="57"/>
      <c r="AC790" s="100"/>
      <c r="AD790" s="322" t="s">
        <v>224</v>
      </c>
      <c r="AE790" s="323"/>
      <c r="AF790" s="324"/>
      <c r="AG790" s="350"/>
      <c r="AH790" s="351"/>
      <c r="AI790" s="351"/>
      <c r="AJ790" s="351"/>
      <c r="AK790" s="351"/>
      <c r="AL790" s="351"/>
      <c r="AM790" s="351"/>
      <c r="AN790" s="351"/>
      <c r="AO790" s="351"/>
      <c r="AP790" s="351"/>
      <c r="AQ790" s="352"/>
      <c r="AR790" s="322" t="s">
        <v>225</v>
      </c>
      <c r="AS790" s="323"/>
      <c r="AT790" s="324"/>
      <c r="AU790" s="318"/>
      <c r="AV790" s="364"/>
      <c r="AW790" s="364"/>
      <c r="AX790" s="364"/>
      <c r="AY790" s="364"/>
      <c r="AZ790" s="364"/>
      <c r="BA790" s="364"/>
      <c r="BB790" s="364"/>
      <c r="BC790" s="364"/>
      <c r="BD790" s="364"/>
      <c r="BE790" s="364"/>
      <c r="BF790" s="106"/>
    </row>
    <row r="791" spans="1:58" ht="5.5" customHeight="1" x14ac:dyDescent="0.55000000000000004">
      <c r="A791" s="10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108"/>
      <c r="Z791" s="57"/>
      <c r="AA791" s="57"/>
      <c r="AB791" s="57"/>
      <c r="AC791" s="100"/>
      <c r="AD791" s="325"/>
      <c r="AE791" s="326"/>
      <c r="AF791" s="327"/>
      <c r="AG791" s="353"/>
      <c r="AH791" s="354"/>
      <c r="AI791" s="354"/>
      <c r="AJ791" s="354"/>
      <c r="AK791" s="354"/>
      <c r="AL791" s="354"/>
      <c r="AM791" s="354"/>
      <c r="AN791" s="354"/>
      <c r="AO791" s="354"/>
      <c r="AP791" s="354"/>
      <c r="AQ791" s="355"/>
      <c r="AR791" s="325"/>
      <c r="AS791" s="326"/>
      <c r="AT791" s="327"/>
      <c r="AU791" s="364"/>
      <c r="AV791" s="364"/>
      <c r="AW791" s="364"/>
      <c r="AX791" s="364"/>
      <c r="AY791" s="364"/>
      <c r="AZ791" s="364"/>
      <c r="BA791" s="364"/>
      <c r="BB791" s="364"/>
      <c r="BC791" s="364"/>
      <c r="BD791" s="364"/>
      <c r="BE791" s="364"/>
      <c r="BF791" s="106"/>
    </row>
    <row r="792" spans="1:58" ht="37.4" customHeight="1" x14ac:dyDescent="0.55000000000000004">
      <c r="A792" s="10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108"/>
      <c r="Z792" s="57"/>
      <c r="AA792" s="57"/>
      <c r="AB792" s="57"/>
      <c r="AC792" s="100"/>
      <c r="AD792" s="325"/>
      <c r="AE792" s="326"/>
      <c r="AF792" s="327"/>
      <c r="AG792" s="353"/>
      <c r="AH792" s="354"/>
      <c r="AI792" s="354"/>
      <c r="AJ792" s="354"/>
      <c r="AK792" s="354"/>
      <c r="AL792" s="354"/>
      <c r="AM792" s="354"/>
      <c r="AN792" s="354"/>
      <c r="AO792" s="354"/>
      <c r="AP792" s="354"/>
      <c r="AQ792" s="355"/>
      <c r="AR792" s="325"/>
      <c r="AS792" s="326"/>
      <c r="AT792" s="327"/>
      <c r="AU792" s="364"/>
      <c r="AV792" s="364"/>
      <c r="AW792" s="364"/>
      <c r="AX792" s="364"/>
      <c r="AY792" s="364"/>
      <c r="AZ792" s="364"/>
      <c r="BA792" s="364"/>
      <c r="BB792" s="364"/>
      <c r="BC792" s="364"/>
      <c r="BD792" s="364"/>
      <c r="BE792" s="364"/>
      <c r="BF792" s="106"/>
    </row>
    <row r="793" spans="1:58" ht="5.5" customHeight="1" x14ac:dyDescent="0.55000000000000004">
      <c r="A793" s="10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108"/>
      <c r="Z793" s="57"/>
      <c r="AA793" s="57"/>
      <c r="AB793" s="57"/>
      <c r="AC793" s="100"/>
      <c r="AD793" s="325"/>
      <c r="AE793" s="326"/>
      <c r="AF793" s="327"/>
      <c r="AG793" s="353"/>
      <c r="AH793" s="354"/>
      <c r="AI793" s="354"/>
      <c r="AJ793" s="354"/>
      <c r="AK793" s="354"/>
      <c r="AL793" s="354"/>
      <c r="AM793" s="354"/>
      <c r="AN793" s="354"/>
      <c r="AO793" s="354"/>
      <c r="AP793" s="354"/>
      <c r="AQ793" s="355"/>
      <c r="AR793" s="328"/>
      <c r="AS793" s="329"/>
      <c r="AT793" s="330"/>
      <c r="AU793" s="364"/>
      <c r="AV793" s="364"/>
      <c r="AW793" s="364"/>
      <c r="AX793" s="364"/>
      <c r="AY793" s="364"/>
      <c r="AZ793" s="364"/>
      <c r="BA793" s="364"/>
      <c r="BB793" s="364"/>
      <c r="BC793" s="364"/>
      <c r="BD793" s="364"/>
      <c r="BE793" s="364"/>
      <c r="BF793" s="106"/>
    </row>
    <row r="794" spans="1:58" ht="37.4" customHeight="1" x14ac:dyDescent="0.55000000000000004">
      <c r="A794" s="10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108"/>
      <c r="Z794" s="57"/>
      <c r="AA794" s="57"/>
      <c r="AB794" s="57"/>
      <c r="AC794" s="100"/>
      <c r="AD794" s="328"/>
      <c r="AE794" s="329"/>
      <c r="AF794" s="330"/>
      <c r="AG794" s="356"/>
      <c r="AH794" s="357"/>
      <c r="AI794" s="357"/>
      <c r="AJ794" s="357"/>
      <c r="AK794" s="357"/>
      <c r="AL794" s="357"/>
      <c r="AM794" s="357"/>
      <c r="AN794" s="357"/>
      <c r="AO794" s="357"/>
      <c r="AP794" s="357"/>
      <c r="AQ794" s="358"/>
      <c r="AR794" s="286" t="s">
        <v>228</v>
      </c>
      <c r="AS794" s="287"/>
      <c r="AT794" s="288"/>
      <c r="AU794" s="318"/>
      <c r="AV794" s="364"/>
      <c r="AW794" s="364"/>
      <c r="AX794" s="364"/>
      <c r="AY794" s="364"/>
      <c r="AZ794" s="364"/>
      <c r="BA794" s="364"/>
      <c r="BB794" s="364"/>
      <c r="BC794" s="364"/>
      <c r="BD794" s="364"/>
      <c r="BE794" s="364"/>
      <c r="BF794" s="106"/>
    </row>
    <row r="795" spans="1:58" ht="5.5" customHeight="1" x14ac:dyDescent="0.55000000000000004">
      <c r="A795" s="10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108"/>
      <c r="Z795" s="57"/>
      <c r="AA795" s="57"/>
      <c r="AB795" s="57"/>
      <c r="AC795" s="100"/>
      <c r="AD795" s="57"/>
      <c r="AE795" s="57"/>
      <c r="AF795" s="57"/>
      <c r="AG795" s="57"/>
      <c r="AH795" s="57"/>
      <c r="AI795" s="57"/>
      <c r="AJ795" s="57"/>
      <c r="AK795" s="57"/>
      <c r="AL795" s="57"/>
      <c r="AM795" s="57"/>
      <c r="AN795" s="57"/>
      <c r="AO795" s="57"/>
      <c r="AP795" s="57"/>
      <c r="AQ795" s="57"/>
      <c r="AR795" s="57"/>
      <c r="AS795" s="57"/>
      <c r="AT795" s="57"/>
      <c r="AU795" s="57"/>
      <c r="AV795" s="57"/>
      <c r="AW795" s="57"/>
      <c r="AX795" s="57"/>
      <c r="AY795" s="57"/>
      <c r="AZ795" s="57"/>
      <c r="BA795" s="57"/>
      <c r="BB795" s="57"/>
      <c r="BC795" s="57"/>
      <c r="BD795" s="57"/>
      <c r="BE795" s="57"/>
      <c r="BF795" s="106"/>
    </row>
    <row r="796" spans="1:58" ht="37" customHeight="1" x14ac:dyDescent="0.55000000000000004">
      <c r="A796" s="10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108"/>
      <c r="Z796" s="57"/>
      <c r="AA796" s="57"/>
      <c r="AB796" s="57"/>
      <c r="AC796" s="100"/>
      <c r="AD796" s="252" t="s">
        <v>229</v>
      </c>
      <c r="AE796" s="253"/>
      <c r="AF796" s="253"/>
      <c r="AG796" s="253"/>
      <c r="AH796" s="254"/>
      <c r="AI796" s="318"/>
      <c r="AJ796" s="318"/>
      <c r="AK796" s="318"/>
      <c r="AL796" s="318"/>
      <c r="AM796" s="318"/>
      <c r="AN796" s="318"/>
      <c r="AO796" s="318"/>
      <c r="AP796" s="318"/>
      <c r="AQ796" s="318"/>
      <c r="AR796" s="318"/>
      <c r="AS796" s="318"/>
      <c r="AT796" s="318"/>
      <c r="AU796" s="318"/>
      <c r="AV796" s="247" t="s">
        <v>230</v>
      </c>
      <c r="AW796" s="247"/>
      <c r="AX796" s="247"/>
      <c r="AY796" s="318"/>
      <c r="AZ796" s="318"/>
      <c r="BA796" s="318"/>
      <c r="BB796" s="318"/>
      <c r="BC796" s="318"/>
      <c r="BD796" s="318"/>
      <c r="BE796" s="318"/>
      <c r="BF796" s="106"/>
    </row>
    <row r="797" spans="1:58" ht="5.5" customHeight="1" x14ac:dyDescent="0.55000000000000004">
      <c r="A797" s="10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108"/>
      <c r="Z797" s="57"/>
      <c r="AA797" s="57"/>
      <c r="AB797" s="57"/>
      <c r="AC797" s="100"/>
      <c r="AD797" s="315"/>
      <c r="AE797" s="316"/>
      <c r="AF797" s="316"/>
      <c r="AG797" s="316"/>
      <c r="AH797" s="317"/>
      <c r="AI797" s="318"/>
      <c r="AJ797" s="318"/>
      <c r="AK797" s="318"/>
      <c r="AL797" s="318"/>
      <c r="AM797" s="318"/>
      <c r="AN797" s="318"/>
      <c r="AO797" s="318"/>
      <c r="AP797" s="318"/>
      <c r="AQ797" s="318"/>
      <c r="AR797" s="318"/>
      <c r="AS797" s="318"/>
      <c r="AT797" s="318"/>
      <c r="AU797" s="318"/>
      <c r="AV797" s="247"/>
      <c r="AW797" s="247"/>
      <c r="AX797" s="247"/>
      <c r="AY797" s="318"/>
      <c r="AZ797" s="318"/>
      <c r="BA797" s="318"/>
      <c r="BB797" s="318"/>
      <c r="BC797" s="318"/>
      <c r="BD797" s="318"/>
      <c r="BE797" s="318"/>
      <c r="BF797" s="106"/>
    </row>
    <row r="798" spans="1:58" ht="37" customHeight="1" x14ac:dyDescent="0.55000000000000004">
      <c r="A798" s="10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108"/>
      <c r="Z798" s="57"/>
      <c r="AA798" s="57"/>
      <c r="AB798" s="57"/>
      <c r="AC798" s="100"/>
      <c r="AD798" s="255"/>
      <c r="AE798" s="256"/>
      <c r="AF798" s="256"/>
      <c r="AG798" s="256"/>
      <c r="AH798" s="257"/>
      <c r="AI798" s="318"/>
      <c r="AJ798" s="318"/>
      <c r="AK798" s="318"/>
      <c r="AL798" s="318"/>
      <c r="AM798" s="318"/>
      <c r="AN798" s="318"/>
      <c r="AO798" s="318"/>
      <c r="AP798" s="318"/>
      <c r="AQ798" s="318"/>
      <c r="AR798" s="318"/>
      <c r="AS798" s="318"/>
      <c r="AT798" s="318"/>
      <c r="AU798" s="318"/>
      <c r="AV798" s="247"/>
      <c r="AW798" s="247"/>
      <c r="AX798" s="247"/>
      <c r="AY798" s="318"/>
      <c r="AZ798" s="318"/>
      <c r="BA798" s="318"/>
      <c r="BB798" s="318"/>
      <c r="BC798" s="318"/>
      <c r="BD798" s="318"/>
      <c r="BE798" s="318"/>
      <c r="BF798" s="106"/>
    </row>
    <row r="799" spans="1:58" ht="5.5" customHeight="1" thickBot="1" x14ac:dyDescent="0.6">
      <c r="A799" s="120"/>
      <c r="B799" s="122"/>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c r="AA799" s="122"/>
      <c r="AB799" s="122"/>
      <c r="AC799" s="122"/>
      <c r="AD799" s="122"/>
      <c r="AE799" s="122"/>
      <c r="AF799" s="122"/>
      <c r="AG799" s="122"/>
      <c r="AH799" s="122"/>
      <c r="AI799" s="122"/>
      <c r="AJ799" s="122"/>
      <c r="AK799" s="122"/>
      <c r="AL799" s="122"/>
      <c r="AM799" s="122"/>
      <c r="AN799" s="122"/>
      <c r="AO799" s="122"/>
      <c r="AP799" s="122"/>
      <c r="AQ799" s="122"/>
      <c r="AR799" s="122"/>
      <c r="AS799" s="122"/>
      <c r="AT799" s="122"/>
      <c r="AU799" s="122"/>
      <c r="AV799" s="122"/>
      <c r="AW799" s="122"/>
      <c r="AX799" s="122"/>
      <c r="AY799" s="122"/>
      <c r="AZ799" s="122"/>
      <c r="BA799" s="122"/>
      <c r="BB799" s="122"/>
      <c r="BC799" s="122"/>
      <c r="BD799" s="122"/>
      <c r="BE799" s="122"/>
      <c r="BF799" s="123"/>
    </row>
    <row r="800" spans="1:58" ht="5.5" customHeight="1" thickTop="1" x14ac:dyDescent="0.55000000000000004">
      <c r="A800" s="104"/>
      <c r="BF800" s="103"/>
    </row>
    <row r="801" spans="1:58" ht="37.4" customHeight="1" x14ac:dyDescent="0.55000000000000004">
      <c r="A801" s="104"/>
      <c r="B801" s="56" t="s">
        <v>3</v>
      </c>
      <c r="C801" s="417" t="s">
        <v>168</v>
      </c>
      <c r="D801" s="418"/>
      <c r="E801" s="419"/>
      <c r="F801" s="56" t="s">
        <v>209</v>
      </c>
      <c r="G801" s="339" t="s">
        <v>493</v>
      </c>
      <c r="H801" s="339"/>
      <c r="I801" s="339"/>
      <c r="J801" s="339"/>
      <c r="K801" s="246" t="s">
        <v>211</v>
      </c>
      <c r="L801" s="247"/>
      <c r="M801" s="341" t="s">
        <v>502</v>
      </c>
      <c r="N801" s="342"/>
      <c r="O801" s="342"/>
      <c r="P801" s="342"/>
      <c r="Q801" s="342"/>
      <c r="R801" s="342"/>
      <c r="S801" s="342"/>
      <c r="T801" s="342"/>
      <c r="U801" s="342"/>
      <c r="V801" s="343"/>
      <c r="W801" s="246" t="s">
        <v>213</v>
      </c>
      <c r="X801" s="246"/>
      <c r="Y801" s="344" t="s">
        <v>214</v>
      </c>
      <c r="Z801" s="344"/>
      <c r="AA801" s="344"/>
      <c r="AB801" s="344"/>
      <c r="AD801" s="247" t="s">
        <v>215</v>
      </c>
      <c r="AE801" s="345"/>
      <c r="AF801" s="345"/>
      <c r="AG801" s="359" t="s">
        <v>503</v>
      </c>
      <c r="AH801" s="360"/>
      <c r="AI801" s="360"/>
      <c r="AJ801" s="360"/>
      <c r="AK801" s="360"/>
      <c r="AL801" s="360"/>
      <c r="AM801" s="360"/>
      <c r="AN801" s="360"/>
      <c r="AO801" s="360"/>
      <c r="AP801" s="360"/>
      <c r="AQ801" s="360"/>
      <c r="AR801" s="360"/>
      <c r="AS801" s="360"/>
      <c r="AT801" s="360"/>
      <c r="AU801" s="360"/>
      <c r="AV801" s="360"/>
      <c r="AW801" s="360"/>
      <c r="AX801" s="360"/>
      <c r="AY801" s="360"/>
      <c r="AZ801" s="360"/>
      <c r="BA801" s="360"/>
      <c r="BB801" s="360"/>
      <c r="BC801" s="360"/>
      <c r="BD801" s="360"/>
      <c r="BE801" s="360"/>
      <c r="BF801" s="103"/>
    </row>
    <row r="802" spans="1:58" ht="5.5" customHeight="1" x14ac:dyDescent="0.55000000000000004">
      <c r="A802" s="104"/>
      <c r="BF802" s="103"/>
    </row>
    <row r="803" spans="1:58" ht="37.4" customHeight="1" x14ac:dyDescent="0.55000000000000004">
      <c r="A803" s="104"/>
      <c r="B803" s="247" t="s">
        <v>217</v>
      </c>
      <c r="C803" s="365"/>
      <c r="D803" s="366" t="s">
        <v>497</v>
      </c>
      <c r="E803" s="367"/>
      <c r="F803" s="367"/>
      <c r="G803" s="367"/>
      <c r="H803" s="367"/>
      <c r="I803" s="367"/>
      <c r="J803" s="367"/>
      <c r="K803" s="367"/>
      <c r="L803" s="367"/>
      <c r="M803" s="367"/>
      <c r="N803" s="367"/>
      <c r="O803" s="367"/>
      <c r="P803" s="367"/>
      <c r="Q803" s="367"/>
      <c r="R803" s="367"/>
      <c r="S803" s="367"/>
      <c r="T803" s="368"/>
      <c r="U803" s="247" t="s">
        <v>219</v>
      </c>
      <c r="V803" s="247"/>
      <c r="W803" s="247"/>
      <c r="X803" s="349" t="s">
        <v>504</v>
      </c>
      <c r="Y803" s="349"/>
      <c r="Z803" s="349"/>
      <c r="AA803" s="349"/>
      <c r="AB803" s="349"/>
      <c r="AD803" s="331" t="s">
        <v>236</v>
      </c>
      <c r="AE803" s="331"/>
      <c r="AF803" s="331"/>
      <c r="AG803" s="361" t="s">
        <v>505</v>
      </c>
      <c r="AH803" s="361"/>
      <c r="AI803" s="361"/>
      <c r="AJ803" s="361"/>
      <c r="AK803" s="361"/>
      <c r="AL803" s="361"/>
      <c r="AM803" s="361"/>
      <c r="AN803" s="361"/>
      <c r="AO803" s="361"/>
      <c r="AP803" s="361"/>
      <c r="AQ803" s="361"/>
      <c r="AR803" s="361"/>
      <c r="AS803" s="361"/>
      <c r="AT803" s="361"/>
      <c r="AU803" s="361"/>
      <c r="AV803" s="361"/>
      <c r="AW803" s="361"/>
      <c r="AX803" s="361"/>
      <c r="AY803" s="361"/>
      <c r="AZ803" s="361"/>
      <c r="BA803" s="361"/>
      <c r="BB803" s="361"/>
      <c r="BC803" s="361"/>
      <c r="BD803" s="361"/>
      <c r="BE803" s="361"/>
      <c r="BF803" s="103"/>
    </row>
    <row r="804" spans="1:58" ht="5.5" customHeight="1" x14ac:dyDescent="0.55000000000000004">
      <c r="A804" s="104"/>
      <c r="AD804" s="332"/>
      <c r="AE804" s="332"/>
      <c r="AF804" s="332"/>
      <c r="AG804" s="362"/>
      <c r="AH804" s="362"/>
      <c r="AI804" s="362"/>
      <c r="AJ804" s="362"/>
      <c r="AK804" s="362"/>
      <c r="AL804" s="362"/>
      <c r="AM804" s="362"/>
      <c r="AN804" s="362"/>
      <c r="AO804" s="362"/>
      <c r="AP804" s="362"/>
      <c r="AQ804" s="362"/>
      <c r="AR804" s="362"/>
      <c r="AS804" s="362"/>
      <c r="AT804" s="362"/>
      <c r="AU804" s="362"/>
      <c r="AV804" s="362"/>
      <c r="AW804" s="362"/>
      <c r="AX804" s="362"/>
      <c r="AY804" s="362"/>
      <c r="AZ804" s="362"/>
      <c r="BA804" s="362"/>
      <c r="BB804" s="362"/>
      <c r="BC804" s="362"/>
      <c r="BD804" s="362"/>
      <c r="BE804" s="362"/>
      <c r="BF804" s="103"/>
    </row>
    <row r="805" spans="1:58" ht="37.4" customHeight="1" x14ac:dyDescent="0.55000000000000004">
      <c r="A805" s="104"/>
      <c r="B805" s="247" t="s">
        <v>222</v>
      </c>
      <c r="C805" s="247"/>
      <c r="D805" s="247"/>
      <c r="E805" s="247"/>
      <c r="F805" s="247"/>
      <c r="G805" s="247"/>
      <c r="H805" s="247"/>
      <c r="I805" s="247"/>
      <c r="J805" s="247"/>
      <c r="K805" s="247"/>
      <c r="L805" s="247"/>
      <c r="M805" s="247"/>
      <c r="N805" s="247"/>
      <c r="O805" s="247"/>
      <c r="P805" s="247"/>
      <c r="Q805" s="247"/>
      <c r="R805" s="247"/>
      <c r="S805" s="247"/>
      <c r="T805" s="247"/>
      <c r="U805" s="247"/>
      <c r="V805" s="247"/>
      <c r="W805" s="247"/>
      <c r="X805" s="247"/>
      <c r="Y805" s="247" t="s">
        <v>223</v>
      </c>
      <c r="Z805" s="247"/>
      <c r="AA805" s="247"/>
      <c r="AB805" s="247"/>
      <c r="AD805" s="333"/>
      <c r="AE805" s="333"/>
      <c r="AF805" s="333"/>
      <c r="AG805" s="363"/>
      <c r="AH805" s="363"/>
      <c r="AI805" s="363"/>
      <c r="AJ805" s="363"/>
      <c r="AK805" s="363"/>
      <c r="AL805" s="363"/>
      <c r="AM805" s="363"/>
      <c r="AN805" s="363"/>
      <c r="AO805" s="363"/>
      <c r="AP805" s="363"/>
      <c r="AQ805" s="363"/>
      <c r="AR805" s="363"/>
      <c r="AS805" s="363"/>
      <c r="AT805" s="363"/>
      <c r="AU805" s="363"/>
      <c r="AV805" s="363"/>
      <c r="AW805" s="363"/>
      <c r="AX805" s="363"/>
      <c r="AY805" s="363"/>
      <c r="AZ805" s="363"/>
      <c r="BA805" s="363"/>
      <c r="BB805" s="363"/>
      <c r="BC805" s="363"/>
      <c r="BD805" s="363"/>
      <c r="BE805" s="363"/>
      <c r="BF805" s="103"/>
    </row>
    <row r="806" spans="1:58" ht="5.5" customHeight="1" x14ac:dyDescent="0.55000000000000004">
      <c r="A806" s="104"/>
      <c r="BF806" s="103"/>
    </row>
    <row r="807" spans="1:58" ht="37.4" customHeight="1" x14ac:dyDescent="0.55000000000000004">
      <c r="A807" s="104"/>
      <c r="B807" s="372" t="s">
        <v>226</v>
      </c>
      <c r="C807" s="361" t="s">
        <v>506</v>
      </c>
      <c r="D807" s="361"/>
      <c r="E807" s="361"/>
      <c r="F807" s="361"/>
      <c r="G807" s="361"/>
      <c r="H807" s="361"/>
      <c r="I807" s="361"/>
      <c r="J807" s="361"/>
      <c r="K807" s="361"/>
      <c r="L807" s="361"/>
      <c r="M807" s="361"/>
      <c r="N807" s="361"/>
      <c r="O807" s="361"/>
      <c r="P807" s="361"/>
      <c r="Q807" s="361"/>
      <c r="R807" s="361"/>
      <c r="S807" s="361"/>
      <c r="T807" s="361"/>
      <c r="U807" s="361"/>
      <c r="V807" s="361"/>
      <c r="W807" s="361"/>
      <c r="X807" s="361"/>
      <c r="Y807" s="443"/>
      <c r="Z807" s="443"/>
      <c r="AA807" s="443"/>
      <c r="AB807" s="443"/>
      <c r="AD807" s="229" t="s">
        <v>239</v>
      </c>
      <c r="AE807" s="230"/>
      <c r="AF807" s="231"/>
      <c r="AG807" s="334"/>
      <c r="AH807" s="335"/>
      <c r="AI807" s="335"/>
      <c r="AJ807" s="335"/>
      <c r="AK807" s="335"/>
      <c r="AL807" s="335"/>
      <c r="AM807" s="335"/>
      <c r="AN807" s="335"/>
      <c r="AO807" s="335"/>
      <c r="AP807" s="335"/>
      <c r="AQ807" s="335"/>
      <c r="AR807" s="335"/>
      <c r="AS807" s="335"/>
      <c r="AT807" s="335"/>
      <c r="AU807" s="335"/>
      <c r="AV807" s="335"/>
      <c r="AW807" s="335"/>
      <c r="AX807" s="335"/>
      <c r="AY807" s="335"/>
      <c r="AZ807" s="335"/>
      <c r="BA807" s="335"/>
      <c r="BB807" s="335"/>
      <c r="BC807" s="335"/>
      <c r="BD807" s="335"/>
      <c r="BE807" s="336"/>
      <c r="BF807" s="103"/>
    </row>
    <row r="808" spans="1:58" ht="5.5" customHeight="1" x14ac:dyDescent="0.55000000000000004">
      <c r="A808" s="104"/>
      <c r="B808" s="373"/>
      <c r="C808" s="362"/>
      <c r="D808" s="362"/>
      <c r="E808" s="362"/>
      <c r="F808" s="362"/>
      <c r="G808" s="362"/>
      <c r="H808" s="362"/>
      <c r="I808" s="362"/>
      <c r="J808" s="362"/>
      <c r="K808" s="362"/>
      <c r="L808" s="362"/>
      <c r="M808" s="362"/>
      <c r="N808" s="362"/>
      <c r="O808" s="362"/>
      <c r="P808" s="362"/>
      <c r="Q808" s="362"/>
      <c r="R808" s="362"/>
      <c r="S808" s="362"/>
      <c r="T808" s="362"/>
      <c r="U808" s="362"/>
      <c r="V808" s="362"/>
      <c r="W808" s="362"/>
      <c r="X808" s="362"/>
      <c r="Y808" s="444"/>
      <c r="Z808" s="444"/>
      <c r="AA808" s="444"/>
      <c r="AB808" s="444"/>
      <c r="BF808" s="103"/>
    </row>
    <row r="809" spans="1:58" ht="37.4" customHeight="1" x14ac:dyDescent="0.55000000000000004">
      <c r="A809" s="104"/>
      <c r="B809" s="374"/>
      <c r="C809" s="363"/>
      <c r="D809" s="363"/>
      <c r="E809" s="363"/>
      <c r="F809" s="363"/>
      <c r="G809" s="363"/>
      <c r="H809" s="363"/>
      <c r="I809" s="363"/>
      <c r="J809" s="363"/>
      <c r="K809" s="363"/>
      <c r="L809" s="363"/>
      <c r="M809" s="363"/>
      <c r="N809" s="363"/>
      <c r="O809" s="363"/>
      <c r="P809" s="363"/>
      <c r="Q809" s="363"/>
      <c r="R809" s="363"/>
      <c r="S809" s="363"/>
      <c r="T809" s="363"/>
      <c r="U809" s="363"/>
      <c r="V809" s="363"/>
      <c r="W809" s="363"/>
      <c r="X809" s="363"/>
      <c r="Y809" s="445"/>
      <c r="Z809" s="445"/>
      <c r="AA809" s="445"/>
      <c r="AB809" s="445"/>
      <c r="AD809" s="246" t="s">
        <v>221</v>
      </c>
      <c r="AE809" s="246"/>
      <c r="AF809" s="246"/>
      <c r="AG809" s="337"/>
      <c r="AH809" s="337"/>
      <c r="AI809" s="337"/>
      <c r="AJ809" s="337"/>
      <c r="AK809" s="337"/>
      <c r="AL809" s="337"/>
      <c r="AM809" s="337"/>
      <c r="AN809" s="337"/>
      <c r="AO809" s="337"/>
      <c r="AP809" s="337"/>
      <c r="AQ809" s="337"/>
      <c r="AR809" s="337"/>
      <c r="AS809" s="337"/>
      <c r="AT809" s="337"/>
      <c r="AU809" s="337"/>
      <c r="AV809" s="229" t="s">
        <v>88</v>
      </c>
      <c r="AW809" s="230"/>
      <c r="AX809" s="231"/>
      <c r="AY809" s="319"/>
      <c r="AZ809" s="320"/>
      <c r="BA809" s="320"/>
      <c r="BB809" s="320"/>
      <c r="BC809" s="320"/>
      <c r="BD809" s="320"/>
      <c r="BE809" s="321"/>
      <c r="BF809" s="103"/>
    </row>
    <row r="810" spans="1:58" ht="5.5" customHeight="1" x14ac:dyDescent="0.55000000000000004">
      <c r="A810" s="104"/>
      <c r="B810"/>
      <c r="C810"/>
      <c r="D810"/>
      <c r="E810"/>
      <c r="F810"/>
      <c r="G810"/>
      <c r="H810"/>
      <c r="I810"/>
      <c r="J810"/>
      <c r="K810"/>
      <c r="L810"/>
      <c r="M810"/>
      <c r="N810"/>
      <c r="O810"/>
      <c r="P810"/>
      <c r="Q810"/>
      <c r="R810"/>
      <c r="S810"/>
      <c r="T810"/>
      <c r="U810"/>
      <c r="V810"/>
      <c r="W810"/>
      <c r="X810"/>
      <c r="Y810" s="116"/>
      <c r="Z810"/>
      <c r="AA810"/>
      <c r="AB810"/>
      <c r="AD810"/>
      <c r="AE810"/>
      <c r="AF810"/>
      <c r="AG810"/>
      <c r="AH810"/>
      <c r="AI810"/>
      <c r="AJ810"/>
      <c r="AK810"/>
      <c r="AL810"/>
      <c r="AM810"/>
      <c r="AN810"/>
      <c r="AO810"/>
      <c r="AP810"/>
      <c r="AQ810"/>
      <c r="AR810"/>
      <c r="AS810"/>
      <c r="AT810"/>
      <c r="AU810"/>
      <c r="AV810"/>
      <c r="AW810"/>
      <c r="AX810"/>
      <c r="AY810"/>
      <c r="AZ810"/>
      <c r="BA810"/>
      <c r="BB810"/>
      <c r="BC810"/>
      <c r="BD810"/>
      <c r="BE810"/>
      <c r="BF810" s="103"/>
    </row>
    <row r="811" spans="1:58" ht="37.4" customHeight="1" x14ac:dyDescent="0.55000000000000004">
      <c r="A811" s="104"/>
      <c r="B811"/>
      <c r="C811"/>
      <c r="D811"/>
      <c r="E811"/>
      <c r="F811"/>
      <c r="G811"/>
      <c r="H811"/>
      <c r="I811"/>
      <c r="J811"/>
      <c r="K811"/>
      <c r="L811"/>
      <c r="M811"/>
      <c r="N811"/>
      <c r="O811"/>
      <c r="P811"/>
      <c r="Q811"/>
      <c r="R811"/>
      <c r="S811"/>
      <c r="T811"/>
      <c r="U811"/>
      <c r="V811"/>
      <c r="W811"/>
      <c r="X811"/>
      <c r="Y811" s="116"/>
      <c r="Z811"/>
      <c r="AA811"/>
      <c r="AB811"/>
      <c r="AD811" s="322" t="s">
        <v>224</v>
      </c>
      <c r="AE811" s="323"/>
      <c r="AF811" s="324"/>
      <c r="AG811" s="350"/>
      <c r="AH811" s="351"/>
      <c r="AI811" s="351"/>
      <c r="AJ811" s="351"/>
      <c r="AK811" s="351"/>
      <c r="AL811" s="351"/>
      <c r="AM811" s="351"/>
      <c r="AN811" s="351"/>
      <c r="AO811" s="351"/>
      <c r="AP811" s="351"/>
      <c r="AQ811" s="352"/>
      <c r="AR811" s="322" t="s">
        <v>225</v>
      </c>
      <c r="AS811" s="323"/>
      <c r="AT811" s="324"/>
      <c r="AU811" s="318"/>
      <c r="AV811" s="364"/>
      <c r="AW811" s="364"/>
      <c r="AX811" s="364"/>
      <c r="AY811" s="364"/>
      <c r="AZ811" s="364"/>
      <c r="BA811" s="364"/>
      <c r="BB811" s="364"/>
      <c r="BC811" s="364"/>
      <c r="BD811" s="364"/>
      <c r="BE811" s="364"/>
      <c r="BF811" s="103"/>
    </row>
    <row r="812" spans="1:58" ht="5.5" customHeight="1" x14ac:dyDescent="0.55000000000000004">
      <c r="A812" s="104"/>
      <c r="B812"/>
      <c r="C812"/>
      <c r="D812"/>
      <c r="E812"/>
      <c r="F812"/>
      <c r="G812"/>
      <c r="H812"/>
      <c r="I812"/>
      <c r="J812"/>
      <c r="K812"/>
      <c r="L812"/>
      <c r="M812"/>
      <c r="N812"/>
      <c r="O812"/>
      <c r="P812"/>
      <c r="Q812"/>
      <c r="R812"/>
      <c r="S812"/>
      <c r="T812"/>
      <c r="U812"/>
      <c r="V812"/>
      <c r="W812"/>
      <c r="X812"/>
      <c r="Y812" s="116"/>
      <c r="Z812"/>
      <c r="AA812"/>
      <c r="AB812"/>
      <c r="AD812" s="325"/>
      <c r="AE812" s="326"/>
      <c r="AF812" s="327"/>
      <c r="AG812" s="353"/>
      <c r="AH812" s="354"/>
      <c r="AI812" s="354"/>
      <c r="AJ812" s="354"/>
      <c r="AK812" s="354"/>
      <c r="AL812" s="354"/>
      <c r="AM812" s="354"/>
      <c r="AN812" s="354"/>
      <c r="AO812" s="354"/>
      <c r="AP812" s="354"/>
      <c r="AQ812" s="355"/>
      <c r="AR812" s="325"/>
      <c r="AS812" s="326"/>
      <c r="AT812" s="327"/>
      <c r="AU812" s="364"/>
      <c r="AV812" s="364"/>
      <c r="AW812" s="364"/>
      <c r="AX812" s="364"/>
      <c r="AY812" s="364"/>
      <c r="AZ812" s="364"/>
      <c r="BA812" s="364"/>
      <c r="BB812" s="364"/>
      <c r="BC812" s="364"/>
      <c r="BD812" s="364"/>
      <c r="BE812" s="364"/>
      <c r="BF812" s="103"/>
    </row>
    <row r="813" spans="1:58" ht="37.4" customHeight="1" x14ac:dyDescent="0.55000000000000004">
      <c r="A813" s="104"/>
      <c r="B813"/>
      <c r="C813"/>
      <c r="D813"/>
      <c r="E813"/>
      <c r="F813"/>
      <c r="G813"/>
      <c r="H813"/>
      <c r="I813"/>
      <c r="J813"/>
      <c r="K813"/>
      <c r="L813"/>
      <c r="M813"/>
      <c r="N813"/>
      <c r="O813"/>
      <c r="P813"/>
      <c r="Q813"/>
      <c r="R813"/>
      <c r="S813"/>
      <c r="T813"/>
      <c r="U813"/>
      <c r="V813"/>
      <c r="W813"/>
      <c r="X813"/>
      <c r="Y813" s="116"/>
      <c r="Z813"/>
      <c r="AA813"/>
      <c r="AB813"/>
      <c r="AD813" s="325"/>
      <c r="AE813" s="326"/>
      <c r="AF813" s="327"/>
      <c r="AG813" s="353"/>
      <c r="AH813" s="354"/>
      <c r="AI813" s="354"/>
      <c r="AJ813" s="354"/>
      <c r="AK813" s="354"/>
      <c r="AL813" s="354"/>
      <c r="AM813" s="354"/>
      <c r="AN813" s="354"/>
      <c r="AO813" s="354"/>
      <c r="AP813" s="354"/>
      <c r="AQ813" s="355"/>
      <c r="AR813" s="325"/>
      <c r="AS813" s="326"/>
      <c r="AT813" s="327"/>
      <c r="AU813" s="364"/>
      <c r="AV813" s="364"/>
      <c r="AW813" s="364"/>
      <c r="AX813" s="364"/>
      <c r="AY813" s="364"/>
      <c r="AZ813" s="364"/>
      <c r="BA813" s="364"/>
      <c r="BB813" s="364"/>
      <c r="BC813" s="364"/>
      <c r="BD813" s="364"/>
      <c r="BE813" s="364"/>
      <c r="BF813" s="103"/>
    </row>
    <row r="814" spans="1:58" ht="5.5" customHeight="1" x14ac:dyDescent="0.55000000000000004">
      <c r="A814" s="104"/>
      <c r="B814"/>
      <c r="C814"/>
      <c r="D814"/>
      <c r="E814"/>
      <c r="F814"/>
      <c r="G814"/>
      <c r="H814"/>
      <c r="I814"/>
      <c r="J814"/>
      <c r="K814"/>
      <c r="L814"/>
      <c r="M814"/>
      <c r="N814"/>
      <c r="O814"/>
      <c r="P814"/>
      <c r="Q814"/>
      <c r="R814"/>
      <c r="S814"/>
      <c r="T814"/>
      <c r="U814"/>
      <c r="V814"/>
      <c r="W814"/>
      <c r="X814"/>
      <c r="Y814" s="116"/>
      <c r="Z814"/>
      <c r="AA814"/>
      <c r="AB814"/>
      <c r="AD814" s="325"/>
      <c r="AE814" s="326"/>
      <c r="AF814" s="327"/>
      <c r="AG814" s="353"/>
      <c r="AH814" s="354"/>
      <c r="AI814" s="354"/>
      <c r="AJ814" s="354"/>
      <c r="AK814" s="354"/>
      <c r="AL814" s="354"/>
      <c r="AM814" s="354"/>
      <c r="AN814" s="354"/>
      <c r="AO814" s="354"/>
      <c r="AP814" s="354"/>
      <c r="AQ814" s="355"/>
      <c r="AR814" s="328"/>
      <c r="AS814" s="329"/>
      <c r="AT814" s="330"/>
      <c r="AU814" s="364"/>
      <c r="AV814" s="364"/>
      <c r="AW814" s="364"/>
      <c r="AX814" s="364"/>
      <c r="AY814" s="364"/>
      <c r="AZ814" s="364"/>
      <c r="BA814" s="364"/>
      <c r="BB814" s="364"/>
      <c r="BC814" s="364"/>
      <c r="BD814" s="364"/>
      <c r="BE814" s="364"/>
      <c r="BF814" s="103"/>
    </row>
    <row r="815" spans="1:58" ht="37.4" customHeight="1" x14ac:dyDescent="0.55000000000000004">
      <c r="A815" s="104"/>
      <c r="B815"/>
      <c r="C815"/>
      <c r="D815"/>
      <c r="E815"/>
      <c r="F815"/>
      <c r="G815"/>
      <c r="H815"/>
      <c r="I815"/>
      <c r="J815"/>
      <c r="K815"/>
      <c r="L815"/>
      <c r="M815"/>
      <c r="N815"/>
      <c r="O815"/>
      <c r="P815"/>
      <c r="Q815"/>
      <c r="R815"/>
      <c r="S815"/>
      <c r="T815"/>
      <c r="U815"/>
      <c r="V815"/>
      <c r="W815"/>
      <c r="X815"/>
      <c r="Y815" s="116"/>
      <c r="Z815"/>
      <c r="AA815"/>
      <c r="AB815"/>
      <c r="AD815" s="328"/>
      <c r="AE815" s="329"/>
      <c r="AF815" s="330"/>
      <c r="AG815" s="356"/>
      <c r="AH815" s="357"/>
      <c r="AI815" s="357"/>
      <c r="AJ815" s="357"/>
      <c r="AK815" s="357"/>
      <c r="AL815" s="357"/>
      <c r="AM815" s="357"/>
      <c r="AN815" s="357"/>
      <c r="AO815" s="357"/>
      <c r="AP815" s="357"/>
      <c r="AQ815" s="358"/>
      <c r="AR815" s="286" t="s">
        <v>228</v>
      </c>
      <c r="AS815" s="287"/>
      <c r="AT815" s="288"/>
      <c r="AU815" s="318"/>
      <c r="AV815" s="364"/>
      <c r="AW815" s="364"/>
      <c r="AX815" s="364"/>
      <c r="AY815" s="364"/>
      <c r="AZ815" s="364"/>
      <c r="BA815" s="364"/>
      <c r="BB815" s="364"/>
      <c r="BC815" s="364"/>
      <c r="BD815" s="364"/>
      <c r="BE815" s="364"/>
      <c r="BF815" s="103"/>
    </row>
    <row r="816" spans="1:58" ht="5.5" customHeight="1" x14ac:dyDescent="0.55000000000000004">
      <c r="A816" s="104"/>
      <c r="B816"/>
      <c r="C816"/>
      <c r="D816"/>
      <c r="E816"/>
      <c r="F816"/>
      <c r="G816"/>
      <c r="H816"/>
      <c r="I816"/>
      <c r="J816"/>
      <c r="K816"/>
      <c r="L816"/>
      <c r="M816"/>
      <c r="N816"/>
      <c r="O816"/>
      <c r="P816"/>
      <c r="Q816"/>
      <c r="R816"/>
      <c r="S816"/>
      <c r="T816"/>
      <c r="U816"/>
      <c r="V816"/>
      <c r="W816"/>
      <c r="X816"/>
      <c r="Y816" s="116"/>
      <c r="Z816"/>
      <c r="AA816"/>
      <c r="AB816"/>
      <c r="AD816"/>
      <c r="AE816"/>
      <c r="AF816"/>
      <c r="AG816"/>
      <c r="AH816"/>
      <c r="AI816"/>
      <c r="AJ816"/>
      <c r="AK816"/>
      <c r="AL816"/>
      <c r="AM816"/>
      <c r="AN816"/>
      <c r="AO816"/>
      <c r="AP816"/>
      <c r="AQ816"/>
      <c r="AR816"/>
      <c r="AS816"/>
      <c r="AT816"/>
      <c r="AU816"/>
      <c r="AV816"/>
      <c r="AW816"/>
      <c r="AX816"/>
      <c r="AY816"/>
      <c r="AZ816"/>
      <c r="BA816"/>
      <c r="BB816"/>
      <c r="BC816"/>
      <c r="BD816"/>
      <c r="BE816"/>
      <c r="BF816" s="103"/>
    </row>
    <row r="817" spans="1:58" ht="37.4" customHeight="1" x14ac:dyDescent="0.55000000000000004">
      <c r="A817" s="104"/>
      <c r="B817"/>
      <c r="C817"/>
      <c r="D817"/>
      <c r="E817"/>
      <c r="F817"/>
      <c r="G817"/>
      <c r="H817"/>
      <c r="I817"/>
      <c r="J817"/>
      <c r="K817"/>
      <c r="L817"/>
      <c r="M817"/>
      <c r="N817"/>
      <c r="O817"/>
      <c r="P817"/>
      <c r="Q817"/>
      <c r="R817"/>
      <c r="S817"/>
      <c r="T817"/>
      <c r="U817"/>
      <c r="V817"/>
      <c r="W817"/>
      <c r="X817"/>
      <c r="Y817" s="116"/>
      <c r="Z817"/>
      <c r="AA817"/>
      <c r="AB817"/>
      <c r="AD817" s="252" t="s">
        <v>229</v>
      </c>
      <c r="AE817" s="253"/>
      <c r="AF817" s="253"/>
      <c r="AG817" s="253"/>
      <c r="AH817" s="254"/>
      <c r="AI817" s="318"/>
      <c r="AJ817" s="318"/>
      <c r="AK817" s="318"/>
      <c r="AL817" s="318"/>
      <c r="AM817" s="318"/>
      <c r="AN817" s="318"/>
      <c r="AO817" s="318"/>
      <c r="AP817" s="318"/>
      <c r="AQ817" s="318"/>
      <c r="AR817" s="318"/>
      <c r="AS817" s="318"/>
      <c r="AT817" s="318"/>
      <c r="AU817" s="318"/>
      <c r="AV817" s="247" t="s">
        <v>230</v>
      </c>
      <c r="AW817" s="247"/>
      <c r="AX817" s="247"/>
      <c r="AY817" s="318"/>
      <c r="AZ817" s="318"/>
      <c r="BA817" s="318"/>
      <c r="BB817" s="318"/>
      <c r="BC817" s="318"/>
      <c r="BD817" s="318"/>
      <c r="BE817" s="318"/>
      <c r="BF817" s="103"/>
    </row>
    <row r="818" spans="1:58" ht="5.5" customHeight="1" x14ac:dyDescent="0.55000000000000004">
      <c r="A818" s="104"/>
      <c r="B818"/>
      <c r="C818"/>
      <c r="D818"/>
      <c r="E818"/>
      <c r="F818"/>
      <c r="G818"/>
      <c r="H818"/>
      <c r="I818"/>
      <c r="J818"/>
      <c r="K818"/>
      <c r="L818"/>
      <c r="M818"/>
      <c r="N818"/>
      <c r="O818"/>
      <c r="P818"/>
      <c r="Q818"/>
      <c r="R818"/>
      <c r="S818"/>
      <c r="T818"/>
      <c r="U818"/>
      <c r="V818"/>
      <c r="W818"/>
      <c r="X818"/>
      <c r="Y818" s="116"/>
      <c r="Z818"/>
      <c r="AA818"/>
      <c r="AB818"/>
      <c r="AD818" s="315"/>
      <c r="AE818" s="316"/>
      <c r="AF818" s="316"/>
      <c r="AG818" s="316"/>
      <c r="AH818" s="317"/>
      <c r="AI818" s="318"/>
      <c r="AJ818" s="318"/>
      <c r="AK818" s="318"/>
      <c r="AL818" s="318"/>
      <c r="AM818" s="318"/>
      <c r="AN818" s="318"/>
      <c r="AO818" s="318"/>
      <c r="AP818" s="318"/>
      <c r="AQ818" s="318"/>
      <c r="AR818" s="318"/>
      <c r="AS818" s="318"/>
      <c r="AT818" s="318"/>
      <c r="AU818" s="318"/>
      <c r="AV818" s="247"/>
      <c r="AW818" s="247"/>
      <c r="AX818" s="247"/>
      <c r="AY818" s="318"/>
      <c r="AZ818" s="318"/>
      <c r="BA818" s="318"/>
      <c r="BB818" s="318"/>
      <c r="BC818" s="318"/>
      <c r="BD818" s="318"/>
      <c r="BE818" s="318"/>
      <c r="BF818" s="103"/>
    </row>
    <row r="819" spans="1:58" ht="37.4" customHeight="1" x14ac:dyDescent="0.55000000000000004">
      <c r="A819" s="104"/>
      <c r="B819"/>
      <c r="C819"/>
      <c r="D819"/>
      <c r="E819"/>
      <c r="F819"/>
      <c r="G819"/>
      <c r="H819"/>
      <c r="I819"/>
      <c r="J819"/>
      <c r="K819"/>
      <c r="L819"/>
      <c r="M819"/>
      <c r="N819"/>
      <c r="O819"/>
      <c r="P819"/>
      <c r="Q819"/>
      <c r="R819"/>
      <c r="S819"/>
      <c r="T819"/>
      <c r="U819"/>
      <c r="V819"/>
      <c r="W819"/>
      <c r="X819"/>
      <c r="Y819" s="116"/>
      <c r="Z819"/>
      <c r="AA819"/>
      <c r="AB819"/>
      <c r="AD819" s="255"/>
      <c r="AE819" s="256"/>
      <c r="AF819" s="256"/>
      <c r="AG819" s="256"/>
      <c r="AH819" s="257"/>
      <c r="AI819" s="318"/>
      <c r="AJ819" s="318"/>
      <c r="AK819" s="318"/>
      <c r="AL819" s="318"/>
      <c r="AM819" s="318"/>
      <c r="AN819" s="318"/>
      <c r="AO819" s="318"/>
      <c r="AP819" s="318"/>
      <c r="AQ819" s="318"/>
      <c r="AR819" s="318"/>
      <c r="AS819" s="318"/>
      <c r="AT819" s="318"/>
      <c r="AU819" s="318"/>
      <c r="AV819" s="247"/>
      <c r="AW819" s="247"/>
      <c r="AX819" s="247"/>
      <c r="AY819" s="318"/>
      <c r="AZ819" s="318"/>
      <c r="BA819" s="318"/>
      <c r="BB819" s="318"/>
      <c r="BC819" s="318"/>
      <c r="BD819" s="318"/>
      <c r="BE819" s="318"/>
      <c r="BF819" s="103"/>
    </row>
    <row r="820" spans="1:58" ht="5.5" customHeight="1" thickBot="1" x14ac:dyDescent="0.6">
      <c r="A820" s="124"/>
      <c r="B820" s="125"/>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c r="Z820" s="125"/>
      <c r="AA820" s="125"/>
      <c r="AB820" s="125"/>
      <c r="AC820" s="125"/>
      <c r="AD820" s="125"/>
      <c r="AE820" s="125"/>
      <c r="AF820" s="125"/>
      <c r="AG820" s="125"/>
      <c r="AH820" s="125"/>
      <c r="AI820" s="125"/>
      <c r="AJ820" s="125"/>
      <c r="AK820" s="125"/>
      <c r="AL820" s="125"/>
      <c r="AM820" s="125"/>
      <c r="AN820" s="125"/>
      <c r="AO820" s="125"/>
      <c r="AP820" s="125"/>
      <c r="AQ820" s="125"/>
      <c r="AR820" s="125"/>
      <c r="AS820" s="125"/>
      <c r="AT820" s="125"/>
      <c r="AU820" s="125"/>
      <c r="AV820" s="125"/>
      <c r="AW820" s="125"/>
      <c r="AX820" s="125"/>
      <c r="AY820" s="125"/>
      <c r="AZ820" s="125"/>
      <c r="BA820" s="125"/>
      <c r="BB820" s="125"/>
      <c r="BC820" s="125"/>
      <c r="BD820" s="125"/>
      <c r="BE820" s="125"/>
      <c r="BF820" s="126"/>
    </row>
    <row r="821" spans="1:58" ht="5.5" customHeight="1" thickTop="1" x14ac:dyDescent="0.55000000000000004">
      <c r="A821" s="107"/>
      <c r="B821" s="100"/>
      <c r="C821" s="100"/>
      <c r="D821" s="100"/>
      <c r="E821" s="100"/>
      <c r="F821" s="100"/>
      <c r="G821" s="100"/>
      <c r="H821" s="100"/>
      <c r="I821" s="100"/>
      <c r="J821" s="100"/>
      <c r="K821" s="100"/>
      <c r="L821" s="100"/>
      <c r="M821" s="100"/>
      <c r="N821" s="100"/>
      <c r="O821" s="100"/>
      <c r="P821" s="100"/>
      <c r="Q821" s="100"/>
      <c r="R821" s="100"/>
      <c r="S821" s="100"/>
      <c r="T821" s="100"/>
      <c r="U821" s="100"/>
      <c r="V821" s="100"/>
      <c r="W821" s="100"/>
      <c r="X821" s="100"/>
      <c r="Y821" s="100"/>
      <c r="Z821" s="100"/>
      <c r="AA821" s="100"/>
      <c r="AB821" s="100"/>
      <c r="AC821" s="100"/>
      <c r="AD821" s="100"/>
      <c r="AE821" s="100"/>
      <c r="AF821" s="100"/>
      <c r="AG821" s="100"/>
      <c r="AH821" s="100"/>
      <c r="AI821" s="100"/>
      <c r="AJ821" s="100"/>
      <c r="AK821" s="100"/>
      <c r="AL821" s="100"/>
      <c r="AM821" s="100"/>
      <c r="AN821" s="100"/>
      <c r="AO821" s="100"/>
      <c r="AP821" s="100"/>
      <c r="AQ821" s="100"/>
      <c r="AR821" s="100"/>
      <c r="AS821" s="100"/>
      <c r="AT821" s="100"/>
      <c r="AU821" s="100"/>
      <c r="AV821" s="100"/>
      <c r="AW821" s="100"/>
      <c r="AX821" s="100"/>
      <c r="AY821" s="100"/>
      <c r="AZ821" s="100"/>
      <c r="BA821" s="100"/>
      <c r="BB821" s="100"/>
      <c r="BC821" s="100"/>
      <c r="BD821" s="100"/>
      <c r="BE821" s="100"/>
      <c r="BF821" s="106"/>
    </row>
    <row r="822" spans="1:58" ht="37.4" customHeight="1" x14ac:dyDescent="0.55000000000000004">
      <c r="A822" s="107"/>
      <c r="B822" s="56" t="s">
        <v>3</v>
      </c>
      <c r="C822" s="417" t="s">
        <v>170</v>
      </c>
      <c r="D822" s="418"/>
      <c r="E822" s="419"/>
      <c r="F822" s="56" t="s">
        <v>209</v>
      </c>
      <c r="G822" s="339" t="s">
        <v>493</v>
      </c>
      <c r="H822" s="339"/>
      <c r="I822" s="339"/>
      <c r="J822" s="339"/>
      <c r="K822" s="246" t="s">
        <v>211</v>
      </c>
      <c r="L822" s="247"/>
      <c r="M822" s="341" t="s">
        <v>507</v>
      </c>
      <c r="N822" s="342"/>
      <c r="O822" s="342"/>
      <c r="P822" s="342"/>
      <c r="Q822" s="342"/>
      <c r="R822" s="342"/>
      <c r="S822" s="342"/>
      <c r="T822" s="342"/>
      <c r="U822" s="342"/>
      <c r="V822" s="343"/>
      <c r="W822" s="246" t="s">
        <v>213</v>
      </c>
      <c r="X822" s="246"/>
      <c r="Y822" s="344" t="s">
        <v>214</v>
      </c>
      <c r="Z822" s="344"/>
      <c r="AA822" s="344"/>
      <c r="AB822" s="344"/>
      <c r="AC822" s="100"/>
      <c r="AD822" s="247" t="s">
        <v>215</v>
      </c>
      <c r="AE822" s="345"/>
      <c r="AF822" s="345"/>
      <c r="AG822" s="359" t="s">
        <v>508</v>
      </c>
      <c r="AH822" s="360"/>
      <c r="AI822" s="360"/>
      <c r="AJ822" s="360"/>
      <c r="AK822" s="360"/>
      <c r="AL822" s="360"/>
      <c r="AM822" s="360"/>
      <c r="AN822" s="360"/>
      <c r="AO822" s="360"/>
      <c r="AP822" s="360"/>
      <c r="AQ822" s="360"/>
      <c r="AR822" s="360"/>
      <c r="AS822" s="360"/>
      <c r="AT822" s="360"/>
      <c r="AU822" s="360"/>
      <c r="AV822" s="360"/>
      <c r="AW822" s="360"/>
      <c r="AX822" s="360"/>
      <c r="AY822" s="360"/>
      <c r="AZ822" s="360"/>
      <c r="BA822" s="360"/>
      <c r="BB822" s="360"/>
      <c r="BC822" s="360"/>
      <c r="BD822" s="360"/>
      <c r="BE822" s="360"/>
      <c r="BF822" s="106"/>
    </row>
    <row r="823" spans="1:58" ht="5.5" customHeight="1" x14ac:dyDescent="0.55000000000000004">
      <c r="A823" s="107"/>
      <c r="B823" s="100"/>
      <c r="C823" s="100"/>
      <c r="D823" s="100"/>
      <c r="E823" s="100"/>
      <c r="F823" s="100"/>
      <c r="G823" s="100"/>
      <c r="H823" s="100"/>
      <c r="I823" s="100"/>
      <c r="J823" s="100"/>
      <c r="K823" s="100"/>
      <c r="L823" s="100"/>
      <c r="M823" s="100"/>
      <c r="N823" s="100"/>
      <c r="O823" s="100"/>
      <c r="P823" s="100"/>
      <c r="Q823" s="100"/>
      <c r="R823" s="100"/>
      <c r="S823" s="100"/>
      <c r="T823" s="100"/>
      <c r="U823" s="100"/>
      <c r="V823" s="100"/>
      <c r="W823" s="100"/>
      <c r="X823" s="100"/>
      <c r="Y823" s="100"/>
      <c r="Z823" s="100"/>
      <c r="AA823" s="100"/>
      <c r="AB823" s="100"/>
      <c r="AC823" s="100"/>
      <c r="AD823" s="100"/>
      <c r="AE823" s="100"/>
      <c r="AF823" s="100"/>
      <c r="AG823" s="100"/>
      <c r="AH823" s="100"/>
      <c r="AI823" s="100"/>
      <c r="AJ823" s="100"/>
      <c r="AK823" s="100"/>
      <c r="AL823" s="100"/>
      <c r="AM823" s="100"/>
      <c r="AN823" s="100"/>
      <c r="AO823" s="100"/>
      <c r="AP823" s="100"/>
      <c r="AQ823" s="100"/>
      <c r="AR823" s="100"/>
      <c r="AS823" s="100"/>
      <c r="AT823" s="100"/>
      <c r="AU823" s="100"/>
      <c r="AV823" s="100"/>
      <c r="AW823" s="100"/>
      <c r="AX823" s="100"/>
      <c r="AY823" s="100"/>
      <c r="AZ823" s="100"/>
      <c r="BA823" s="100"/>
      <c r="BB823" s="100"/>
      <c r="BC823" s="100"/>
      <c r="BD823" s="100"/>
      <c r="BE823" s="100"/>
      <c r="BF823" s="106"/>
    </row>
    <row r="824" spans="1:58" ht="37.4" customHeight="1" x14ac:dyDescent="0.55000000000000004">
      <c r="A824" s="107"/>
      <c r="B824" s="247" t="s">
        <v>217</v>
      </c>
      <c r="C824" s="345"/>
      <c r="D824" s="366" t="s">
        <v>497</v>
      </c>
      <c r="E824" s="367"/>
      <c r="F824" s="367"/>
      <c r="G824" s="367"/>
      <c r="H824" s="367"/>
      <c r="I824" s="367"/>
      <c r="J824" s="367"/>
      <c r="K824" s="367"/>
      <c r="L824" s="367"/>
      <c r="M824" s="367"/>
      <c r="N824" s="367"/>
      <c r="O824" s="367"/>
      <c r="P824" s="367"/>
      <c r="Q824" s="367"/>
      <c r="R824" s="367"/>
      <c r="S824" s="367"/>
      <c r="T824" s="368"/>
      <c r="U824" s="247" t="s">
        <v>219</v>
      </c>
      <c r="V824" s="247"/>
      <c r="W824" s="247"/>
      <c r="X824" s="349" t="s">
        <v>509</v>
      </c>
      <c r="Y824" s="349"/>
      <c r="Z824" s="349"/>
      <c r="AA824" s="349"/>
      <c r="AB824" s="349"/>
      <c r="AC824" s="100"/>
      <c r="AD824" s="331" t="s">
        <v>236</v>
      </c>
      <c r="AE824" s="331"/>
      <c r="AF824" s="331"/>
      <c r="AG824" s="361" t="s">
        <v>510</v>
      </c>
      <c r="AH824" s="361"/>
      <c r="AI824" s="361"/>
      <c r="AJ824" s="361"/>
      <c r="AK824" s="361"/>
      <c r="AL824" s="361"/>
      <c r="AM824" s="361"/>
      <c r="AN824" s="361"/>
      <c r="AO824" s="361"/>
      <c r="AP824" s="361"/>
      <c r="AQ824" s="361"/>
      <c r="AR824" s="361"/>
      <c r="AS824" s="361"/>
      <c r="AT824" s="361"/>
      <c r="AU824" s="361"/>
      <c r="AV824" s="361"/>
      <c r="AW824" s="361"/>
      <c r="AX824" s="361"/>
      <c r="AY824" s="361"/>
      <c r="AZ824" s="361"/>
      <c r="BA824" s="361"/>
      <c r="BB824" s="361"/>
      <c r="BC824" s="361"/>
      <c r="BD824" s="361"/>
      <c r="BE824" s="361"/>
      <c r="BF824" s="106"/>
    </row>
    <row r="825" spans="1:58" ht="5.5" customHeight="1" x14ac:dyDescent="0.55000000000000004">
      <c r="A825" s="107"/>
      <c r="B825" s="100"/>
      <c r="C825" s="100"/>
      <c r="D825" s="100"/>
      <c r="E825" s="100"/>
      <c r="F825" s="100"/>
      <c r="G825" s="100"/>
      <c r="H825" s="100"/>
      <c r="I825" s="100"/>
      <c r="J825" s="100"/>
      <c r="K825" s="100"/>
      <c r="L825" s="100"/>
      <c r="M825" s="100"/>
      <c r="N825" s="100"/>
      <c r="O825" s="100"/>
      <c r="P825" s="100"/>
      <c r="Q825" s="100"/>
      <c r="R825" s="100"/>
      <c r="S825" s="100"/>
      <c r="T825" s="100"/>
      <c r="U825" s="100"/>
      <c r="V825" s="100"/>
      <c r="W825" s="100"/>
      <c r="X825" s="100"/>
      <c r="Y825" s="100"/>
      <c r="Z825" s="100"/>
      <c r="AA825" s="100"/>
      <c r="AB825" s="100"/>
      <c r="AC825" s="100"/>
      <c r="AD825" s="332"/>
      <c r="AE825" s="332"/>
      <c r="AF825" s="332"/>
      <c r="AG825" s="362"/>
      <c r="AH825" s="362"/>
      <c r="AI825" s="362"/>
      <c r="AJ825" s="362"/>
      <c r="AK825" s="362"/>
      <c r="AL825" s="362"/>
      <c r="AM825" s="362"/>
      <c r="AN825" s="362"/>
      <c r="AO825" s="362"/>
      <c r="AP825" s="362"/>
      <c r="AQ825" s="362"/>
      <c r="AR825" s="362"/>
      <c r="AS825" s="362"/>
      <c r="AT825" s="362"/>
      <c r="AU825" s="362"/>
      <c r="AV825" s="362"/>
      <c r="AW825" s="362"/>
      <c r="AX825" s="362"/>
      <c r="AY825" s="362"/>
      <c r="AZ825" s="362"/>
      <c r="BA825" s="362"/>
      <c r="BB825" s="362"/>
      <c r="BC825" s="362"/>
      <c r="BD825" s="362"/>
      <c r="BE825" s="362"/>
      <c r="BF825" s="106"/>
    </row>
    <row r="826" spans="1:58" ht="37.4" customHeight="1" x14ac:dyDescent="0.55000000000000004">
      <c r="A826" s="107"/>
      <c r="B826" s="247" t="s">
        <v>222</v>
      </c>
      <c r="C826" s="247"/>
      <c r="D826" s="247"/>
      <c r="E826" s="247"/>
      <c r="F826" s="247"/>
      <c r="G826" s="247"/>
      <c r="H826" s="247"/>
      <c r="I826" s="247"/>
      <c r="J826" s="247"/>
      <c r="K826" s="247"/>
      <c r="L826" s="247"/>
      <c r="M826" s="247"/>
      <c r="N826" s="247"/>
      <c r="O826" s="247"/>
      <c r="P826" s="247"/>
      <c r="Q826" s="247"/>
      <c r="R826" s="247"/>
      <c r="S826" s="247"/>
      <c r="T826" s="247"/>
      <c r="U826" s="247"/>
      <c r="V826" s="247"/>
      <c r="W826" s="247"/>
      <c r="X826" s="247"/>
      <c r="Y826" s="247" t="s">
        <v>223</v>
      </c>
      <c r="Z826" s="247"/>
      <c r="AA826" s="247"/>
      <c r="AB826" s="247"/>
      <c r="AC826" s="100"/>
      <c r="AD826" s="333"/>
      <c r="AE826" s="333"/>
      <c r="AF826" s="333"/>
      <c r="AG826" s="363"/>
      <c r="AH826" s="363"/>
      <c r="AI826" s="363"/>
      <c r="AJ826" s="363"/>
      <c r="AK826" s="363"/>
      <c r="AL826" s="363"/>
      <c r="AM826" s="363"/>
      <c r="AN826" s="363"/>
      <c r="AO826" s="363"/>
      <c r="AP826" s="363"/>
      <c r="AQ826" s="363"/>
      <c r="AR826" s="363"/>
      <c r="AS826" s="363"/>
      <c r="AT826" s="363"/>
      <c r="AU826" s="363"/>
      <c r="AV826" s="363"/>
      <c r="AW826" s="363"/>
      <c r="AX826" s="363"/>
      <c r="AY826" s="363"/>
      <c r="AZ826" s="363"/>
      <c r="BA826" s="363"/>
      <c r="BB826" s="363"/>
      <c r="BC826" s="363"/>
      <c r="BD826" s="363"/>
      <c r="BE826" s="363"/>
      <c r="BF826" s="106"/>
    </row>
    <row r="827" spans="1:58" ht="5.5" customHeight="1" x14ac:dyDescent="0.55000000000000004">
      <c r="A827" s="107"/>
      <c r="B827" s="100"/>
      <c r="C827" s="100"/>
      <c r="D827" s="100"/>
      <c r="E827" s="100"/>
      <c r="F827" s="100"/>
      <c r="G827" s="100"/>
      <c r="H827" s="100"/>
      <c r="I827" s="100"/>
      <c r="J827" s="100"/>
      <c r="K827" s="100"/>
      <c r="L827" s="100"/>
      <c r="M827" s="100"/>
      <c r="N827" s="100"/>
      <c r="O827" s="100"/>
      <c r="P827" s="100"/>
      <c r="Q827" s="100"/>
      <c r="R827" s="100"/>
      <c r="S827" s="100"/>
      <c r="T827" s="100"/>
      <c r="U827" s="100"/>
      <c r="V827" s="100"/>
      <c r="W827" s="100"/>
      <c r="X827" s="100"/>
      <c r="Y827" s="100"/>
      <c r="Z827" s="100"/>
      <c r="AA827" s="100"/>
      <c r="AB827" s="100"/>
      <c r="AC827" s="100"/>
      <c r="AD827" s="100"/>
      <c r="AE827" s="100"/>
      <c r="AF827" s="100"/>
      <c r="AG827" s="100"/>
      <c r="AH827" s="100"/>
      <c r="AI827" s="100"/>
      <c r="AJ827" s="100"/>
      <c r="AK827" s="100"/>
      <c r="AL827" s="100"/>
      <c r="AM827" s="100"/>
      <c r="AN827" s="100"/>
      <c r="AO827" s="100"/>
      <c r="AP827" s="100"/>
      <c r="AQ827" s="100"/>
      <c r="AR827" s="100"/>
      <c r="AS827" s="100"/>
      <c r="AT827" s="100"/>
      <c r="AU827" s="100"/>
      <c r="AV827" s="100"/>
      <c r="AW827" s="100"/>
      <c r="AX827" s="100"/>
      <c r="AY827" s="100"/>
      <c r="AZ827" s="100"/>
      <c r="BA827" s="100"/>
      <c r="BB827" s="100"/>
      <c r="BC827" s="100"/>
      <c r="BD827" s="100"/>
      <c r="BE827" s="100"/>
      <c r="BF827" s="106"/>
    </row>
    <row r="828" spans="1:58" ht="37.4" customHeight="1" x14ac:dyDescent="0.55000000000000004">
      <c r="A828" s="107"/>
      <c r="B828" s="12" t="s">
        <v>226</v>
      </c>
      <c r="C828" s="341" t="s">
        <v>511</v>
      </c>
      <c r="D828" s="342"/>
      <c r="E828" s="342"/>
      <c r="F828" s="342"/>
      <c r="G828" s="342"/>
      <c r="H828" s="342"/>
      <c r="I828" s="342"/>
      <c r="J828" s="342"/>
      <c r="K828" s="342"/>
      <c r="L828" s="342"/>
      <c r="M828" s="342"/>
      <c r="N828" s="342"/>
      <c r="O828" s="342"/>
      <c r="P828" s="342"/>
      <c r="Q828" s="342"/>
      <c r="R828" s="342"/>
      <c r="S828" s="342"/>
      <c r="T828" s="342"/>
      <c r="U828" s="342"/>
      <c r="V828" s="342"/>
      <c r="W828" s="342"/>
      <c r="X828" s="343"/>
      <c r="Y828" s="383"/>
      <c r="Z828" s="384"/>
      <c r="AA828" s="384"/>
      <c r="AB828" s="385"/>
      <c r="AC828" s="100"/>
      <c r="AD828" s="229" t="s">
        <v>239</v>
      </c>
      <c r="AE828" s="230"/>
      <c r="AF828" s="231"/>
      <c r="AG828" s="334"/>
      <c r="AH828" s="335"/>
      <c r="AI828" s="335"/>
      <c r="AJ828" s="335"/>
      <c r="AK828" s="335"/>
      <c r="AL828" s="335"/>
      <c r="AM828" s="335"/>
      <c r="AN828" s="335"/>
      <c r="AO828" s="335"/>
      <c r="AP828" s="335"/>
      <c r="AQ828" s="335"/>
      <c r="AR828" s="335"/>
      <c r="AS828" s="335"/>
      <c r="AT828" s="335"/>
      <c r="AU828" s="335"/>
      <c r="AV828" s="335"/>
      <c r="AW828" s="335"/>
      <c r="AX828" s="335"/>
      <c r="AY828" s="335"/>
      <c r="AZ828" s="335"/>
      <c r="BA828" s="335"/>
      <c r="BB828" s="335"/>
      <c r="BC828" s="335"/>
      <c r="BD828" s="335"/>
      <c r="BE828" s="336"/>
      <c r="BF828" s="106"/>
    </row>
    <row r="829" spans="1:58" ht="5.5" customHeight="1" x14ac:dyDescent="0.55000000000000004">
      <c r="A829" s="107"/>
      <c r="B829" s="60"/>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100"/>
      <c r="AD829" s="100"/>
      <c r="AE829" s="100"/>
      <c r="AF829" s="100"/>
      <c r="AG829" s="100"/>
      <c r="AH829" s="100"/>
      <c r="AI829" s="100"/>
      <c r="AJ829" s="100"/>
      <c r="AK829" s="100"/>
      <c r="AL829" s="100"/>
      <c r="AM829" s="100"/>
      <c r="AN829" s="100"/>
      <c r="AO829" s="100"/>
      <c r="AP829" s="100"/>
      <c r="AQ829" s="100"/>
      <c r="AR829" s="100"/>
      <c r="AS829" s="100"/>
      <c r="AT829" s="100"/>
      <c r="AU829" s="100"/>
      <c r="AV829" s="100"/>
      <c r="AW829" s="100"/>
      <c r="AX829" s="100"/>
      <c r="AY829" s="100"/>
      <c r="AZ829" s="100"/>
      <c r="BA829" s="100"/>
      <c r="BB829" s="100"/>
      <c r="BC829" s="100"/>
      <c r="BD829" s="100"/>
      <c r="BE829" s="100"/>
      <c r="BF829" s="106"/>
    </row>
    <row r="830" spans="1:58" ht="37.4" customHeight="1" x14ac:dyDescent="0.55000000000000004">
      <c r="A830" s="107"/>
      <c r="B830" s="13" t="s">
        <v>240</v>
      </c>
      <c r="C830" s="341" t="s">
        <v>512</v>
      </c>
      <c r="D830" s="370"/>
      <c r="E830" s="370"/>
      <c r="F830" s="370"/>
      <c r="G830" s="370"/>
      <c r="H830" s="370"/>
      <c r="I830" s="370"/>
      <c r="J830" s="370"/>
      <c r="K830" s="370"/>
      <c r="L830" s="370"/>
      <c r="M830" s="370"/>
      <c r="N830" s="370"/>
      <c r="O830" s="370"/>
      <c r="P830" s="370"/>
      <c r="Q830" s="370"/>
      <c r="R830" s="370"/>
      <c r="S830" s="370"/>
      <c r="T830" s="370"/>
      <c r="U830" s="370"/>
      <c r="V830" s="370"/>
      <c r="W830" s="370"/>
      <c r="X830" s="371"/>
      <c r="Y830" s="383"/>
      <c r="Z830" s="384"/>
      <c r="AA830" s="384"/>
      <c r="AB830" s="385"/>
      <c r="AC830" s="100"/>
      <c r="AD830" s="246" t="s">
        <v>221</v>
      </c>
      <c r="AE830" s="246"/>
      <c r="AF830" s="246"/>
      <c r="AG830" s="337"/>
      <c r="AH830" s="337"/>
      <c r="AI830" s="337"/>
      <c r="AJ830" s="337"/>
      <c r="AK830" s="337"/>
      <c r="AL830" s="337"/>
      <c r="AM830" s="337"/>
      <c r="AN830" s="337"/>
      <c r="AO830" s="337"/>
      <c r="AP830" s="337"/>
      <c r="AQ830" s="337"/>
      <c r="AR830" s="337"/>
      <c r="AS830" s="337"/>
      <c r="AT830" s="337"/>
      <c r="AU830" s="337"/>
      <c r="AV830" s="229" t="s">
        <v>88</v>
      </c>
      <c r="AW830" s="230"/>
      <c r="AX830" s="231"/>
      <c r="AY830" s="319"/>
      <c r="AZ830" s="320"/>
      <c r="BA830" s="320"/>
      <c r="BB830" s="320"/>
      <c r="BC830" s="320"/>
      <c r="BD830" s="320"/>
      <c r="BE830" s="321"/>
      <c r="BF830" s="106"/>
    </row>
    <row r="831" spans="1:58" ht="5.5" customHeight="1" x14ac:dyDescent="0.55000000000000004">
      <c r="A831" s="107"/>
      <c r="B831" s="115"/>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58"/>
      <c r="Z831" s="58"/>
      <c r="AA831" s="58"/>
      <c r="AB831" s="58"/>
      <c r="AC831" s="100"/>
      <c r="AD831" s="57"/>
      <c r="AE831" s="57"/>
      <c r="AF831" s="57"/>
      <c r="AG831" s="57"/>
      <c r="AH831" s="57"/>
      <c r="AI831" s="57"/>
      <c r="AJ831" s="57"/>
      <c r="AK831" s="57"/>
      <c r="AL831" s="57"/>
      <c r="AM831" s="57"/>
      <c r="AN831" s="57"/>
      <c r="AO831" s="57"/>
      <c r="AP831" s="57"/>
      <c r="AQ831" s="57"/>
      <c r="AR831" s="57"/>
      <c r="AS831" s="57"/>
      <c r="AT831" s="57"/>
      <c r="AU831" s="57"/>
      <c r="AV831" s="57"/>
      <c r="AW831" s="57"/>
      <c r="AX831" s="57"/>
      <c r="AY831" s="57"/>
      <c r="AZ831" s="57"/>
      <c r="BA831" s="57"/>
      <c r="BB831" s="57"/>
      <c r="BC831" s="57"/>
      <c r="BD831" s="57"/>
      <c r="BE831" s="57"/>
      <c r="BF831" s="106"/>
    </row>
    <row r="832" spans="1:58" ht="37.4" customHeight="1" x14ac:dyDescent="0.55000000000000004">
      <c r="A832" s="107"/>
      <c r="B832" s="13" t="s">
        <v>242</v>
      </c>
      <c r="C832" s="341" t="s">
        <v>513</v>
      </c>
      <c r="D832" s="370"/>
      <c r="E832" s="370"/>
      <c r="F832" s="370"/>
      <c r="G832" s="370"/>
      <c r="H832" s="370"/>
      <c r="I832" s="370"/>
      <c r="J832" s="370"/>
      <c r="K832" s="370"/>
      <c r="L832" s="370"/>
      <c r="M832" s="370"/>
      <c r="N832" s="370"/>
      <c r="O832" s="370"/>
      <c r="P832" s="370"/>
      <c r="Q832" s="370"/>
      <c r="R832" s="370"/>
      <c r="S832" s="370"/>
      <c r="T832" s="370"/>
      <c r="U832" s="370"/>
      <c r="V832" s="370"/>
      <c r="W832" s="370"/>
      <c r="X832" s="371"/>
      <c r="Y832" s="383"/>
      <c r="Z832" s="384"/>
      <c r="AA832" s="384"/>
      <c r="AB832" s="385"/>
      <c r="AC832" s="100"/>
      <c r="AD832" s="322" t="s">
        <v>224</v>
      </c>
      <c r="AE832" s="323"/>
      <c r="AF832" s="324"/>
      <c r="AG832" s="350"/>
      <c r="AH832" s="351"/>
      <c r="AI832" s="351"/>
      <c r="AJ832" s="351"/>
      <c r="AK832" s="351"/>
      <c r="AL832" s="351"/>
      <c r="AM832" s="351"/>
      <c r="AN832" s="351"/>
      <c r="AO832" s="351"/>
      <c r="AP832" s="351"/>
      <c r="AQ832" s="352"/>
      <c r="AR832" s="322" t="s">
        <v>225</v>
      </c>
      <c r="AS832" s="323"/>
      <c r="AT832" s="324"/>
      <c r="AU832" s="318"/>
      <c r="AV832" s="364"/>
      <c r="AW832" s="364"/>
      <c r="AX832" s="364"/>
      <c r="AY832" s="364"/>
      <c r="AZ832" s="364"/>
      <c r="BA832" s="364"/>
      <c r="BB832" s="364"/>
      <c r="BC832" s="364"/>
      <c r="BD832" s="364"/>
      <c r="BE832" s="364"/>
      <c r="BF832" s="106"/>
    </row>
    <row r="833" spans="1:58" ht="5.5" customHeight="1" x14ac:dyDescent="0.55000000000000004">
      <c r="A833" s="107"/>
      <c r="B833" s="60"/>
      <c r="C833" s="59"/>
      <c r="D833" s="59"/>
      <c r="E833" s="59"/>
      <c r="F833" s="59"/>
      <c r="G833" s="59"/>
      <c r="H833" s="59"/>
      <c r="I833" s="59"/>
      <c r="J833" s="59"/>
      <c r="K833" s="59"/>
      <c r="L833" s="59"/>
      <c r="M833" s="59"/>
      <c r="N833" s="59"/>
      <c r="O833" s="59"/>
      <c r="P833" s="59"/>
      <c r="Q833" s="59"/>
      <c r="R833" s="59"/>
      <c r="S833" s="59"/>
      <c r="T833" s="59"/>
      <c r="U833" s="59"/>
      <c r="V833" s="59"/>
      <c r="W833" s="59"/>
      <c r="X833" s="59"/>
      <c r="Y833" s="61"/>
      <c r="Z833" s="61"/>
      <c r="AA833" s="61"/>
      <c r="AB833" s="61"/>
      <c r="AC833" s="100"/>
      <c r="AD833" s="325"/>
      <c r="AE833" s="326"/>
      <c r="AF833" s="327"/>
      <c r="AG833" s="353"/>
      <c r="AH833" s="354"/>
      <c r="AI833" s="354"/>
      <c r="AJ833" s="354"/>
      <c r="AK833" s="354"/>
      <c r="AL833" s="354"/>
      <c r="AM833" s="354"/>
      <c r="AN833" s="354"/>
      <c r="AO833" s="354"/>
      <c r="AP833" s="354"/>
      <c r="AQ833" s="355"/>
      <c r="AR833" s="325"/>
      <c r="AS833" s="326"/>
      <c r="AT833" s="327"/>
      <c r="AU833" s="364"/>
      <c r="AV833" s="364"/>
      <c r="AW833" s="364"/>
      <c r="AX833" s="364"/>
      <c r="AY833" s="364"/>
      <c r="AZ833" s="364"/>
      <c r="BA833" s="364"/>
      <c r="BB833" s="364"/>
      <c r="BC833" s="364"/>
      <c r="BD833" s="364"/>
      <c r="BE833" s="364"/>
      <c r="BF833" s="106"/>
    </row>
    <row r="834" spans="1:58" ht="37.4" customHeight="1" x14ac:dyDescent="0.55000000000000004">
      <c r="A834" s="107"/>
      <c r="B834" s="13" t="s">
        <v>244</v>
      </c>
      <c r="C834" s="341" t="s">
        <v>514</v>
      </c>
      <c r="D834" s="370"/>
      <c r="E834" s="370"/>
      <c r="F834" s="370"/>
      <c r="G834" s="370"/>
      <c r="H834" s="370"/>
      <c r="I834" s="370"/>
      <c r="J834" s="370"/>
      <c r="K834" s="370"/>
      <c r="L834" s="370"/>
      <c r="M834" s="370"/>
      <c r="N834" s="370"/>
      <c r="O834" s="370"/>
      <c r="P834" s="370"/>
      <c r="Q834" s="370"/>
      <c r="R834" s="370"/>
      <c r="S834" s="370"/>
      <c r="T834" s="370"/>
      <c r="U834" s="370"/>
      <c r="V834" s="370"/>
      <c r="W834" s="370"/>
      <c r="X834" s="371"/>
      <c r="Y834" s="383"/>
      <c r="Z834" s="384"/>
      <c r="AA834" s="384"/>
      <c r="AB834" s="385"/>
      <c r="AC834" s="100"/>
      <c r="AD834" s="325"/>
      <c r="AE834" s="326"/>
      <c r="AF834" s="327"/>
      <c r="AG834" s="353"/>
      <c r="AH834" s="354"/>
      <c r="AI834" s="354"/>
      <c r="AJ834" s="354"/>
      <c r="AK834" s="354"/>
      <c r="AL834" s="354"/>
      <c r="AM834" s="354"/>
      <c r="AN834" s="354"/>
      <c r="AO834" s="354"/>
      <c r="AP834" s="354"/>
      <c r="AQ834" s="355"/>
      <c r="AR834" s="325"/>
      <c r="AS834" s="326"/>
      <c r="AT834" s="327"/>
      <c r="AU834" s="364"/>
      <c r="AV834" s="364"/>
      <c r="AW834" s="364"/>
      <c r="AX834" s="364"/>
      <c r="AY834" s="364"/>
      <c r="AZ834" s="364"/>
      <c r="BA834" s="364"/>
      <c r="BB834" s="364"/>
      <c r="BC834" s="364"/>
      <c r="BD834" s="364"/>
      <c r="BE834" s="364"/>
      <c r="BF834" s="106"/>
    </row>
    <row r="835" spans="1:58" ht="5.5" customHeight="1" x14ac:dyDescent="0.55000000000000004">
      <c r="A835" s="107"/>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67"/>
      <c r="Z835" s="68"/>
      <c r="AA835" s="68"/>
      <c r="AB835" s="68"/>
      <c r="AC835" s="100"/>
      <c r="AD835" s="325"/>
      <c r="AE835" s="326"/>
      <c r="AF835" s="327"/>
      <c r="AG835" s="353"/>
      <c r="AH835" s="354"/>
      <c r="AI835" s="354"/>
      <c r="AJ835" s="354"/>
      <c r="AK835" s="354"/>
      <c r="AL835" s="354"/>
      <c r="AM835" s="354"/>
      <c r="AN835" s="354"/>
      <c r="AO835" s="354"/>
      <c r="AP835" s="354"/>
      <c r="AQ835" s="355"/>
      <c r="AR835" s="328"/>
      <c r="AS835" s="329"/>
      <c r="AT835" s="330"/>
      <c r="AU835" s="364"/>
      <c r="AV835" s="364"/>
      <c r="AW835" s="364"/>
      <c r="AX835" s="364"/>
      <c r="AY835" s="364"/>
      <c r="AZ835" s="364"/>
      <c r="BA835" s="364"/>
      <c r="BB835" s="364"/>
      <c r="BC835" s="364"/>
      <c r="BD835" s="364"/>
      <c r="BE835" s="364"/>
      <c r="BF835" s="106"/>
    </row>
    <row r="836" spans="1:58" ht="37.4" customHeight="1" x14ac:dyDescent="0.55000000000000004">
      <c r="A836" s="107"/>
      <c r="B836" s="57"/>
      <c r="C836" s="391" t="s">
        <v>515</v>
      </c>
      <c r="D836" s="391"/>
      <c r="E836" s="391"/>
      <c r="F836" s="391"/>
      <c r="G836" s="391"/>
      <c r="H836" s="391"/>
      <c r="I836" s="391"/>
      <c r="J836" s="391"/>
      <c r="K836" s="391"/>
      <c r="L836" s="391"/>
      <c r="M836" s="391"/>
      <c r="N836" s="391"/>
      <c r="O836" s="391"/>
      <c r="P836" s="391"/>
      <c r="Q836" s="391"/>
      <c r="R836" s="391"/>
      <c r="S836" s="391"/>
      <c r="T836" s="391"/>
      <c r="U836" s="391"/>
      <c r="V836" s="391"/>
      <c r="W836" s="391"/>
      <c r="X836" s="391"/>
      <c r="Y836" s="108"/>
      <c r="Z836" s="57"/>
      <c r="AA836" s="57"/>
      <c r="AB836" s="57"/>
      <c r="AC836" s="100"/>
      <c r="AD836" s="328"/>
      <c r="AE836" s="329"/>
      <c r="AF836" s="330"/>
      <c r="AG836" s="356"/>
      <c r="AH836" s="357"/>
      <c r="AI836" s="357"/>
      <c r="AJ836" s="357"/>
      <c r="AK836" s="357"/>
      <c r="AL836" s="357"/>
      <c r="AM836" s="357"/>
      <c r="AN836" s="357"/>
      <c r="AO836" s="357"/>
      <c r="AP836" s="357"/>
      <c r="AQ836" s="358"/>
      <c r="AR836" s="286" t="s">
        <v>228</v>
      </c>
      <c r="AS836" s="287"/>
      <c r="AT836" s="288"/>
      <c r="AU836" s="318"/>
      <c r="AV836" s="364"/>
      <c r="AW836" s="364"/>
      <c r="AX836" s="364"/>
      <c r="AY836" s="364"/>
      <c r="AZ836" s="364"/>
      <c r="BA836" s="364"/>
      <c r="BB836" s="364"/>
      <c r="BC836" s="364"/>
      <c r="BD836" s="364"/>
      <c r="BE836" s="364"/>
      <c r="BF836" s="106"/>
    </row>
    <row r="837" spans="1:58" ht="5.5" customHeight="1" x14ac:dyDescent="0.55000000000000004">
      <c r="A837" s="107"/>
      <c r="B837" s="57"/>
      <c r="C837" s="391"/>
      <c r="D837" s="391"/>
      <c r="E837" s="391"/>
      <c r="F837" s="391"/>
      <c r="G837" s="391"/>
      <c r="H837" s="391"/>
      <c r="I837" s="391"/>
      <c r="J837" s="391"/>
      <c r="K837" s="391"/>
      <c r="L837" s="391"/>
      <c r="M837" s="391"/>
      <c r="N837" s="391"/>
      <c r="O837" s="391"/>
      <c r="P837" s="391"/>
      <c r="Q837" s="391"/>
      <c r="R837" s="391"/>
      <c r="S837" s="391"/>
      <c r="T837" s="391"/>
      <c r="U837" s="391"/>
      <c r="V837" s="391"/>
      <c r="W837" s="391"/>
      <c r="X837" s="391"/>
      <c r="Y837" s="108"/>
      <c r="Z837" s="57"/>
      <c r="AA837" s="57"/>
      <c r="AB837" s="57"/>
      <c r="AC837" s="100"/>
      <c r="AD837" s="57"/>
      <c r="AE837" s="57"/>
      <c r="AF837" s="57"/>
      <c r="AG837" s="57"/>
      <c r="AH837" s="57"/>
      <c r="AI837" s="57"/>
      <c r="AJ837" s="57"/>
      <c r="AK837" s="57"/>
      <c r="AL837" s="57"/>
      <c r="AM837" s="57"/>
      <c r="AN837" s="57"/>
      <c r="AO837" s="57"/>
      <c r="AP837" s="57"/>
      <c r="AQ837" s="57"/>
      <c r="AR837" s="57"/>
      <c r="AS837" s="57"/>
      <c r="AT837" s="57"/>
      <c r="AU837" s="57"/>
      <c r="AV837" s="57"/>
      <c r="AW837" s="57"/>
      <c r="AX837" s="57"/>
      <c r="AY837" s="57"/>
      <c r="AZ837" s="57"/>
      <c r="BA837" s="57"/>
      <c r="BB837" s="57"/>
      <c r="BC837" s="57"/>
      <c r="BD837" s="57"/>
      <c r="BE837" s="57"/>
      <c r="BF837" s="106"/>
    </row>
    <row r="838" spans="1:58" ht="37.4" customHeight="1" x14ac:dyDescent="0.55000000000000004">
      <c r="A838" s="107"/>
      <c r="B838" s="57"/>
      <c r="C838" s="391"/>
      <c r="D838" s="391"/>
      <c r="E838" s="391"/>
      <c r="F838" s="391"/>
      <c r="G838" s="391"/>
      <c r="H838" s="391"/>
      <c r="I838" s="391"/>
      <c r="J838" s="391"/>
      <c r="K838" s="391"/>
      <c r="L838" s="391"/>
      <c r="M838" s="391"/>
      <c r="N838" s="391"/>
      <c r="O838" s="391"/>
      <c r="P838" s="391"/>
      <c r="Q838" s="391"/>
      <c r="R838" s="391"/>
      <c r="S838" s="391"/>
      <c r="T838" s="391"/>
      <c r="U838" s="391"/>
      <c r="V838" s="391"/>
      <c r="W838" s="391"/>
      <c r="X838" s="391"/>
      <c r="Y838" s="108"/>
      <c r="Z838" s="57"/>
      <c r="AA838" s="57"/>
      <c r="AB838" s="57"/>
      <c r="AC838" s="100"/>
      <c r="AD838" s="252" t="s">
        <v>229</v>
      </c>
      <c r="AE838" s="253"/>
      <c r="AF838" s="253"/>
      <c r="AG838" s="253"/>
      <c r="AH838" s="254"/>
      <c r="AI838" s="318"/>
      <c r="AJ838" s="318"/>
      <c r="AK838" s="318"/>
      <c r="AL838" s="318"/>
      <c r="AM838" s="318"/>
      <c r="AN838" s="318"/>
      <c r="AO838" s="318"/>
      <c r="AP838" s="318"/>
      <c r="AQ838" s="318"/>
      <c r="AR838" s="318"/>
      <c r="AS838" s="318"/>
      <c r="AT838" s="318"/>
      <c r="AU838" s="318"/>
      <c r="AV838" s="247" t="s">
        <v>230</v>
      </c>
      <c r="AW838" s="247"/>
      <c r="AX838" s="247"/>
      <c r="AY838" s="318"/>
      <c r="AZ838" s="318"/>
      <c r="BA838" s="318"/>
      <c r="BB838" s="318"/>
      <c r="BC838" s="318"/>
      <c r="BD838" s="318"/>
      <c r="BE838" s="318"/>
      <c r="BF838" s="106"/>
    </row>
    <row r="839" spans="1:58" ht="5.5" customHeight="1" x14ac:dyDescent="0.55000000000000004">
      <c r="A839" s="10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108"/>
      <c r="Z839" s="57"/>
      <c r="AA839" s="57"/>
      <c r="AB839" s="57"/>
      <c r="AC839" s="100"/>
      <c r="AD839" s="315"/>
      <c r="AE839" s="316"/>
      <c r="AF839" s="316"/>
      <c r="AG839" s="316"/>
      <c r="AH839" s="317"/>
      <c r="AI839" s="318"/>
      <c r="AJ839" s="318"/>
      <c r="AK839" s="318"/>
      <c r="AL839" s="318"/>
      <c r="AM839" s="318"/>
      <c r="AN839" s="318"/>
      <c r="AO839" s="318"/>
      <c r="AP839" s="318"/>
      <c r="AQ839" s="318"/>
      <c r="AR839" s="318"/>
      <c r="AS839" s="318"/>
      <c r="AT839" s="318"/>
      <c r="AU839" s="318"/>
      <c r="AV839" s="247"/>
      <c r="AW839" s="247"/>
      <c r="AX839" s="247"/>
      <c r="AY839" s="318"/>
      <c r="AZ839" s="318"/>
      <c r="BA839" s="318"/>
      <c r="BB839" s="318"/>
      <c r="BC839" s="318"/>
      <c r="BD839" s="318"/>
      <c r="BE839" s="318"/>
      <c r="BF839" s="106"/>
    </row>
    <row r="840" spans="1:58" ht="37.4" customHeight="1" x14ac:dyDescent="0.55000000000000004">
      <c r="A840" s="10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108"/>
      <c r="Z840" s="57"/>
      <c r="AA840" s="57"/>
      <c r="AB840" s="57"/>
      <c r="AC840" s="100"/>
      <c r="AD840" s="255"/>
      <c r="AE840" s="256"/>
      <c r="AF840" s="256"/>
      <c r="AG840" s="256"/>
      <c r="AH840" s="257"/>
      <c r="AI840" s="318"/>
      <c r="AJ840" s="318"/>
      <c r="AK840" s="318"/>
      <c r="AL840" s="318"/>
      <c r="AM840" s="318"/>
      <c r="AN840" s="318"/>
      <c r="AO840" s="318"/>
      <c r="AP840" s="318"/>
      <c r="AQ840" s="318"/>
      <c r="AR840" s="318"/>
      <c r="AS840" s="318"/>
      <c r="AT840" s="318"/>
      <c r="AU840" s="318"/>
      <c r="AV840" s="247"/>
      <c r="AW840" s="247"/>
      <c r="AX840" s="247"/>
      <c r="AY840" s="318"/>
      <c r="AZ840" s="318"/>
      <c r="BA840" s="318"/>
      <c r="BB840" s="318"/>
      <c r="BC840" s="318"/>
      <c r="BD840" s="318"/>
      <c r="BE840" s="318"/>
      <c r="BF840" s="106"/>
    </row>
    <row r="841" spans="1:58" ht="5.5" customHeight="1" thickBot="1" x14ac:dyDescent="0.6">
      <c r="A841" s="120"/>
      <c r="B841" s="122"/>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c r="AA841" s="122"/>
      <c r="AB841" s="122"/>
      <c r="AC841" s="122"/>
      <c r="AD841" s="122"/>
      <c r="AE841" s="122"/>
      <c r="AF841" s="122"/>
      <c r="AG841" s="122"/>
      <c r="AH841" s="122"/>
      <c r="AI841" s="122"/>
      <c r="AJ841" s="122"/>
      <c r="AK841" s="122"/>
      <c r="AL841" s="122"/>
      <c r="AM841" s="122"/>
      <c r="AN841" s="122"/>
      <c r="AO841" s="122"/>
      <c r="AP841" s="122"/>
      <c r="AQ841" s="122"/>
      <c r="AR841" s="122"/>
      <c r="AS841" s="122"/>
      <c r="AT841" s="122"/>
      <c r="AU841" s="122"/>
      <c r="AV841" s="122"/>
      <c r="AW841" s="122"/>
      <c r="AX841" s="122"/>
      <c r="AY841" s="122"/>
      <c r="AZ841" s="122"/>
      <c r="BA841" s="122"/>
      <c r="BB841" s="122"/>
      <c r="BC841" s="122"/>
      <c r="BD841" s="122"/>
      <c r="BE841" s="122"/>
      <c r="BF841" s="123"/>
    </row>
    <row r="842" spans="1:58" ht="5.5" customHeight="1" thickTop="1" x14ac:dyDescent="0.55000000000000004">
      <c r="A842" s="104"/>
      <c r="BF842" s="103"/>
    </row>
    <row r="843" spans="1:58" ht="37.4" customHeight="1" x14ac:dyDescent="0.55000000000000004">
      <c r="A843" s="104"/>
      <c r="B843" s="56" t="s">
        <v>3</v>
      </c>
      <c r="C843" s="417" t="s">
        <v>172</v>
      </c>
      <c r="D843" s="418"/>
      <c r="E843" s="419"/>
      <c r="F843" s="56" t="s">
        <v>209</v>
      </c>
      <c r="G843" s="339" t="s">
        <v>493</v>
      </c>
      <c r="H843" s="339"/>
      <c r="I843" s="339"/>
      <c r="J843" s="339"/>
      <c r="K843" s="246" t="s">
        <v>211</v>
      </c>
      <c r="L843" s="247"/>
      <c r="M843" s="341" t="s">
        <v>516</v>
      </c>
      <c r="N843" s="342"/>
      <c r="O843" s="342"/>
      <c r="P843" s="342"/>
      <c r="Q843" s="342"/>
      <c r="R843" s="342"/>
      <c r="S843" s="342"/>
      <c r="T843" s="342"/>
      <c r="U843" s="342"/>
      <c r="V843" s="343"/>
      <c r="W843" s="246" t="s">
        <v>213</v>
      </c>
      <c r="X843" s="246"/>
      <c r="Y843" s="344" t="s">
        <v>214</v>
      </c>
      <c r="Z843" s="344"/>
      <c r="AA843" s="344"/>
      <c r="AB843" s="344"/>
      <c r="AD843" s="247" t="s">
        <v>215</v>
      </c>
      <c r="AE843" s="345"/>
      <c r="AF843" s="345"/>
      <c r="AG843" s="359" t="s">
        <v>517</v>
      </c>
      <c r="AH843" s="360"/>
      <c r="AI843" s="360"/>
      <c r="AJ843" s="360"/>
      <c r="AK843" s="360"/>
      <c r="AL843" s="360"/>
      <c r="AM843" s="360"/>
      <c r="AN843" s="360"/>
      <c r="AO843" s="360"/>
      <c r="AP843" s="360"/>
      <c r="AQ843" s="360"/>
      <c r="AR843" s="360"/>
      <c r="AS843" s="360"/>
      <c r="AT843" s="360"/>
      <c r="AU843" s="360"/>
      <c r="AV843" s="360"/>
      <c r="AW843" s="360"/>
      <c r="AX843" s="360"/>
      <c r="AY843" s="360"/>
      <c r="AZ843" s="360"/>
      <c r="BA843" s="360"/>
      <c r="BB843" s="360"/>
      <c r="BC843" s="360"/>
      <c r="BD843" s="360"/>
      <c r="BE843" s="360"/>
      <c r="BF843" s="103"/>
    </row>
    <row r="844" spans="1:58" ht="5.5" customHeight="1" x14ac:dyDescent="0.55000000000000004">
      <c r="A844" s="104"/>
      <c r="BF844" s="103"/>
    </row>
    <row r="845" spans="1:58" ht="37.4" customHeight="1" x14ac:dyDescent="0.55000000000000004">
      <c r="A845" s="104"/>
      <c r="B845" s="247" t="s">
        <v>217</v>
      </c>
      <c r="C845" s="365"/>
      <c r="D845" s="366" t="s">
        <v>497</v>
      </c>
      <c r="E845" s="367"/>
      <c r="F845" s="367"/>
      <c r="G845" s="367"/>
      <c r="H845" s="367"/>
      <c r="I845" s="367"/>
      <c r="J845" s="367"/>
      <c r="K845" s="367"/>
      <c r="L845" s="367"/>
      <c r="M845" s="367"/>
      <c r="N845" s="367"/>
      <c r="O845" s="367"/>
      <c r="P845" s="367"/>
      <c r="Q845" s="367"/>
      <c r="R845" s="367"/>
      <c r="S845" s="367"/>
      <c r="T845" s="368"/>
      <c r="U845" s="247" t="s">
        <v>219</v>
      </c>
      <c r="V845" s="247"/>
      <c r="W845" s="247"/>
      <c r="X845" s="349" t="s">
        <v>518</v>
      </c>
      <c r="Y845" s="349"/>
      <c r="Z845" s="349"/>
      <c r="AA845" s="349"/>
      <c r="AB845" s="349"/>
      <c r="AD845" s="331" t="s">
        <v>236</v>
      </c>
      <c r="AE845" s="331"/>
      <c r="AF845" s="331"/>
      <c r="AG845" s="361" t="s">
        <v>519</v>
      </c>
      <c r="AH845" s="361"/>
      <c r="AI845" s="361"/>
      <c r="AJ845" s="361"/>
      <c r="AK845" s="361"/>
      <c r="AL845" s="361"/>
      <c r="AM845" s="361"/>
      <c r="AN845" s="361"/>
      <c r="AO845" s="361"/>
      <c r="AP845" s="361"/>
      <c r="AQ845" s="361"/>
      <c r="AR845" s="361"/>
      <c r="AS845" s="361"/>
      <c r="AT845" s="361"/>
      <c r="AU845" s="361"/>
      <c r="AV845" s="361"/>
      <c r="AW845" s="361"/>
      <c r="AX845" s="361"/>
      <c r="AY845" s="361"/>
      <c r="AZ845" s="361"/>
      <c r="BA845" s="361"/>
      <c r="BB845" s="361"/>
      <c r="BC845" s="361"/>
      <c r="BD845" s="361"/>
      <c r="BE845" s="361"/>
      <c r="BF845" s="103"/>
    </row>
    <row r="846" spans="1:58" ht="5.5" customHeight="1" x14ac:dyDescent="0.55000000000000004">
      <c r="A846" s="104"/>
      <c r="AD846" s="332"/>
      <c r="AE846" s="332"/>
      <c r="AF846" s="332"/>
      <c r="AG846" s="362"/>
      <c r="AH846" s="362"/>
      <c r="AI846" s="362"/>
      <c r="AJ846" s="362"/>
      <c r="AK846" s="362"/>
      <c r="AL846" s="362"/>
      <c r="AM846" s="362"/>
      <c r="AN846" s="362"/>
      <c r="AO846" s="362"/>
      <c r="AP846" s="362"/>
      <c r="AQ846" s="362"/>
      <c r="AR846" s="362"/>
      <c r="AS846" s="362"/>
      <c r="AT846" s="362"/>
      <c r="AU846" s="362"/>
      <c r="AV846" s="362"/>
      <c r="AW846" s="362"/>
      <c r="AX846" s="362"/>
      <c r="AY846" s="362"/>
      <c r="AZ846" s="362"/>
      <c r="BA846" s="362"/>
      <c r="BB846" s="362"/>
      <c r="BC846" s="362"/>
      <c r="BD846" s="362"/>
      <c r="BE846" s="362"/>
      <c r="BF846" s="103"/>
    </row>
    <row r="847" spans="1:58" ht="37.4" customHeight="1" x14ac:dyDescent="0.55000000000000004">
      <c r="A847" s="104"/>
      <c r="B847" s="247" t="s">
        <v>222</v>
      </c>
      <c r="C847" s="247"/>
      <c r="D847" s="247"/>
      <c r="E847" s="247"/>
      <c r="F847" s="247"/>
      <c r="G847" s="247"/>
      <c r="H847" s="247"/>
      <c r="I847" s="247"/>
      <c r="J847" s="247"/>
      <c r="K847" s="247"/>
      <c r="L847" s="247"/>
      <c r="M847" s="247"/>
      <c r="N847" s="247"/>
      <c r="O847" s="247"/>
      <c r="P847" s="247"/>
      <c r="Q847" s="247"/>
      <c r="R847" s="247"/>
      <c r="S847" s="247"/>
      <c r="T847" s="247"/>
      <c r="U847" s="247"/>
      <c r="V847" s="247"/>
      <c r="W847" s="247"/>
      <c r="X847" s="247"/>
      <c r="Y847" s="247" t="s">
        <v>223</v>
      </c>
      <c r="Z847" s="247"/>
      <c r="AA847" s="247"/>
      <c r="AB847" s="247"/>
      <c r="AD847" s="333"/>
      <c r="AE847" s="333"/>
      <c r="AF847" s="333"/>
      <c r="AG847" s="363"/>
      <c r="AH847" s="363"/>
      <c r="AI847" s="363"/>
      <c r="AJ847" s="363"/>
      <c r="AK847" s="363"/>
      <c r="AL847" s="363"/>
      <c r="AM847" s="363"/>
      <c r="AN847" s="363"/>
      <c r="AO847" s="363"/>
      <c r="AP847" s="363"/>
      <c r="AQ847" s="363"/>
      <c r="AR847" s="363"/>
      <c r="AS847" s="363"/>
      <c r="AT847" s="363"/>
      <c r="AU847" s="363"/>
      <c r="AV847" s="363"/>
      <c r="AW847" s="363"/>
      <c r="AX847" s="363"/>
      <c r="AY847" s="363"/>
      <c r="AZ847" s="363"/>
      <c r="BA847" s="363"/>
      <c r="BB847" s="363"/>
      <c r="BC847" s="363"/>
      <c r="BD847" s="363"/>
      <c r="BE847" s="363"/>
      <c r="BF847" s="103"/>
    </row>
    <row r="848" spans="1:58" ht="5.5" customHeight="1" x14ac:dyDescent="0.55000000000000004">
      <c r="A848" s="104"/>
      <c r="BF848" s="103"/>
    </row>
    <row r="849" spans="1:58" ht="37.4" customHeight="1" x14ac:dyDescent="0.55000000000000004">
      <c r="A849" s="104"/>
      <c r="B849" s="372" t="s">
        <v>226</v>
      </c>
      <c r="C849" s="425" t="s">
        <v>520</v>
      </c>
      <c r="D849" s="426"/>
      <c r="E849" s="426"/>
      <c r="F849" s="426"/>
      <c r="G849" s="426"/>
      <c r="H849" s="426"/>
      <c r="I849" s="426"/>
      <c r="J849" s="426"/>
      <c r="K849" s="426"/>
      <c r="L849" s="426"/>
      <c r="M849" s="426"/>
      <c r="N849" s="426"/>
      <c r="O849" s="426"/>
      <c r="P849" s="426"/>
      <c r="Q849" s="426"/>
      <c r="R849" s="426"/>
      <c r="S849" s="426"/>
      <c r="T849" s="426"/>
      <c r="U849" s="426"/>
      <c r="V849" s="426"/>
      <c r="W849" s="426"/>
      <c r="X849" s="427"/>
      <c r="Y849" s="346"/>
      <c r="Z849" s="346"/>
      <c r="AA849" s="346"/>
      <c r="AB849" s="346"/>
      <c r="AD849" s="229" t="s">
        <v>239</v>
      </c>
      <c r="AE849" s="230"/>
      <c r="AF849" s="231"/>
      <c r="AG849" s="334"/>
      <c r="AH849" s="335"/>
      <c r="AI849" s="335"/>
      <c r="AJ849" s="335"/>
      <c r="AK849" s="335"/>
      <c r="AL849" s="335"/>
      <c r="AM849" s="335"/>
      <c r="AN849" s="335"/>
      <c r="AO849" s="335"/>
      <c r="AP849" s="335"/>
      <c r="AQ849" s="335"/>
      <c r="AR849" s="335"/>
      <c r="AS849" s="335"/>
      <c r="AT849" s="335"/>
      <c r="AU849" s="335"/>
      <c r="AV849" s="335"/>
      <c r="AW849" s="335"/>
      <c r="AX849" s="335"/>
      <c r="AY849" s="335"/>
      <c r="AZ849" s="335"/>
      <c r="BA849" s="335"/>
      <c r="BB849" s="335"/>
      <c r="BC849" s="335"/>
      <c r="BD849" s="335"/>
      <c r="BE849" s="336"/>
      <c r="BF849" s="103"/>
    </row>
    <row r="850" spans="1:58" ht="5.5" customHeight="1" x14ac:dyDescent="0.55000000000000004">
      <c r="A850" s="104"/>
      <c r="B850" s="373"/>
      <c r="C850" s="428"/>
      <c r="D850" s="429"/>
      <c r="E850" s="429"/>
      <c r="F850" s="429"/>
      <c r="G850" s="429"/>
      <c r="H850" s="429"/>
      <c r="I850" s="429"/>
      <c r="J850" s="429"/>
      <c r="K850" s="429"/>
      <c r="L850" s="429"/>
      <c r="M850" s="429"/>
      <c r="N850" s="429"/>
      <c r="O850" s="429"/>
      <c r="P850" s="429"/>
      <c r="Q850" s="429"/>
      <c r="R850" s="429"/>
      <c r="S850" s="429"/>
      <c r="T850" s="429"/>
      <c r="U850" s="429"/>
      <c r="V850" s="429"/>
      <c r="W850" s="429"/>
      <c r="X850" s="430"/>
      <c r="Y850" s="347"/>
      <c r="Z850" s="347"/>
      <c r="AA850" s="347"/>
      <c r="AB850" s="347"/>
      <c r="BF850" s="103"/>
    </row>
    <row r="851" spans="1:58" ht="37.4" customHeight="1" x14ac:dyDescent="0.55000000000000004">
      <c r="A851" s="104"/>
      <c r="B851" s="374"/>
      <c r="C851" s="431"/>
      <c r="D851" s="432"/>
      <c r="E851" s="432"/>
      <c r="F851" s="432"/>
      <c r="G851" s="432"/>
      <c r="H851" s="432"/>
      <c r="I851" s="432"/>
      <c r="J851" s="432"/>
      <c r="K851" s="432"/>
      <c r="L851" s="432"/>
      <c r="M851" s="432"/>
      <c r="N851" s="432"/>
      <c r="O851" s="432"/>
      <c r="P851" s="432"/>
      <c r="Q851" s="432"/>
      <c r="R851" s="432"/>
      <c r="S851" s="432"/>
      <c r="T851" s="432"/>
      <c r="U851" s="432"/>
      <c r="V851" s="432"/>
      <c r="W851" s="432"/>
      <c r="X851" s="433"/>
      <c r="Y851" s="348"/>
      <c r="Z851" s="348"/>
      <c r="AA851" s="348"/>
      <c r="AB851" s="348"/>
      <c r="AD851" s="246" t="s">
        <v>221</v>
      </c>
      <c r="AE851" s="246"/>
      <c r="AF851" s="246"/>
      <c r="AG851" s="337"/>
      <c r="AH851" s="337"/>
      <c r="AI851" s="337"/>
      <c r="AJ851" s="337"/>
      <c r="AK851" s="337"/>
      <c r="AL851" s="337"/>
      <c r="AM851" s="337"/>
      <c r="AN851" s="337"/>
      <c r="AO851" s="337"/>
      <c r="AP851" s="337"/>
      <c r="AQ851" s="337"/>
      <c r="AR851" s="337"/>
      <c r="AS851" s="337"/>
      <c r="AT851" s="337"/>
      <c r="AU851" s="337"/>
      <c r="AV851" s="229" t="s">
        <v>88</v>
      </c>
      <c r="AW851" s="230"/>
      <c r="AX851" s="231"/>
      <c r="AY851" s="319"/>
      <c r="AZ851" s="320"/>
      <c r="BA851" s="320"/>
      <c r="BB851" s="320"/>
      <c r="BC851" s="320"/>
      <c r="BD851" s="320"/>
      <c r="BE851" s="321"/>
      <c r="BF851" s="103"/>
    </row>
    <row r="852" spans="1:58" ht="5.5" customHeight="1" x14ac:dyDescent="0.55000000000000004">
      <c r="A852" s="104"/>
      <c r="B852" s="102"/>
      <c r="C852" s="102"/>
      <c r="D852" s="102"/>
      <c r="E852" s="102"/>
      <c r="F852" s="102"/>
      <c r="G852" s="102"/>
      <c r="H852" s="102"/>
      <c r="I852" s="102"/>
      <c r="J852" s="102"/>
      <c r="K852" s="102"/>
      <c r="L852" s="102"/>
      <c r="M852" s="102"/>
      <c r="N852" s="102"/>
      <c r="O852" s="102"/>
      <c r="P852" s="102"/>
      <c r="Q852" s="102"/>
      <c r="R852" s="102"/>
      <c r="S852" s="102"/>
      <c r="T852" s="102"/>
      <c r="U852" s="102"/>
      <c r="V852" s="102"/>
      <c r="W852" s="102"/>
      <c r="X852" s="102"/>
      <c r="Y852" s="8"/>
      <c r="Z852" s="5"/>
      <c r="AA852" s="5"/>
      <c r="AB852" s="5"/>
      <c r="AD852"/>
      <c r="AE852"/>
      <c r="AF852"/>
      <c r="AG852"/>
      <c r="AH852"/>
      <c r="AI852"/>
      <c r="AJ852"/>
      <c r="AK852"/>
      <c r="AL852"/>
      <c r="AM852"/>
      <c r="AN852"/>
      <c r="AO852"/>
      <c r="AP852"/>
      <c r="AQ852"/>
      <c r="AR852"/>
      <c r="AS852"/>
      <c r="AT852"/>
      <c r="AU852"/>
      <c r="AV852"/>
      <c r="AW852"/>
      <c r="AX852"/>
      <c r="AY852"/>
      <c r="AZ852"/>
      <c r="BA852"/>
      <c r="BB852"/>
      <c r="BC852"/>
      <c r="BD852"/>
      <c r="BE852"/>
      <c r="BF852" s="103"/>
    </row>
    <row r="853" spans="1:58" ht="37.4" customHeight="1" x14ac:dyDescent="0.55000000000000004">
      <c r="A853" s="104"/>
      <c r="B853" s="372" t="s">
        <v>240</v>
      </c>
      <c r="C853" s="425" t="s">
        <v>521</v>
      </c>
      <c r="D853" s="452"/>
      <c r="E853" s="452"/>
      <c r="F853" s="452"/>
      <c r="G853" s="452"/>
      <c r="H853" s="452"/>
      <c r="I853" s="452"/>
      <c r="J853" s="452"/>
      <c r="K853" s="452"/>
      <c r="L853" s="452"/>
      <c r="M853" s="452"/>
      <c r="N853" s="452"/>
      <c r="O853" s="452"/>
      <c r="P853" s="452"/>
      <c r="Q853" s="452"/>
      <c r="R853" s="452"/>
      <c r="S853" s="452"/>
      <c r="T853" s="452"/>
      <c r="U853" s="452"/>
      <c r="V853" s="452"/>
      <c r="W853" s="452"/>
      <c r="X853" s="453"/>
      <c r="Y853" s="346"/>
      <c r="Z853" s="346"/>
      <c r="AA853" s="346"/>
      <c r="AB853" s="346"/>
      <c r="AD853" s="322" t="s">
        <v>224</v>
      </c>
      <c r="AE853" s="323"/>
      <c r="AF853" s="324"/>
      <c r="AG853" s="350"/>
      <c r="AH853" s="351"/>
      <c r="AI853" s="351"/>
      <c r="AJ853" s="351"/>
      <c r="AK853" s="351"/>
      <c r="AL853" s="351"/>
      <c r="AM853" s="351"/>
      <c r="AN853" s="351"/>
      <c r="AO853" s="351"/>
      <c r="AP853" s="351"/>
      <c r="AQ853" s="352"/>
      <c r="AR853" s="322" t="s">
        <v>225</v>
      </c>
      <c r="AS853" s="323"/>
      <c r="AT853" s="324"/>
      <c r="AU853" s="318"/>
      <c r="AV853" s="364"/>
      <c r="AW853" s="364"/>
      <c r="AX853" s="364"/>
      <c r="AY853" s="364"/>
      <c r="AZ853" s="364"/>
      <c r="BA853" s="364"/>
      <c r="BB853" s="364"/>
      <c r="BC853" s="364"/>
      <c r="BD853" s="364"/>
      <c r="BE853" s="364"/>
      <c r="BF853" s="103"/>
    </row>
    <row r="854" spans="1:58" ht="5.5" customHeight="1" x14ac:dyDescent="0.55000000000000004">
      <c r="A854" s="104"/>
      <c r="B854" s="373"/>
      <c r="C854" s="454"/>
      <c r="D854" s="455"/>
      <c r="E854" s="455"/>
      <c r="F854" s="455"/>
      <c r="G854" s="455"/>
      <c r="H854" s="455"/>
      <c r="I854" s="455"/>
      <c r="J854" s="455"/>
      <c r="K854" s="455"/>
      <c r="L854" s="455"/>
      <c r="M854" s="455"/>
      <c r="N854" s="455"/>
      <c r="O854" s="455"/>
      <c r="P854" s="455"/>
      <c r="Q854" s="455"/>
      <c r="R854" s="455"/>
      <c r="S854" s="455"/>
      <c r="T854" s="455"/>
      <c r="U854" s="455"/>
      <c r="V854" s="455"/>
      <c r="W854" s="455"/>
      <c r="X854" s="456"/>
      <c r="Y854" s="347"/>
      <c r="Z854" s="347"/>
      <c r="AA854" s="347"/>
      <c r="AB854" s="347"/>
      <c r="AD854" s="325"/>
      <c r="AE854" s="326"/>
      <c r="AF854" s="327"/>
      <c r="AG854" s="353"/>
      <c r="AH854" s="354"/>
      <c r="AI854" s="354"/>
      <c r="AJ854" s="354"/>
      <c r="AK854" s="354"/>
      <c r="AL854" s="354"/>
      <c r="AM854" s="354"/>
      <c r="AN854" s="354"/>
      <c r="AO854" s="354"/>
      <c r="AP854" s="354"/>
      <c r="AQ854" s="355"/>
      <c r="AR854" s="325"/>
      <c r="AS854" s="326"/>
      <c r="AT854" s="327"/>
      <c r="AU854" s="364"/>
      <c r="AV854" s="364"/>
      <c r="AW854" s="364"/>
      <c r="AX854" s="364"/>
      <c r="AY854" s="364"/>
      <c r="AZ854" s="364"/>
      <c r="BA854" s="364"/>
      <c r="BB854" s="364"/>
      <c r="BC854" s="364"/>
      <c r="BD854" s="364"/>
      <c r="BE854" s="364"/>
      <c r="BF854" s="103"/>
    </row>
    <row r="855" spans="1:58" ht="37.4" customHeight="1" x14ac:dyDescent="0.55000000000000004">
      <c r="A855" s="104"/>
      <c r="B855" s="374"/>
      <c r="C855" s="226"/>
      <c r="D855" s="227"/>
      <c r="E855" s="227"/>
      <c r="F855" s="227"/>
      <c r="G855" s="227"/>
      <c r="H855" s="227"/>
      <c r="I855" s="227"/>
      <c r="J855" s="227"/>
      <c r="K855" s="227"/>
      <c r="L855" s="227"/>
      <c r="M855" s="227"/>
      <c r="N855" s="227"/>
      <c r="O855" s="227"/>
      <c r="P855" s="227"/>
      <c r="Q855" s="227"/>
      <c r="R855" s="227"/>
      <c r="S855" s="227"/>
      <c r="T855" s="227"/>
      <c r="U855" s="227"/>
      <c r="V855" s="227"/>
      <c r="W855" s="227"/>
      <c r="X855" s="228"/>
      <c r="Y855" s="348"/>
      <c r="Z855" s="348"/>
      <c r="AA855" s="348"/>
      <c r="AB855" s="348"/>
      <c r="AD855" s="325"/>
      <c r="AE855" s="326"/>
      <c r="AF855" s="327"/>
      <c r="AG855" s="353"/>
      <c r="AH855" s="354"/>
      <c r="AI855" s="354"/>
      <c r="AJ855" s="354"/>
      <c r="AK855" s="354"/>
      <c r="AL855" s="354"/>
      <c r="AM855" s="354"/>
      <c r="AN855" s="354"/>
      <c r="AO855" s="354"/>
      <c r="AP855" s="354"/>
      <c r="AQ855" s="355"/>
      <c r="AR855" s="325"/>
      <c r="AS855" s="326"/>
      <c r="AT855" s="327"/>
      <c r="AU855" s="364"/>
      <c r="AV855" s="364"/>
      <c r="AW855" s="364"/>
      <c r="AX855" s="364"/>
      <c r="AY855" s="364"/>
      <c r="AZ855" s="364"/>
      <c r="BA855" s="364"/>
      <c r="BB855" s="364"/>
      <c r="BC855" s="364"/>
      <c r="BD855" s="364"/>
      <c r="BE855" s="364"/>
      <c r="BF855" s="103"/>
    </row>
    <row r="856" spans="1:58" ht="5.5" customHeight="1" x14ac:dyDescent="0.55000000000000004">
      <c r="A856" s="104"/>
      <c r="B856" s="4"/>
      <c r="C856" s="4"/>
      <c r="D856" s="4"/>
      <c r="E856" s="4"/>
      <c r="F856" s="4"/>
      <c r="G856" s="4"/>
      <c r="H856" s="4"/>
      <c r="I856" s="4"/>
      <c r="J856" s="4"/>
      <c r="K856" s="4"/>
      <c r="L856" s="4"/>
      <c r="M856" s="4"/>
      <c r="N856" s="4"/>
      <c r="O856" s="4"/>
      <c r="P856" s="4"/>
      <c r="Q856" s="4"/>
      <c r="R856" s="4"/>
      <c r="S856" s="4"/>
      <c r="T856" s="4"/>
      <c r="U856" s="4"/>
      <c r="V856" s="4"/>
      <c r="W856" s="4"/>
      <c r="X856" s="4"/>
      <c r="Y856" s="8"/>
      <c r="Z856" s="5"/>
      <c r="AA856" s="5"/>
      <c r="AB856" s="5"/>
      <c r="AD856" s="325"/>
      <c r="AE856" s="326"/>
      <c r="AF856" s="327"/>
      <c r="AG856" s="353"/>
      <c r="AH856" s="354"/>
      <c r="AI856" s="354"/>
      <c r="AJ856" s="354"/>
      <c r="AK856" s="354"/>
      <c r="AL856" s="354"/>
      <c r="AM856" s="354"/>
      <c r="AN856" s="354"/>
      <c r="AO856" s="354"/>
      <c r="AP856" s="354"/>
      <c r="AQ856" s="355"/>
      <c r="AR856" s="328"/>
      <c r="AS856" s="329"/>
      <c r="AT856" s="330"/>
      <c r="AU856" s="364"/>
      <c r="AV856" s="364"/>
      <c r="AW856" s="364"/>
      <c r="AX856" s="364"/>
      <c r="AY856" s="364"/>
      <c r="AZ856" s="364"/>
      <c r="BA856" s="364"/>
      <c r="BB856" s="364"/>
      <c r="BC856" s="364"/>
      <c r="BD856" s="364"/>
      <c r="BE856" s="364"/>
      <c r="BF856" s="103"/>
    </row>
    <row r="857" spans="1:58" ht="37.4" customHeight="1" x14ac:dyDescent="0.55000000000000004">
      <c r="A857" s="104"/>
      <c r="B857"/>
      <c r="C857"/>
      <c r="D857"/>
      <c r="E857"/>
      <c r="F857"/>
      <c r="G857"/>
      <c r="H857"/>
      <c r="I857"/>
      <c r="J857"/>
      <c r="K857"/>
      <c r="L857"/>
      <c r="M857"/>
      <c r="N857"/>
      <c r="O857"/>
      <c r="P857"/>
      <c r="Q857"/>
      <c r="R857"/>
      <c r="S857"/>
      <c r="T857"/>
      <c r="U857"/>
      <c r="V857"/>
      <c r="W857"/>
      <c r="X857"/>
      <c r="Y857" s="116"/>
      <c r="Z857"/>
      <c r="AA857"/>
      <c r="AB857"/>
      <c r="AD857" s="328"/>
      <c r="AE857" s="329"/>
      <c r="AF857" s="330"/>
      <c r="AG857" s="356"/>
      <c r="AH857" s="357"/>
      <c r="AI857" s="357"/>
      <c r="AJ857" s="357"/>
      <c r="AK857" s="357"/>
      <c r="AL857" s="357"/>
      <c r="AM857" s="357"/>
      <c r="AN857" s="357"/>
      <c r="AO857" s="357"/>
      <c r="AP857" s="357"/>
      <c r="AQ857" s="358"/>
      <c r="AR857" s="286" t="s">
        <v>228</v>
      </c>
      <c r="AS857" s="287"/>
      <c r="AT857" s="288"/>
      <c r="AU857" s="318"/>
      <c r="AV857" s="364"/>
      <c r="AW857" s="364"/>
      <c r="AX857" s="364"/>
      <c r="AY857" s="364"/>
      <c r="AZ857" s="364"/>
      <c r="BA857" s="364"/>
      <c r="BB857" s="364"/>
      <c r="BC857" s="364"/>
      <c r="BD857" s="364"/>
      <c r="BE857" s="364"/>
      <c r="BF857" s="103"/>
    </row>
    <row r="858" spans="1:58" ht="5.5" customHeight="1" x14ac:dyDescent="0.55000000000000004">
      <c r="A858" s="104"/>
      <c r="B858"/>
      <c r="C858"/>
      <c r="D858"/>
      <c r="E858"/>
      <c r="F858"/>
      <c r="G858"/>
      <c r="H858"/>
      <c r="I858"/>
      <c r="J858"/>
      <c r="K858"/>
      <c r="L858"/>
      <c r="M858"/>
      <c r="N858"/>
      <c r="O858"/>
      <c r="P858"/>
      <c r="Q858"/>
      <c r="R858"/>
      <c r="S858"/>
      <c r="T858"/>
      <c r="U858"/>
      <c r="V858"/>
      <c r="W858"/>
      <c r="X858"/>
      <c r="Y858" s="116"/>
      <c r="Z858"/>
      <c r="AA858"/>
      <c r="AB858"/>
      <c r="AD858"/>
      <c r="AE858"/>
      <c r="AF858"/>
      <c r="AG858"/>
      <c r="AH858"/>
      <c r="AI858"/>
      <c r="AJ858"/>
      <c r="AK858"/>
      <c r="AL858"/>
      <c r="AM858"/>
      <c r="AN858"/>
      <c r="AO858"/>
      <c r="AP858"/>
      <c r="AQ858"/>
      <c r="AR858"/>
      <c r="AS858"/>
      <c r="AT858"/>
      <c r="AU858"/>
      <c r="AV858"/>
      <c r="AW858"/>
      <c r="AX858"/>
      <c r="AY858"/>
      <c r="AZ858"/>
      <c r="BA858"/>
      <c r="BB858"/>
      <c r="BC858"/>
      <c r="BD858"/>
      <c r="BE858"/>
      <c r="BF858" s="103"/>
    </row>
    <row r="859" spans="1:58" ht="37" customHeight="1" x14ac:dyDescent="0.55000000000000004">
      <c r="A859" s="104"/>
      <c r="B859"/>
      <c r="C859"/>
      <c r="D859"/>
      <c r="E859"/>
      <c r="F859"/>
      <c r="G859"/>
      <c r="H859"/>
      <c r="I859"/>
      <c r="J859"/>
      <c r="K859"/>
      <c r="L859"/>
      <c r="M859"/>
      <c r="N859"/>
      <c r="O859"/>
      <c r="P859"/>
      <c r="Q859"/>
      <c r="R859"/>
      <c r="S859"/>
      <c r="T859"/>
      <c r="U859"/>
      <c r="V859"/>
      <c r="W859"/>
      <c r="X859"/>
      <c r="Y859" s="116"/>
      <c r="Z859"/>
      <c r="AA859"/>
      <c r="AB859"/>
      <c r="AD859" s="252" t="s">
        <v>229</v>
      </c>
      <c r="AE859" s="253"/>
      <c r="AF859" s="253"/>
      <c r="AG859" s="253"/>
      <c r="AH859" s="254"/>
      <c r="AI859" s="318"/>
      <c r="AJ859" s="318"/>
      <c r="AK859" s="318"/>
      <c r="AL859" s="318"/>
      <c r="AM859" s="318"/>
      <c r="AN859" s="318"/>
      <c r="AO859" s="318"/>
      <c r="AP859" s="318"/>
      <c r="AQ859" s="318"/>
      <c r="AR859" s="318"/>
      <c r="AS859" s="318"/>
      <c r="AT859" s="318"/>
      <c r="AU859" s="318"/>
      <c r="AV859" s="247" t="s">
        <v>230</v>
      </c>
      <c r="AW859" s="247"/>
      <c r="AX859" s="247"/>
      <c r="AY859" s="318"/>
      <c r="AZ859" s="318"/>
      <c r="BA859" s="318"/>
      <c r="BB859" s="318"/>
      <c r="BC859" s="318"/>
      <c r="BD859" s="318"/>
      <c r="BE859" s="318"/>
      <c r="BF859" s="103"/>
    </row>
    <row r="860" spans="1:58" ht="5.5" customHeight="1" x14ac:dyDescent="0.55000000000000004">
      <c r="A860" s="104"/>
      <c r="B860"/>
      <c r="C860"/>
      <c r="D860"/>
      <c r="E860"/>
      <c r="F860"/>
      <c r="G860"/>
      <c r="H860"/>
      <c r="I860"/>
      <c r="J860"/>
      <c r="K860"/>
      <c r="L860"/>
      <c r="M860"/>
      <c r="N860"/>
      <c r="O860"/>
      <c r="P860"/>
      <c r="Q860"/>
      <c r="R860"/>
      <c r="S860"/>
      <c r="T860"/>
      <c r="U860"/>
      <c r="V860"/>
      <c r="W860"/>
      <c r="X860"/>
      <c r="Y860" s="116"/>
      <c r="Z860"/>
      <c r="AA860"/>
      <c r="AB860"/>
      <c r="AD860" s="315"/>
      <c r="AE860" s="316"/>
      <c r="AF860" s="316"/>
      <c r="AG860" s="316"/>
      <c r="AH860" s="317"/>
      <c r="AI860" s="318"/>
      <c r="AJ860" s="318"/>
      <c r="AK860" s="318"/>
      <c r="AL860" s="318"/>
      <c r="AM860" s="318"/>
      <c r="AN860" s="318"/>
      <c r="AO860" s="318"/>
      <c r="AP860" s="318"/>
      <c r="AQ860" s="318"/>
      <c r="AR860" s="318"/>
      <c r="AS860" s="318"/>
      <c r="AT860" s="318"/>
      <c r="AU860" s="318"/>
      <c r="AV860" s="247"/>
      <c r="AW860" s="247"/>
      <c r="AX860" s="247"/>
      <c r="AY860" s="318"/>
      <c r="AZ860" s="318"/>
      <c r="BA860" s="318"/>
      <c r="BB860" s="318"/>
      <c r="BC860" s="318"/>
      <c r="BD860" s="318"/>
      <c r="BE860" s="318"/>
      <c r="BF860" s="103"/>
    </row>
    <row r="861" spans="1:58" ht="37" customHeight="1" x14ac:dyDescent="0.55000000000000004">
      <c r="A861" s="104"/>
      <c r="B861"/>
      <c r="C861"/>
      <c r="D861"/>
      <c r="E861"/>
      <c r="F861"/>
      <c r="G861"/>
      <c r="H861"/>
      <c r="I861"/>
      <c r="J861"/>
      <c r="K861"/>
      <c r="L861"/>
      <c r="M861"/>
      <c r="N861"/>
      <c r="O861"/>
      <c r="P861"/>
      <c r="Q861"/>
      <c r="R861"/>
      <c r="S861"/>
      <c r="T861"/>
      <c r="U861"/>
      <c r="V861"/>
      <c r="W861"/>
      <c r="X861"/>
      <c r="Y861" s="116"/>
      <c r="Z861"/>
      <c r="AA861"/>
      <c r="AB861"/>
      <c r="AD861" s="255"/>
      <c r="AE861" s="256"/>
      <c r="AF861" s="256"/>
      <c r="AG861" s="256"/>
      <c r="AH861" s="257"/>
      <c r="AI861" s="318"/>
      <c r="AJ861" s="318"/>
      <c r="AK861" s="318"/>
      <c r="AL861" s="318"/>
      <c r="AM861" s="318"/>
      <c r="AN861" s="318"/>
      <c r="AO861" s="318"/>
      <c r="AP861" s="318"/>
      <c r="AQ861" s="318"/>
      <c r="AR861" s="318"/>
      <c r="AS861" s="318"/>
      <c r="AT861" s="318"/>
      <c r="AU861" s="318"/>
      <c r="AV861" s="247"/>
      <c r="AW861" s="247"/>
      <c r="AX861" s="247"/>
      <c r="AY861" s="318"/>
      <c r="AZ861" s="318"/>
      <c r="BA861" s="318"/>
      <c r="BB861" s="318"/>
      <c r="BC861" s="318"/>
      <c r="BD861" s="318"/>
      <c r="BE861" s="318"/>
      <c r="BF861" s="103"/>
    </row>
    <row r="862" spans="1:58" ht="5.5" customHeight="1" thickBot="1" x14ac:dyDescent="0.6">
      <c r="A862" s="124"/>
      <c r="B862" s="125"/>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c r="Z862" s="125"/>
      <c r="AA862" s="125"/>
      <c r="AB862" s="125"/>
      <c r="AC862" s="125"/>
      <c r="AD862" s="125"/>
      <c r="AE862" s="125"/>
      <c r="AF862" s="125"/>
      <c r="AG862" s="125"/>
      <c r="AH862" s="125"/>
      <c r="AI862" s="125"/>
      <c r="AJ862" s="125"/>
      <c r="AK862" s="125"/>
      <c r="AL862" s="125"/>
      <c r="AM862" s="125"/>
      <c r="AN862" s="125"/>
      <c r="AO862" s="125"/>
      <c r="AP862" s="125"/>
      <c r="AQ862" s="125"/>
      <c r="AR862" s="125"/>
      <c r="AS862" s="125"/>
      <c r="AT862" s="125"/>
      <c r="AU862" s="125"/>
      <c r="AV862" s="125"/>
      <c r="AW862" s="125"/>
      <c r="AX862" s="125"/>
      <c r="AY862" s="125"/>
      <c r="AZ862" s="125"/>
      <c r="BA862" s="125"/>
      <c r="BB862" s="125"/>
      <c r="BC862" s="125"/>
      <c r="BD862" s="125"/>
      <c r="BE862" s="125"/>
      <c r="BF862" s="126"/>
    </row>
    <row r="863" spans="1:58" ht="5.5" customHeight="1" thickTop="1" x14ac:dyDescent="0.55000000000000004">
      <c r="A863" s="107"/>
      <c r="B863" s="100"/>
      <c r="C863" s="100"/>
      <c r="D863" s="100"/>
      <c r="E863" s="100"/>
      <c r="F863" s="100"/>
      <c r="G863" s="100"/>
      <c r="H863" s="100"/>
      <c r="I863" s="100"/>
      <c r="J863" s="100"/>
      <c r="K863" s="100"/>
      <c r="L863" s="100"/>
      <c r="M863" s="100"/>
      <c r="N863" s="100"/>
      <c r="O863" s="100"/>
      <c r="P863" s="100"/>
      <c r="Q863" s="100"/>
      <c r="R863" s="100"/>
      <c r="S863" s="100"/>
      <c r="T863" s="100"/>
      <c r="U863" s="100"/>
      <c r="V863" s="100"/>
      <c r="W863" s="100"/>
      <c r="X863" s="100"/>
      <c r="Y863" s="100"/>
      <c r="Z863" s="100"/>
      <c r="AA863" s="100"/>
      <c r="AB863" s="100"/>
      <c r="AC863" s="100"/>
      <c r="AD863" s="100"/>
      <c r="AE863" s="100"/>
      <c r="AF863" s="100"/>
      <c r="AG863" s="100"/>
      <c r="AH863" s="100"/>
      <c r="AI863" s="100"/>
      <c r="AJ863" s="100"/>
      <c r="AK863" s="100"/>
      <c r="AL863" s="100"/>
      <c r="AM863" s="100"/>
      <c r="AN863" s="100"/>
      <c r="AO863" s="100"/>
      <c r="AP863" s="100"/>
      <c r="AQ863" s="100"/>
      <c r="AR863" s="100"/>
      <c r="AS863" s="100"/>
      <c r="AT863" s="100"/>
      <c r="AU863" s="100"/>
      <c r="AV863" s="100"/>
      <c r="AW863" s="100"/>
      <c r="AX863" s="100"/>
      <c r="AY863" s="100"/>
      <c r="AZ863" s="100"/>
      <c r="BA863" s="100"/>
      <c r="BB863" s="100"/>
      <c r="BC863" s="100"/>
      <c r="BD863" s="100"/>
      <c r="BE863" s="100"/>
      <c r="BF863" s="106"/>
    </row>
    <row r="864" spans="1:58" ht="37.4" customHeight="1" x14ac:dyDescent="0.55000000000000004">
      <c r="A864" s="107"/>
      <c r="B864" s="56" t="s">
        <v>3</v>
      </c>
      <c r="C864" s="417" t="s">
        <v>174</v>
      </c>
      <c r="D864" s="418"/>
      <c r="E864" s="419"/>
      <c r="F864" s="56" t="s">
        <v>209</v>
      </c>
      <c r="G864" s="339" t="s">
        <v>493</v>
      </c>
      <c r="H864" s="339"/>
      <c r="I864" s="339"/>
      <c r="J864" s="339"/>
      <c r="K864" s="246" t="s">
        <v>211</v>
      </c>
      <c r="L864" s="247"/>
      <c r="M864" s="341" t="s">
        <v>522</v>
      </c>
      <c r="N864" s="342"/>
      <c r="O864" s="342"/>
      <c r="P864" s="342"/>
      <c r="Q864" s="342"/>
      <c r="R864" s="342"/>
      <c r="S864" s="342"/>
      <c r="T864" s="342"/>
      <c r="U864" s="342"/>
      <c r="V864" s="343"/>
      <c r="W864" s="246" t="s">
        <v>213</v>
      </c>
      <c r="X864" s="246"/>
      <c r="Y864" s="344" t="s">
        <v>214</v>
      </c>
      <c r="Z864" s="344"/>
      <c r="AA864" s="344"/>
      <c r="AB864" s="344"/>
      <c r="AC864" s="100"/>
      <c r="AD864" s="247" t="s">
        <v>215</v>
      </c>
      <c r="AE864" s="345"/>
      <c r="AF864" s="345"/>
      <c r="AG864" s="359" t="s">
        <v>523</v>
      </c>
      <c r="AH864" s="360"/>
      <c r="AI864" s="360"/>
      <c r="AJ864" s="360"/>
      <c r="AK864" s="360"/>
      <c r="AL864" s="360"/>
      <c r="AM864" s="360"/>
      <c r="AN864" s="360"/>
      <c r="AO864" s="360"/>
      <c r="AP864" s="360"/>
      <c r="AQ864" s="360"/>
      <c r="AR864" s="360"/>
      <c r="AS864" s="360"/>
      <c r="AT864" s="360"/>
      <c r="AU864" s="360"/>
      <c r="AV864" s="360"/>
      <c r="AW864" s="360"/>
      <c r="AX864" s="360"/>
      <c r="AY864" s="360"/>
      <c r="AZ864" s="360"/>
      <c r="BA864" s="360"/>
      <c r="BB864" s="360"/>
      <c r="BC864" s="360"/>
      <c r="BD864" s="360"/>
      <c r="BE864" s="360"/>
      <c r="BF864" s="106"/>
    </row>
    <row r="865" spans="1:58" ht="5.5" customHeight="1" x14ac:dyDescent="0.55000000000000004">
      <c r="A865" s="107"/>
      <c r="B865" s="100"/>
      <c r="C865" s="100"/>
      <c r="D865" s="100"/>
      <c r="E865" s="100"/>
      <c r="F865" s="100"/>
      <c r="G865" s="100"/>
      <c r="H865" s="100"/>
      <c r="I865" s="100"/>
      <c r="J865" s="100"/>
      <c r="K865" s="100"/>
      <c r="L865" s="100"/>
      <c r="M865" s="100"/>
      <c r="N865" s="100"/>
      <c r="O865" s="100"/>
      <c r="P865" s="100"/>
      <c r="Q865" s="100"/>
      <c r="R865" s="100"/>
      <c r="S865" s="100"/>
      <c r="T865" s="100"/>
      <c r="U865" s="100"/>
      <c r="V865" s="100"/>
      <c r="W865" s="100"/>
      <c r="X865" s="100"/>
      <c r="Y865" s="100"/>
      <c r="Z865" s="100"/>
      <c r="AA865" s="100"/>
      <c r="AB865" s="100"/>
      <c r="AC865" s="100"/>
      <c r="AD865" s="100"/>
      <c r="AE865" s="100"/>
      <c r="AF865" s="100"/>
      <c r="AG865" s="100"/>
      <c r="AH865" s="100"/>
      <c r="AI865" s="100"/>
      <c r="AJ865" s="100"/>
      <c r="AK865" s="100"/>
      <c r="AL865" s="100"/>
      <c r="AM865" s="100"/>
      <c r="AN865" s="100"/>
      <c r="AO865" s="100"/>
      <c r="AP865" s="100"/>
      <c r="AQ865" s="100"/>
      <c r="AR865" s="100"/>
      <c r="AS865" s="100"/>
      <c r="AT865" s="100"/>
      <c r="AU865" s="100"/>
      <c r="AV865" s="100"/>
      <c r="AW865" s="100"/>
      <c r="AX865" s="100"/>
      <c r="AY865" s="100"/>
      <c r="AZ865" s="100"/>
      <c r="BA865" s="100"/>
      <c r="BB865" s="100"/>
      <c r="BC865" s="100"/>
      <c r="BD865" s="100"/>
      <c r="BE865" s="100"/>
      <c r="BF865" s="106"/>
    </row>
    <row r="866" spans="1:58" ht="37.4" customHeight="1" x14ac:dyDescent="0.55000000000000004">
      <c r="A866" s="107"/>
      <c r="B866" s="247" t="s">
        <v>217</v>
      </c>
      <c r="C866" s="345"/>
      <c r="D866" s="366" t="s">
        <v>497</v>
      </c>
      <c r="E866" s="367"/>
      <c r="F866" s="367"/>
      <c r="G866" s="367"/>
      <c r="H866" s="367"/>
      <c r="I866" s="367"/>
      <c r="J866" s="367"/>
      <c r="K866" s="367"/>
      <c r="L866" s="367"/>
      <c r="M866" s="367"/>
      <c r="N866" s="367"/>
      <c r="O866" s="367"/>
      <c r="P866" s="367"/>
      <c r="Q866" s="367"/>
      <c r="R866" s="367"/>
      <c r="S866" s="367"/>
      <c r="T866" s="368"/>
      <c r="U866" s="247" t="s">
        <v>219</v>
      </c>
      <c r="V866" s="247"/>
      <c r="W866" s="247"/>
      <c r="X866" s="349" t="s">
        <v>524</v>
      </c>
      <c r="Y866" s="349"/>
      <c r="Z866" s="349"/>
      <c r="AA866" s="349"/>
      <c r="AB866" s="349"/>
      <c r="AC866" s="100"/>
      <c r="AD866" s="331" t="s">
        <v>236</v>
      </c>
      <c r="AE866" s="331"/>
      <c r="AF866" s="331"/>
      <c r="AG866" s="361" t="s">
        <v>525</v>
      </c>
      <c r="AH866" s="361"/>
      <c r="AI866" s="361"/>
      <c r="AJ866" s="361"/>
      <c r="AK866" s="361"/>
      <c r="AL866" s="361"/>
      <c r="AM866" s="361"/>
      <c r="AN866" s="361"/>
      <c r="AO866" s="361"/>
      <c r="AP866" s="361"/>
      <c r="AQ866" s="361"/>
      <c r="AR866" s="361"/>
      <c r="AS866" s="361"/>
      <c r="AT866" s="361"/>
      <c r="AU866" s="361"/>
      <c r="AV866" s="361"/>
      <c r="AW866" s="361"/>
      <c r="AX866" s="361"/>
      <c r="AY866" s="361"/>
      <c r="AZ866" s="361"/>
      <c r="BA866" s="361"/>
      <c r="BB866" s="361"/>
      <c r="BC866" s="361"/>
      <c r="BD866" s="361"/>
      <c r="BE866" s="361"/>
      <c r="BF866" s="106"/>
    </row>
    <row r="867" spans="1:58" ht="5.5" customHeight="1" x14ac:dyDescent="0.55000000000000004">
      <c r="A867" s="107"/>
      <c r="B867" s="100"/>
      <c r="C867" s="100"/>
      <c r="D867" s="100"/>
      <c r="E867" s="100"/>
      <c r="F867" s="100"/>
      <c r="G867" s="100"/>
      <c r="H867" s="100"/>
      <c r="I867" s="100"/>
      <c r="J867" s="100"/>
      <c r="K867" s="100"/>
      <c r="L867" s="100"/>
      <c r="M867" s="100"/>
      <c r="N867" s="100"/>
      <c r="O867" s="100"/>
      <c r="P867" s="100"/>
      <c r="Q867" s="100"/>
      <c r="R867" s="100"/>
      <c r="S867" s="100"/>
      <c r="T867" s="100"/>
      <c r="U867" s="100"/>
      <c r="V867" s="100"/>
      <c r="W867" s="100"/>
      <c r="X867" s="100"/>
      <c r="Y867" s="100"/>
      <c r="Z867" s="100"/>
      <c r="AA867" s="100"/>
      <c r="AB867" s="100"/>
      <c r="AC867" s="100"/>
      <c r="AD867" s="332"/>
      <c r="AE867" s="332"/>
      <c r="AF867" s="332"/>
      <c r="AG867" s="362"/>
      <c r="AH867" s="362"/>
      <c r="AI867" s="362"/>
      <c r="AJ867" s="362"/>
      <c r="AK867" s="362"/>
      <c r="AL867" s="362"/>
      <c r="AM867" s="362"/>
      <c r="AN867" s="362"/>
      <c r="AO867" s="362"/>
      <c r="AP867" s="362"/>
      <c r="AQ867" s="362"/>
      <c r="AR867" s="362"/>
      <c r="AS867" s="362"/>
      <c r="AT867" s="362"/>
      <c r="AU867" s="362"/>
      <c r="AV867" s="362"/>
      <c r="AW867" s="362"/>
      <c r="AX867" s="362"/>
      <c r="AY867" s="362"/>
      <c r="AZ867" s="362"/>
      <c r="BA867" s="362"/>
      <c r="BB867" s="362"/>
      <c r="BC867" s="362"/>
      <c r="BD867" s="362"/>
      <c r="BE867" s="362"/>
      <c r="BF867" s="106"/>
    </row>
    <row r="868" spans="1:58" ht="37.4" customHeight="1" x14ac:dyDescent="0.55000000000000004">
      <c r="A868" s="107"/>
      <c r="B868" s="247" t="s">
        <v>222</v>
      </c>
      <c r="C868" s="247"/>
      <c r="D868" s="247"/>
      <c r="E868" s="247"/>
      <c r="F868" s="247"/>
      <c r="G868" s="247"/>
      <c r="H868" s="247"/>
      <c r="I868" s="247"/>
      <c r="J868" s="247"/>
      <c r="K868" s="247"/>
      <c r="L868" s="247"/>
      <c r="M868" s="247"/>
      <c r="N868" s="247"/>
      <c r="O868" s="247"/>
      <c r="P868" s="247"/>
      <c r="Q868" s="247"/>
      <c r="R868" s="247"/>
      <c r="S868" s="247"/>
      <c r="T868" s="247"/>
      <c r="U868" s="247"/>
      <c r="V868" s="247"/>
      <c r="W868" s="247"/>
      <c r="X868" s="247"/>
      <c r="Y868" s="247" t="s">
        <v>223</v>
      </c>
      <c r="Z868" s="247"/>
      <c r="AA868" s="247"/>
      <c r="AB868" s="247"/>
      <c r="AC868" s="100"/>
      <c r="AD868" s="333"/>
      <c r="AE868" s="333"/>
      <c r="AF868" s="333"/>
      <c r="AG868" s="363"/>
      <c r="AH868" s="363"/>
      <c r="AI868" s="363"/>
      <c r="AJ868" s="363"/>
      <c r="AK868" s="363"/>
      <c r="AL868" s="363"/>
      <c r="AM868" s="363"/>
      <c r="AN868" s="363"/>
      <c r="AO868" s="363"/>
      <c r="AP868" s="363"/>
      <c r="AQ868" s="363"/>
      <c r="AR868" s="363"/>
      <c r="AS868" s="363"/>
      <c r="AT868" s="363"/>
      <c r="AU868" s="363"/>
      <c r="AV868" s="363"/>
      <c r="AW868" s="363"/>
      <c r="AX868" s="363"/>
      <c r="AY868" s="363"/>
      <c r="AZ868" s="363"/>
      <c r="BA868" s="363"/>
      <c r="BB868" s="363"/>
      <c r="BC868" s="363"/>
      <c r="BD868" s="363"/>
      <c r="BE868" s="363"/>
      <c r="BF868" s="106"/>
    </row>
    <row r="869" spans="1:58" ht="5.5" customHeight="1" x14ac:dyDescent="0.55000000000000004">
      <c r="A869" s="107"/>
      <c r="B869" s="100"/>
      <c r="C869" s="100"/>
      <c r="D869" s="100"/>
      <c r="E869" s="100"/>
      <c r="F869" s="100"/>
      <c r="G869" s="100"/>
      <c r="H869" s="100"/>
      <c r="I869" s="100"/>
      <c r="J869" s="100"/>
      <c r="K869" s="100"/>
      <c r="L869" s="100"/>
      <c r="M869" s="100"/>
      <c r="N869" s="100"/>
      <c r="O869" s="100"/>
      <c r="P869" s="100"/>
      <c r="Q869" s="100"/>
      <c r="R869" s="100"/>
      <c r="S869" s="100"/>
      <c r="T869" s="100"/>
      <c r="U869" s="100"/>
      <c r="V869" s="100"/>
      <c r="W869" s="100"/>
      <c r="X869" s="100"/>
      <c r="Y869" s="100"/>
      <c r="Z869" s="100"/>
      <c r="AA869" s="100"/>
      <c r="AB869" s="100"/>
      <c r="AC869" s="100"/>
      <c r="AD869" s="100"/>
      <c r="AE869" s="100"/>
      <c r="AF869" s="100"/>
      <c r="AG869" s="100"/>
      <c r="AH869" s="100"/>
      <c r="AI869" s="100"/>
      <c r="AJ869" s="100"/>
      <c r="AK869" s="100"/>
      <c r="AL869" s="100"/>
      <c r="AM869" s="100"/>
      <c r="AN869" s="100"/>
      <c r="AO869" s="100"/>
      <c r="AP869" s="100"/>
      <c r="AQ869" s="100"/>
      <c r="AR869" s="100"/>
      <c r="AS869" s="100"/>
      <c r="AT869" s="100"/>
      <c r="AU869" s="100"/>
      <c r="AV869" s="100"/>
      <c r="AW869" s="100"/>
      <c r="AX869" s="100"/>
      <c r="AY869" s="100"/>
      <c r="AZ869" s="100"/>
      <c r="BA869" s="100"/>
      <c r="BB869" s="100"/>
      <c r="BC869" s="100"/>
      <c r="BD869" s="100"/>
      <c r="BE869" s="100"/>
      <c r="BF869" s="106"/>
    </row>
    <row r="870" spans="1:58" ht="37.4" customHeight="1" x14ac:dyDescent="0.55000000000000004">
      <c r="A870" s="107"/>
      <c r="B870" s="12" t="s">
        <v>226</v>
      </c>
      <c r="C870" s="341" t="s">
        <v>526</v>
      </c>
      <c r="D870" s="342"/>
      <c r="E870" s="342"/>
      <c r="F870" s="342"/>
      <c r="G870" s="342"/>
      <c r="H870" s="342"/>
      <c r="I870" s="342"/>
      <c r="J870" s="342"/>
      <c r="K870" s="342"/>
      <c r="L870" s="342"/>
      <c r="M870" s="342"/>
      <c r="N870" s="342"/>
      <c r="O870" s="342"/>
      <c r="P870" s="342"/>
      <c r="Q870" s="342"/>
      <c r="R870" s="342"/>
      <c r="S870" s="342"/>
      <c r="T870" s="342"/>
      <c r="U870" s="342"/>
      <c r="V870" s="342"/>
      <c r="W870" s="342"/>
      <c r="X870" s="343"/>
      <c r="Y870" s="383"/>
      <c r="Z870" s="384"/>
      <c r="AA870" s="384"/>
      <c r="AB870" s="385"/>
      <c r="AC870" s="100"/>
      <c r="AD870" s="229" t="s">
        <v>239</v>
      </c>
      <c r="AE870" s="230"/>
      <c r="AF870" s="231"/>
      <c r="AG870" s="334"/>
      <c r="AH870" s="335"/>
      <c r="AI870" s="335"/>
      <c r="AJ870" s="335"/>
      <c r="AK870" s="335"/>
      <c r="AL870" s="335"/>
      <c r="AM870" s="335"/>
      <c r="AN870" s="335"/>
      <c r="AO870" s="335"/>
      <c r="AP870" s="335"/>
      <c r="AQ870" s="335"/>
      <c r="AR870" s="335"/>
      <c r="AS870" s="335"/>
      <c r="AT870" s="335"/>
      <c r="AU870" s="335"/>
      <c r="AV870" s="335"/>
      <c r="AW870" s="335"/>
      <c r="AX870" s="335"/>
      <c r="AY870" s="335"/>
      <c r="AZ870" s="335"/>
      <c r="BA870" s="335"/>
      <c r="BB870" s="335"/>
      <c r="BC870" s="335"/>
      <c r="BD870" s="335"/>
      <c r="BE870" s="336"/>
      <c r="BF870" s="106"/>
    </row>
    <row r="871" spans="1:58" ht="5.5" customHeight="1" x14ac:dyDescent="0.55000000000000004">
      <c r="A871" s="107"/>
      <c r="B871" s="60"/>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100"/>
      <c r="AD871" s="100"/>
      <c r="AE871" s="100"/>
      <c r="AF871" s="100"/>
      <c r="AG871" s="100"/>
      <c r="AH871" s="100"/>
      <c r="AI871" s="100"/>
      <c r="AJ871" s="100"/>
      <c r="AK871" s="100"/>
      <c r="AL871" s="100"/>
      <c r="AM871" s="100"/>
      <c r="AN871" s="100"/>
      <c r="AO871" s="100"/>
      <c r="AP871" s="100"/>
      <c r="AQ871" s="100"/>
      <c r="AR871" s="100"/>
      <c r="AS871" s="100"/>
      <c r="AT871" s="100"/>
      <c r="AU871" s="100"/>
      <c r="AV871" s="100"/>
      <c r="AW871" s="100"/>
      <c r="AX871" s="100"/>
      <c r="AY871" s="100"/>
      <c r="AZ871" s="100"/>
      <c r="BA871" s="100"/>
      <c r="BB871" s="100"/>
      <c r="BC871" s="100"/>
      <c r="BD871" s="100"/>
      <c r="BE871" s="100"/>
      <c r="BF871" s="106"/>
    </row>
    <row r="872" spans="1:58" ht="37.4" customHeight="1" x14ac:dyDescent="0.55000000000000004">
      <c r="A872" s="107"/>
      <c r="B872" s="13" t="s">
        <v>240</v>
      </c>
      <c r="C872" s="341" t="s">
        <v>527</v>
      </c>
      <c r="D872" s="370"/>
      <c r="E872" s="370"/>
      <c r="F872" s="370"/>
      <c r="G872" s="370"/>
      <c r="H872" s="370"/>
      <c r="I872" s="370"/>
      <c r="J872" s="370"/>
      <c r="K872" s="370"/>
      <c r="L872" s="370"/>
      <c r="M872" s="370"/>
      <c r="N872" s="370"/>
      <c r="O872" s="370"/>
      <c r="P872" s="370"/>
      <c r="Q872" s="370"/>
      <c r="R872" s="370"/>
      <c r="S872" s="370"/>
      <c r="T872" s="370"/>
      <c r="U872" s="370"/>
      <c r="V872" s="370"/>
      <c r="W872" s="370"/>
      <c r="X872" s="371"/>
      <c r="Y872" s="383"/>
      <c r="Z872" s="384"/>
      <c r="AA872" s="384"/>
      <c r="AB872" s="385"/>
      <c r="AC872" s="100"/>
      <c r="AD872" s="246" t="s">
        <v>221</v>
      </c>
      <c r="AE872" s="246"/>
      <c r="AF872" s="246"/>
      <c r="AG872" s="337"/>
      <c r="AH872" s="337"/>
      <c r="AI872" s="337"/>
      <c r="AJ872" s="337"/>
      <c r="AK872" s="337"/>
      <c r="AL872" s="337"/>
      <c r="AM872" s="337"/>
      <c r="AN872" s="337"/>
      <c r="AO872" s="337"/>
      <c r="AP872" s="337"/>
      <c r="AQ872" s="337"/>
      <c r="AR872" s="337"/>
      <c r="AS872" s="337"/>
      <c r="AT872" s="337"/>
      <c r="AU872" s="337"/>
      <c r="AV872" s="229" t="s">
        <v>88</v>
      </c>
      <c r="AW872" s="230"/>
      <c r="AX872" s="231"/>
      <c r="AY872" s="319"/>
      <c r="AZ872" s="320"/>
      <c r="BA872" s="320"/>
      <c r="BB872" s="320"/>
      <c r="BC872" s="320"/>
      <c r="BD872" s="320"/>
      <c r="BE872" s="321"/>
      <c r="BF872" s="106"/>
    </row>
    <row r="873" spans="1:58" ht="5.5" customHeight="1" x14ac:dyDescent="0.55000000000000004">
      <c r="A873" s="107"/>
      <c r="B873" s="115"/>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58"/>
      <c r="Z873" s="58"/>
      <c r="AA873" s="58"/>
      <c r="AB873" s="58"/>
      <c r="AC873" s="100"/>
      <c r="AD873" s="57"/>
      <c r="AE873" s="57"/>
      <c r="AF873" s="57"/>
      <c r="AG873" s="57"/>
      <c r="AH873" s="57"/>
      <c r="AI873" s="57"/>
      <c r="AJ873" s="57"/>
      <c r="AK873" s="57"/>
      <c r="AL873" s="57"/>
      <c r="AM873" s="57"/>
      <c r="AN873" s="57"/>
      <c r="AO873" s="57"/>
      <c r="AP873" s="57"/>
      <c r="AQ873" s="57"/>
      <c r="AR873" s="57"/>
      <c r="AS873" s="57"/>
      <c r="AT873" s="57"/>
      <c r="AU873" s="57"/>
      <c r="AV873" s="57"/>
      <c r="AW873" s="57"/>
      <c r="AX873" s="57"/>
      <c r="AY873" s="57"/>
      <c r="AZ873" s="57"/>
      <c r="BA873" s="57"/>
      <c r="BB873" s="57"/>
      <c r="BC873" s="57"/>
      <c r="BD873" s="57"/>
      <c r="BE873" s="57"/>
      <c r="BF873" s="106"/>
    </row>
    <row r="874" spans="1:58" ht="37.4" customHeight="1" x14ac:dyDescent="0.55000000000000004">
      <c r="A874" s="107"/>
      <c r="B874" s="13" t="s">
        <v>242</v>
      </c>
      <c r="C874" s="341" t="s">
        <v>528</v>
      </c>
      <c r="D874" s="370"/>
      <c r="E874" s="370"/>
      <c r="F874" s="370"/>
      <c r="G874" s="370"/>
      <c r="H874" s="370"/>
      <c r="I874" s="370"/>
      <c r="J874" s="370"/>
      <c r="K874" s="370"/>
      <c r="L874" s="370"/>
      <c r="M874" s="370"/>
      <c r="N874" s="370"/>
      <c r="O874" s="370"/>
      <c r="P874" s="370"/>
      <c r="Q874" s="370"/>
      <c r="R874" s="370"/>
      <c r="S874" s="370"/>
      <c r="T874" s="370"/>
      <c r="U874" s="370"/>
      <c r="V874" s="370"/>
      <c r="W874" s="370"/>
      <c r="X874" s="371"/>
      <c r="Y874" s="383"/>
      <c r="Z874" s="384"/>
      <c r="AA874" s="384"/>
      <c r="AB874" s="385"/>
      <c r="AC874" s="100"/>
      <c r="AD874" s="322" t="s">
        <v>224</v>
      </c>
      <c r="AE874" s="323"/>
      <c r="AF874" s="324"/>
      <c r="AG874" s="350"/>
      <c r="AH874" s="351"/>
      <c r="AI874" s="351"/>
      <c r="AJ874" s="351"/>
      <c r="AK874" s="351"/>
      <c r="AL874" s="351"/>
      <c r="AM874" s="351"/>
      <c r="AN874" s="351"/>
      <c r="AO874" s="351"/>
      <c r="AP874" s="351"/>
      <c r="AQ874" s="352"/>
      <c r="AR874" s="322" t="s">
        <v>225</v>
      </c>
      <c r="AS874" s="323"/>
      <c r="AT874" s="324"/>
      <c r="AU874" s="318"/>
      <c r="AV874" s="364"/>
      <c r="AW874" s="364"/>
      <c r="AX874" s="364"/>
      <c r="AY874" s="364"/>
      <c r="AZ874" s="364"/>
      <c r="BA874" s="364"/>
      <c r="BB874" s="364"/>
      <c r="BC874" s="364"/>
      <c r="BD874" s="364"/>
      <c r="BE874" s="364"/>
      <c r="BF874" s="106"/>
    </row>
    <row r="875" spans="1:58" ht="5.5" customHeight="1" x14ac:dyDescent="0.55000000000000004">
      <c r="A875" s="107"/>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62"/>
      <c r="Z875" s="62"/>
      <c r="AA875" s="62"/>
      <c r="AB875" s="62"/>
      <c r="AC875" s="100"/>
      <c r="AD875" s="325"/>
      <c r="AE875" s="326"/>
      <c r="AF875" s="327"/>
      <c r="AG875" s="353"/>
      <c r="AH875" s="354"/>
      <c r="AI875" s="354"/>
      <c r="AJ875" s="354"/>
      <c r="AK875" s="354"/>
      <c r="AL875" s="354"/>
      <c r="AM875" s="354"/>
      <c r="AN875" s="354"/>
      <c r="AO875" s="354"/>
      <c r="AP875" s="354"/>
      <c r="AQ875" s="355"/>
      <c r="AR875" s="325"/>
      <c r="AS875" s="326"/>
      <c r="AT875" s="327"/>
      <c r="AU875" s="364"/>
      <c r="AV875" s="364"/>
      <c r="AW875" s="364"/>
      <c r="AX875" s="364"/>
      <c r="AY875" s="364"/>
      <c r="AZ875" s="364"/>
      <c r="BA875" s="364"/>
      <c r="BB875" s="364"/>
      <c r="BC875" s="364"/>
      <c r="BD875" s="364"/>
      <c r="BE875" s="364"/>
      <c r="BF875" s="106"/>
    </row>
    <row r="876" spans="1:58" ht="37.4" customHeight="1" x14ac:dyDescent="0.55000000000000004">
      <c r="A876" s="10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108"/>
      <c r="Z876" s="57"/>
      <c r="AA876" s="57"/>
      <c r="AB876" s="57"/>
      <c r="AC876" s="100"/>
      <c r="AD876" s="325"/>
      <c r="AE876" s="326"/>
      <c r="AF876" s="327"/>
      <c r="AG876" s="353"/>
      <c r="AH876" s="354"/>
      <c r="AI876" s="354"/>
      <c r="AJ876" s="354"/>
      <c r="AK876" s="354"/>
      <c r="AL876" s="354"/>
      <c r="AM876" s="354"/>
      <c r="AN876" s="354"/>
      <c r="AO876" s="354"/>
      <c r="AP876" s="354"/>
      <c r="AQ876" s="355"/>
      <c r="AR876" s="325"/>
      <c r="AS876" s="326"/>
      <c r="AT876" s="327"/>
      <c r="AU876" s="364"/>
      <c r="AV876" s="364"/>
      <c r="AW876" s="364"/>
      <c r="AX876" s="364"/>
      <c r="AY876" s="364"/>
      <c r="AZ876" s="364"/>
      <c r="BA876" s="364"/>
      <c r="BB876" s="364"/>
      <c r="BC876" s="364"/>
      <c r="BD876" s="364"/>
      <c r="BE876" s="364"/>
      <c r="BF876" s="106"/>
    </row>
    <row r="877" spans="1:58" ht="5.5" customHeight="1" x14ac:dyDescent="0.55000000000000004">
      <c r="A877" s="10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108"/>
      <c r="Z877" s="57"/>
      <c r="AA877" s="57"/>
      <c r="AB877" s="57"/>
      <c r="AC877" s="100"/>
      <c r="AD877" s="325"/>
      <c r="AE877" s="326"/>
      <c r="AF877" s="327"/>
      <c r="AG877" s="353"/>
      <c r="AH877" s="354"/>
      <c r="AI877" s="354"/>
      <c r="AJ877" s="354"/>
      <c r="AK877" s="354"/>
      <c r="AL877" s="354"/>
      <c r="AM877" s="354"/>
      <c r="AN877" s="354"/>
      <c r="AO877" s="354"/>
      <c r="AP877" s="354"/>
      <c r="AQ877" s="355"/>
      <c r="AR877" s="328"/>
      <c r="AS877" s="329"/>
      <c r="AT877" s="330"/>
      <c r="AU877" s="364"/>
      <c r="AV877" s="364"/>
      <c r="AW877" s="364"/>
      <c r="AX877" s="364"/>
      <c r="AY877" s="364"/>
      <c r="AZ877" s="364"/>
      <c r="BA877" s="364"/>
      <c r="BB877" s="364"/>
      <c r="BC877" s="364"/>
      <c r="BD877" s="364"/>
      <c r="BE877" s="364"/>
      <c r="BF877" s="106"/>
    </row>
    <row r="878" spans="1:58" ht="37.4" customHeight="1" x14ac:dyDescent="0.55000000000000004">
      <c r="A878" s="10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108"/>
      <c r="Z878" s="57"/>
      <c r="AA878" s="57"/>
      <c r="AB878" s="57"/>
      <c r="AC878" s="100"/>
      <c r="AD878" s="328"/>
      <c r="AE878" s="329"/>
      <c r="AF878" s="330"/>
      <c r="AG878" s="356"/>
      <c r="AH878" s="357"/>
      <c r="AI878" s="357"/>
      <c r="AJ878" s="357"/>
      <c r="AK878" s="357"/>
      <c r="AL878" s="357"/>
      <c r="AM878" s="357"/>
      <c r="AN878" s="357"/>
      <c r="AO878" s="357"/>
      <c r="AP878" s="357"/>
      <c r="AQ878" s="358"/>
      <c r="AR878" s="286" t="s">
        <v>228</v>
      </c>
      <c r="AS878" s="287"/>
      <c r="AT878" s="288"/>
      <c r="AU878" s="318"/>
      <c r="AV878" s="364"/>
      <c r="AW878" s="364"/>
      <c r="AX878" s="364"/>
      <c r="AY878" s="364"/>
      <c r="AZ878" s="364"/>
      <c r="BA878" s="364"/>
      <c r="BB878" s="364"/>
      <c r="BC878" s="364"/>
      <c r="BD878" s="364"/>
      <c r="BE878" s="364"/>
      <c r="BF878" s="106"/>
    </row>
    <row r="879" spans="1:58" ht="5.5" customHeight="1" x14ac:dyDescent="0.55000000000000004">
      <c r="A879" s="10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108"/>
      <c r="Z879" s="57"/>
      <c r="AA879" s="57"/>
      <c r="AB879" s="57"/>
      <c r="AC879" s="100"/>
      <c r="AD879" s="57"/>
      <c r="AE879" s="57"/>
      <c r="AF879" s="57"/>
      <c r="AG879" s="57"/>
      <c r="AH879" s="57"/>
      <c r="AI879" s="57"/>
      <c r="AJ879" s="57"/>
      <c r="AK879" s="57"/>
      <c r="AL879" s="57"/>
      <c r="AM879" s="57"/>
      <c r="AN879" s="57"/>
      <c r="AO879" s="57"/>
      <c r="AP879" s="57"/>
      <c r="AQ879" s="57"/>
      <c r="AR879" s="57"/>
      <c r="AS879" s="57"/>
      <c r="AT879" s="57"/>
      <c r="AU879" s="57"/>
      <c r="AV879" s="57"/>
      <c r="AW879" s="57"/>
      <c r="AX879" s="57"/>
      <c r="AY879" s="57"/>
      <c r="AZ879" s="57"/>
      <c r="BA879" s="57"/>
      <c r="BB879" s="57"/>
      <c r="BC879" s="57"/>
      <c r="BD879" s="57"/>
      <c r="BE879" s="57"/>
      <c r="BF879" s="106"/>
    </row>
    <row r="880" spans="1:58" ht="37.4" customHeight="1" x14ac:dyDescent="0.55000000000000004">
      <c r="A880" s="10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108"/>
      <c r="Z880" s="57"/>
      <c r="AA880" s="57"/>
      <c r="AB880" s="57"/>
      <c r="AC880" s="100"/>
      <c r="AD880" s="252" t="s">
        <v>229</v>
      </c>
      <c r="AE880" s="253"/>
      <c r="AF880" s="253"/>
      <c r="AG880" s="253"/>
      <c r="AH880" s="254"/>
      <c r="AI880" s="318"/>
      <c r="AJ880" s="318"/>
      <c r="AK880" s="318"/>
      <c r="AL880" s="318"/>
      <c r="AM880" s="318"/>
      <c r="AN880" s="318"/>
      <c r="AO880" s="318"/>
      <c r="AP880" s="318"/>
      <c r="AQ880" s="318"/>
      <c r="AR880" s="318"/>
      <c r="AS880" s="318"/>
      <c r="AT880" s="318"/>
      <c r="AU880" s="318"/>
      <c r="AV880" s="247" t="s">
        <v>230</v>
      </c>
      <c r="AW880" s="247"/>
      <c r="AX880" s="247"/>
      <c r="AY880" s="318"/>
      <c r="AZ880" s="318"/>
      <c r="BA880" s="318"/>
      <c r="BB880" s="318"/>
      <c r="BC880" s="318"/>
      <c r="BD880" s="318"/>
      <c r="BE880" s="318"/>
      <c r="BF880" s="106"/>
    </row>
    <row r="881" spans="1:58" ht="5.5" customHeight="1" x14ac:dyDescent="0.55000000000000004">
      <c r="A881" s="10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108"/>
      <c r="Z881" s="57"/>
      <c r="AA881" s="57"/>
      <c r="AB881" s="57"/>
      <c r="AC881" s="100"/>
      <c r="AD881" s="315"/>
      <c r="AE881" s="316"/>
      <c r="AF881" s="316"/>
      <c r="AG881" s="316"/>
      <c r="AH881" s="317"/>
      <c r="AI881" s="318"/>
      <c r="AJ881" s="318"/>
      <c r="AK881" s="318"/>
      <c r="AL881" s="318"/>
      <c r="AM881" s="318"/>
      <c r="AN881" s="318"/>
      <c r="AO881" s="318"/>
      <c r="AP881" s="318"/>
      <c r="AQ881" s="318"/>
      <c r="AR881" s="318"/>
      <c r="AS881" s="318"/>
      <c r="AT881" s="318"/>
      <c r="AU881" s="318"/>
      <c r="AV881" s="247"/>
      <c r="AW881" s="247"/>
      <c r="AX881" s="247"/>
      <c r="AY881" s="318"/>
      <c r="AZ881" s="318"/>
      <c r="BA881" s="318"/>
      <c r="BB881" s="318"/>
      <c r="BC881" s="318"/>
      <c r="BD881" s="318"/>
      <c r="BE881" s="318"/>
      <c r="BF881" s="106"/>
    </row>
    <row r="882" spans="1:58" ht="37.4" customHeight="1" x14ac:dyDescent="0.55000000000000004">
      <c r="A882" s="10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108"/>
      <c r="Z882" s="57"/>
      <c r="AA882" s="57"/>
      <c r="AB882" s="57"/>
      <c r="AC882" s="100"/>
      <c r="AD882" s="255"/>
      <c r="AE882" s="256"/>
      <c r="AF882" s="256"/>
      <c r="AG882" s="256"/>
      <c r="AH882" s="257"/>
      <c r="AI882" s="318"/>
      <c r="AJ882" s="318"/>
      <c r="AK882" s="318"/>
      <c r="AL882" s="318"/>
      <c r="AM882" s="318"/>
      <c r="AN882" s="318"/>
      <c r="AO882" s="318"/>
      <c r="AP882" s="318"/>
      <c r="AQ882" s="318"/>
      <c r="AR882" s="318"/>
      <c r="AS882" s="318"/>
      <c r="AT882" s="318"/>
      <c r="AU882" s="318"/>
      <c r="AV882" s="247"/>
      <c r="AW882" s="247"/>
      <c r="AX882" s="247"/>
      <c r="AY882" s="318"/>
      <c r="AZ882" s="318"/>
      <c r="BA882" s="318"/>
      <c r="BB882" s="318"/>
      <c r="BC882" s="318"/>
      <c r="BD882" s="318"/>
      <c r="BE882" s="318"/>
      <c r="BF882" s="106"/>
    </row>
    <row r="883" spans="1:58" ht="5.5" customHeight="1" thickBot="1" x14ac:dyDescent="0.6">
      <c r="A883" s="120"/>
      <c r="B883" s="122"/>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c r="AA883" s="122"/>
      <c r="AB883" s="122"/>
      <c r="AC883" s="122"/>
      <c r="AD883" s="122"/>
      <c r="AE883" s="122"/>
      <c r="AF883" s="122"/>
      <c r="AG883" s="122"/>
      <c r="AH883" s="122"/>
      <c r="AI883" s="122"/>
      <c r="AJ883" s="122"/>
      <c r="AK883" s="122"/>
      <c r="AL883" s="122"/>
      <c r="AM883" s="122"/>
      <c r="AN883" s="122"/>
      <c r="AO883" s="122"/>
      <c r="AP883" s="122"/>
      <c r="AQ883" s="122"/>
      <c r="AR883" s="122"/>
      <c r="AS883" s="122"/>
      <c r="AT883" s="122"/>
      <c r="AU883" s="122"/>
      <c r="AV883" s="122"/>
      <c r="AW883" s="122"/>
      <c r="AX883" s="122"/>
      <c r="AY883" s="122"/>
      <c r="AZ883" s="122"/>
      <c r="BA883" s="122"/>
      <c r="BB883" s="122"/>
      <c r="BC883" s="122"/>
      <c r="BD883" s="122"/>
      <c r="BE883" s="122"/>
      <c r="BF883" s="123"/>
    </row>
    <row r="884" spans="1:58" ht="5.5" customHeight="1" thickTop="1" x14ac:dyDescent="0.55000000000000004">
      <c r="A884" s="104"/>
      <c r="BF884" s="103"/>
    </row>
    <row r="885" spans="1:58" ht="37.4" customHeight="1" x14ac:dyDescent="0.55000000000000004">
      <c r="A885" s="104"/>
      <c r="B885" s="56" t="s">
        <v>3</v>
      </c>
      <c r="C885" s="417" t="s">
        <v>176</v>
      </c>
      <c r="D885" s="418"/>
      <c r="E885" s="419"/>
      <c r="F885" s="56" t="s">
        <v>209</v>
      </c>
      <c r="G885" s="339" t="s">
        <v>493</v>
      </c>
      <c r="H885" s="339"/>
      <c r="I885" s="339"/>
      <c r="J885" s="339"/>
      <c r="K885" s="246" t="s">
        <v>211</v>
      </c>
      <c r="L885" s="247"/>
      <c r="M885" s="341" t="s">
        <v>529</v>
      </c>
      <c r="N885" s="342"/>
      <c r="O885" s="342"/>
      <c r="P885" s="342"/>
      <c r="Q885" s="342"/>
      <c r="R885" s="342"/>
      <c r="S885" s="342"/>
      <c r="T885" s="342"/>
      <c r="U885" s="342"/>
      <c r="V885" s="343"/>
      <c r="W885" s="246" t="s">
        <v>213</v>
      </c>
      <c r="X885" s="246"/>
      <c r="Y885" s="344" t="s">
        <v>214</v>
      </c>
      <c r="Z885" s="344"/>
      <c r="AA885" s="344"/>
      <c r="AB885" s="344"/>
      <c r="AD885" s="247" t="s">
        <v>215</v>
      </c>
      <c r="AE885" s="345"/>
      <c r="AF885" s="345"/>
      <c r="AG885" s="359" t="s">
        <v>530</v>
      </c>
      <c r="AH885" s="360"/>
      <c r="AI885" s="360"/>
      <c r="AJ885" s="360"/>
      <c r="AK885" s="360"/>
      <c r="AL885" s="360"/>
      <c r="AM885" s="360"/>
      <c r="AN885" s="360"/>
      <c r="AO885" s="360"/>
      <c r="AP885" s="360"/>
      <c r="AQ885" s="360"/>
      <c r="AR885" s="360"/>
      <c r="AS885" s="360"/>
      <c r="AT885" s="360"/>
      <c r="AU885" s="360"/>
      <c r="AV885" s="360"/>
      <c r="AW885" s="360"/>
      <c r="AX885" s="360"/>
      <c r="AY885" s="360"/>
      <c r="AZ885" s="360"/>
      <c r="BA885" s="360"/>
      <c r="BB885" s="360"/>
      <c r="BC885" s="360"/>
      <c r="BD885" s="360"/>
      <c r="BE885" s="360"/>
      <c r="BF885" s="103"/>
    </row>
    <row r="886" spans="1:58" ht="5.5" customHeight="1" x14ac:dyDescent="0.55000000000000004">
      <c r="A886" s="104"/>
      <c r="BF886" s="103"/>
    </row>
    <row r="887" spans="1:58" ht="37.4" customHeight="1" x14ac:dyDescent="0.55000000000000004">
      <c r="A887" s="104"/>
      <c r="B887" s="247" t="s">
        <v>217</v>
      </c>
      <c r="C887" s="365"/>
      <c r="D887" s="366" t="s">
        <v>497</v>
      </c>
      <c r="E887" s="367"/>
      <c r="F887" s="367"/>
      <c r="G887" s="367"/>
      <c r="H887" s="367"/>
      <c r="I887" s="367"/>
      <c r="J887" s="367"/>
      <c r="K887" s="367"/>
      <c r="L887" s="367"/>
      <c r="M887" s="367"/>
      <c r="N887" s="367"/>
      <c r="O887" s="367"/>
      <c r="P887" s="367"/>
      <c r="Q887" s="367"/>
      <c r="R887" s="367"/>
      <c r="S887" s="367"/>
      <c r="T887" s="368"/>
      <c r="U887" s="247" t="s">
        <v>219</v>
      </c>
      <c r="V887" s="247"/>
      <c r="W887" s="247"/>
      <c r="X887" s="349" t="s">
        <v>531</v>
      </c>
      <c r="Y887" s="349"/>
      <c r="Z887" s="349"/>
      <c r="AA887" s="349"/>
      <c r="AB887" s="349"/>
      <c r="AD887" s="331" t="s">
        <v>236</v>
      </c>
      <c r="AE887" s="331"/>
      <c r="AF887" s="331"/>
      <c r="AG887" s="361" t="s">
        <v>532</v>
      </c>
      <c r="AH887" s="361"/>
      <c r="AI887" s="361"/>
      <c r="AJ887" s="361"/>
      <c r="AK887" s="361"/>
      <c r="AL887" s="361"/>
      <c r="AM887" s="361"/>
      <c r="AN887" s="361"/>
      <c r="AO887" s="361"/>
      <c r="AP887" s="361"/>
      <c r="AQ887" s="361"/>
      <c r="AR887" s="361"/>
      <c r="AS887" s="361"/>
      <c r="AT887" s="361"/>
      <c r="AU887" s="361"/>
      <c r="AV887" s="361"/>
      <c r="AW887" s="361"/>
      <c r="AX887" s="361"/>
      <c r="AY887" s="361"/>
      <c r="AZ887" s="361"/>
      <c r="BA887" s="361"/>
      <c r="BB887" s="361"/>
      <c r="BC887" s="361"/>
      <c r="BD887" s="361"/>
      <c r="BE887" s="361"/>
      <c r="BF887" s="103"/>
    </row>
    <row r="888" spans="1:58" ht="5.5" customHeight="1" x14ac:dyDescent="0.55000000000000004">
      <c r="A888" s="104"/>
      <c r="AD888" s="332"/>
      <c r="AE888" s="332"/>
      <c r="AF888" s="332"/>
      <c r="AG888" s="362"/>
      <c r="AH888" s="362"/>
      <c r="AI888" s="362"/>
      <c r="AJ888" s="362"/>
      <c r="AK888" s="362"/>
      <c r="AL888" s="362"/>
      <c r="AM888" s="362"/>
      <c r="AN888" s="362"/>
      <c r="AO888" s="362"/>
      <c r="AP888" s="362"/>
      <c r="AQ888" s="362"/>
      <c r="AR888" s="362"/>
      <c r="AS888" s="362"/>
      <c r="AT888" s="362"/>
      <c r="AU888" s="362"/>
      <c r="AV888" s="362"/>
      <c r="AW888" s="362"/>
      <c r="AX888" s="362"/>
      <c r="AY888" s="362"/>
      <c r="AZ888" s="362"/>
      <c r="BA888" s="362"/>
      <c r="BB888" s="362"/>
      <c r="BC888" s="362"/>
      <c r="BD888" s="362"/>
      <c r="BE888" s="362"/>
      <c r="BF888" s="103"/>
    </row>
    <row r="889" spans="1:58" ht="37.4" customHeight="1" x14ac:dyDescent="0.55000000000000004">
      <c r="A889" s="104"/>
      <c r="B889" s="247" t="s">
        <v>222</v>
      </c>
      <c r="C889" s="247"/>
      <c r="D889" s="247"/>
      <c r="E889" s="247"/>
      <c r="F889" s="247"/>
      <c r="G889" s="247"/>
      <c r="H889" s="247"/>
      <c r="I889" s="247"/>
      <c r="J889" s="247"/>
      <c r="K889" s="247"/>
      <c r="L889" s="247"/>
      <c r="M889" s="247"/>
      <c r="N889" s="247"/>
      <c r="O889" s="247"/>
      <c r="P889" s="247"/>
      <c r="Q889" s="247"/>
      <c r="R889" s="247"/>
      <c r="S889" s="247"/>
      <c r="T889" s="247"/>
      <c r="U889" s="247"/>
      <c r="V889" s="247"/>
      <c r="W889" s="247"/>
      <c r="X889" s="247"/>
      <c r="Y889" s="247" t="s">
        <v>223</v>
      </c>
      <c r="Z889" s="247"/>
      <c r="AA889" s="247"/>
      <c r="AB889" s="247"/>
      <c r="AD889" s="333"/>
      <c r="AE889" s="333"/>
      <c r="AF889" s="333"/>
      <c r="AG889" s="363"/>
      <c r="AH889" s="363"/>
      <c r="AI889" s="363"/>
      <c r="AJ889" s="363"/>
      <c r="AK889" s="363"/>
      <c r="AL889" s="363"/>
      <c r="AM889" s="363"/>
      <c r="AN889" s="363"/>
      <c r="AO889" s="363"/>
      <c r="AP889" s="363"/>
      <c r="AQ889" s="363"/>
      <c r="AR889" s="363"/>
      <c r="AS889" s="363"/>
      <c r="AT889" s="363"/>
      <c r="AU889" s="363"/>
      <c r="AV889" s="363"/>
      <c r="AW889" s="363"/>
      <c r="AX889" s="363"/>
      <c r="AY889" s="363"/>
      <c r="AZ889" s="363"/>
      <c r="BA889" s="363"/>
      <c r="BB889" s="363"/>
      <c r="BC889" s="363"/>
      <c r="BD889" s="363"/>
      <c r="BE889" s="363"/>
      <c r="BF889" s="103"/>
    </row>
    <row r="890" spans="1:58" ht="5.5" customHeight="1" x14ac:dyDescent="0.55000000000000004">
      <c r="A890" s="104"/>
      <c r="BF890" s="103"/>
    </row>
    <row r="891" spans="1:58" ht="37.4" customHeight="1" x14ac:dyDescent="0.55000000000000004">
      <c r="A891" s="104"/>
      <c r="B891" s="372" t="s">
        <v>226</v>
      </c>
      <c r="C891" s="425" t="s">
        <v>533</v>
      </c>
      <c r="D891" s="426"/>
      <c r="E891" s="426"/>
      <c r="F891" s="426"/>
      <c r="G891" s="426"/>
      <c r="H891" s="426"/>
      <c r="I891" s="426"/>
      <c r="J891" s="426"/>
      <c r="K891" s="426"/>
      <c r="L891" s="426"/>
      <c r="M891" s="426"/>
      <c r="N891" s="426"/>
      <c r="O891" s="426"/>
      <c r="P891" s="426"/>
      <c r="Q891" s="426"/>
      <c r="R891" s="426"/>
      <c r="S891" s="426"/>
      <c r="T891" s="426"/>
      <c r="U891" s="426"/>
      <c r="V891" s="426"/>
      <c r="W891" s="426"/>
      <c r="X891" s="427"/>
      <c r="Y891" s="443"/>
      <c r="Z891" s="443"/>
      <c r="AA891" s="443"/>
      <c r="AB891" s="443"/>
      <c r="AD891" s="229" t="s">
        <v>239</v>
      </c>
      <c r="AE891" s="230"/>
      <c r="AF891" s="231"/>
      <c r="AG891" s="334"/>
      <c r="AH891" s="335"/>
      <c r="AI891" s="335"/>
      <c r="AJ891" s="335"/>
      <c r="AK891" s="335"/>
      <c r="AL891" s="335"/>
      <c r="AM891" s="335"/>
      <c r="AN891" s="335"/>
      <c r="AO891" s="335"/>
      <c r="AP891" s="335"/>
      <c r="AQ891" s="335"/>
      <c r="AR891" s="335"/>
      <c r="AS891" s="335"/>
      <c r="AT891" s="335"/>
      <c r="AU891" s="335"/>
      <c r="AV891" s="335"/>
      <c r="AW891" s="335"/>
      <c r="AX891" s="335"/>
      <c r="AY891" s="335"/>
      <c r="AZ891" s="335"/>
      <c r="BA891" s="335"/>
      <c r="BB891" s="335"/>
      <c r="BC891" s="335"/>
      <c r="BD891" s="335"/>
      <c r="BE891" s="336"/>
      <c r="BF891" s="103"/>
    </row>
    <row r="892" spans="1:58" ht="5.5" customHeight="1" x14ac:dyDescent="0.55000000000000004">
      <c r="A892" s="104"/>
      <c r="B892" s="373"/>
      <c r="C892" s="428"/>
      <c r="D892" s="429"/>
      <c r="E892" s="429"/>
      <c r="F892" s="429"/>
      <c r="G892" s="429"/>
      <c r="H892" s="429"/>
      <c r="I892" s="429"/>
      <c r="J892" s="429"/>
      <c r="K892" s="429"/>
      <c r="L892" s="429"/>
      <c r="M892" s="429"/>
      <c r="N892" s="429"/>
      <c r="O892" s="429"/>
      <c r="P892" s="429"/>
      <c r="Q892" s="429"/>
      <c r="R892" s="429"/>
      <c r="S892" s="429"/>
      <c r="T892" s="429"/>
      <c r="U892" s="429"/>
      <c r="V892" s="429"/>
      <c r="W892" s="429"/>
      <c r="X892" s="430"/>
      <c r="Y892" s="444"/>
      <c r="Z892" s="444"/>
      <c r="AA892" s="444"/>
      <c r="AB892" s="444"/>
      <c r="BF892" s="103"/>
    </row>
    <row r="893" spans="1:58" ht="37.4" customHeight="1" x14ac:dyDescent="0.55000000000000004">
      <c r="A893" s="104"/>
      <c r="B893" s="374"/>
      <c r="C893" s="431"/>
      <c r="D893" s="432"/>
      <c r="E893" s="432"/>
      <c r="F893" s="432"/>
      <c r="G893" s="432"/>
      <c r="H893" s="432"/>
      <c r="I893" s="432"/>
      <c r="J893" s="432"/>
      <c r="K893" s="432"/>
      <c r="L893" s="432"/>
      <c r="M893" s="432"/>
      <c r="N893" s="432"/>
      <c r="O893" s="432"/>
      <c r="P893" s="432"/>
      <c r="Q893" s="432"/>
      <c r="R893" s="432"/>
      <c r="S893" s="432"/>
      <c r="T893" s="432"/>
      <c r="U893" s="432"/>
      <c r="V893" s="432"/>
      <c r="W893" s="432"/>
      <c r="X893" s="433"/>
      <c r="Y893" s="445"/>
      <c r="Z893" s="445"/>
      <c r="AA893" s="445"/>
      <c r="AB893" s="445"/>
      <c r="AD893" s="246" t="s">
        <v>221</v>
      </c>
      <c r="AE893" s="246"/>
      <c r="AF893" s="246"/>
      <c r="AG893" s="337"/>
      <c r="AH893" s="337"/>
      <c r="AI893" s="337"/>
      <c r="AJ893" s="337"/>
      <c r="AK893" s="337"/>
      <c r="AL893" s="337"/>
      <c r="AM893" s="337"/>
      <c r="AN893" s="337"/>
      <c r="AO893" s="337"/>
      <c r="AP893" s="337"/>
      <c r="AQ893" s="337"/>
      <c r="AR893" s="337"/>
      <c r="AS893" s="337"/>
      <c r="AT893" s="337"/>
      <c r="AU893" s="337"/>
      <c r="AV893" s="229" t="s">
        <v>88</v>
      </c>
      <c r="AW893" s="230"/>
      <c r="AX893" s="231"/>
      <c r="AY893" s="319"/>
      <c r="AZ893" s="320"/>
      <c r="BA893" s="320"/>
      <c r="BB893" s="320"/>
      <c r="BC893" s="320"/>
      <c r="BD893" s="320"/>
      <c r="BE893" s="321"/>
      <c r="BF893" s="103"/>
    </row>
    <row r="894" spans="1:58" ht="5.5" customHeight="1" x14ac:dyDescent="0.55000000000000004">
      <c r="A894" s="104"/>
      <c r="B894" s="102"/>
      <c r="C894" s="102"/>
      <c r="D894" s="102"/>
      <c r="E894" s="102"/>
      <c r="F894" s="102"/>
      <c r="G894" s="102"/>
      <c r="H894" s="102"/>
      <c r="I894" s="102"/>
      <c r="J894" s="102"/>
      <c r="K894" s="102"/>
      <c r="L894" s="102"/>
      <c r="M894" s="102"/>
      <c r="N894" s="102"/>
      <c r="O894" s="102"/>
      <c r="P894" s="102"/>
      <c r="Q894" s="102"/>
      <c r="R894" s="102"/>
      <c r="S894" s="102"/>
      <c r="T894" s="102"/>
      <c r="U894" s="102"/>
      <c r="V894" s="102"/>
      <c r="W894" s="102"/>
      <c r="X894" s="102"/>
      <c r="Y894" s="4"/>
      <c r="Z894" s="4"/>
      <c r="AA894" s="4"/>
      <c r="AB894" s="4"/>
      <c r="AD894"/>
      <c r="AE894"/>
      <c r="AF894"/>
      <c r="AG894"/>
      <c r="AH894"/>
      <c r="AI894"/>
      <c r="AJ894"/>
      <c r="AK894"/>
      <c r="AL894"/>
      <c r="AM894"/>
      <c r="AN894"/>
      <c r="AO894"/>
      <c r="AP894"/>
      <c r="AQ894"/>
      <c r="AR894"/>
      <c r="AS894"/>
      <c r="AT894"/>
      <c r="AU894"/>
      <c r="AV894"/>
      <c r="AW894"/>
      <c r="AX894"/>
      <c r="AY894"/>
      <c r="AZ894"/>
      <c r="BA894"/>
      <c r="BB894"/>
      <c r="BC894"/>
      <c r="BD894"/>
      <c r="BE894"/>
      <c r="BF894" s="103"/>
    </row>
    <row r="895" spans="1:58" ht="37.4" customHeight="1" x14ac:dyDescent="0.55000000000000004">
      <c r="A895" s="104"/>
      <c r="B895" s="13" t="s">
        <v>240</v>
      </c>
      <c r="C895" s="341" t="s">
        <v>534</v>
      </c>
      <c r="D895" s="342"/>
      <c r="E895" s="342"/>
      <c r="F895" s="342"/>
      <c r="G895" s="342"/>
      <c r="H895" s="342"/>
      <c r="I895" s="342"/>
      <c r="J895" s="342"/>
      <c r="K895" s="342"/>
      <c r="L895" s="342"/>
      <c r="M895" s="342"/>
      <c r="N895" s="342"/>
      <c r="O895" s="342"/>
      <c r="P895" s="342"/>
      <c r="Q895" s="342"/>
      <c r="R895" s="342"/>
      <c r="S895" s="342"/>
      <c r="T895" s="342"/>
      <c r="U895" s="342"/>
      <c r="V895" s="342"/>
      <c r="W895" s="342"/>
      <c r="X895" s="343"/>
      <c r="Y895" s="383"/>
      <c r="Z895" s="384"/>
      <c r="AA895" s="384"/>
      <c r="AB895" s="385"/>
      <c r="AD895" s="322" t="s">
        <v>224</v>
      </c>
      <c r="AE895" s="323"/>
      <c r="AF895" s="324"/>
      <c r="AG895" s="350"/>
      <c r="AH895" s="351"/>
      <c r="AI895" s="351"/>
      <c r="AJ895" s="351"/>
      <c r="AK895" s="351"/>
      <c r="AL895" s="351"/>
      <c r="AM895" s="351"/>
      <c r="AN895" s="351"/>
      <c r="AO895" s="351"/>
      <c r="AP895" s="351"/>
      <c r="AQ895" s="352"/>
      <c r="AR895" s="322" t="s">
        <v>225</v>
      </c>
      <c r="AS895" s="323"/>
      <c r="AT895" s="324"/>
      <c r="AU895" s="318"/>
      <c r="AV895" s="364"/>
      <c r="AW895" s="364"/>
      <c r="AX895" s="364"/>
      <c r="AY895" s="364"/>
      <c r="AZ895" s="364"/>
      <c r="BA895" s="364"/>
      <c r="BB895" s="364"/>
      <c r="BC895" s="364"/>
      <c r="BD895" s="364"/>
      <c r="BE895" s="364"/>
      <c r="BF895" s="103"/>
    </row>
    <row r="896" spans="1:58" ht="5.5" customHeight="1" x14ac:dyDescent="0.55000000000000004">
      <c r="A896" s="104"/>
      <c r="B896" s="11"/>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D896" s="325"/>
      <c r="AE896" s="326"/>
      <c r="AF896" s="327"/>
      <c r="AG896" s="353"/>
      <c r="AH896" s="354"/>
      <c r="AI896" s="354"/>
      <c r="AJ896" s="354"/>
      <c r="AK896" s="354"/>
      <c r="AL896" s="354"/>
      <c r="AM896" s="354"/>
      <c r="AN896" s="354"/>
      <c r="AO896" s="354"/>
      <c r="AP896" s="354"/>
      <c r="AQ896" s="355"/>
      <c r="AR896" s="325"/>
      <c r="AS896" s="326"/>
      <c r="AT896" s="327"/>
      <c r="AU896" s="364"/>
      <c r="AV896" s="364"/>
      <c r="AW896" s="364"/>
      <c r="AX896" s="364"/>
      <c r="AY896" s="364"/>
      <c r="AZ896" s="364"/>
      <c r="BA896" s="364"/>
      <c r="BB896" s="364"/>
      <c r="BC896" s="364"/>
      <c r="BD896" s="364"/>
      <c r="BE896" s="364"/>
      <c r="BF896" s="103"/>
    </row>
    <row r="897" spans="1:58" ht="37.4" customHeight="1" x14ac:dyDescent="0.55000000000000004">
      <c r="A897" s="104"/>
      <c r="B897" s="13" t="s">
        <v>242</v>
      </c>
      <c r="C897" s="341" t="s">
        <v>535</v>
      </c>
      <c r="D897" s="370"/>
      <c r="E897" s="370"/>
      <c r="F897" s="370"/>
      <c r="G897" s="370"/>
      <c r="H897" s="370"/>
      <c r="I897" s="370"/>
      <c r="J897" s="370"/>
      <c r="K897" s="370"/>
      <c r="L897" s="370"/>
      <c r="M897" s="370"/>
      <c r="N897" s="370"/>
      <c r="O897" s="370"/>
      <c r="P897" s="370"/>
      <c r="Q897" s="370"/>
      <c r="R897" s="370"/>
      <c r="S897" s="370"/>
      <c r="T897" s="370"/>
      <c r="U897" s="370"/>
      <c r="V897" s="370"/>
      <c r="W897" s="370"/>
      <c r="X897" s="371"/>
      <c r="Y897" s="383"/>
      <c r="Z897" s="384"/>
      <c r="AA897" s="384"/>
      <c r="AB897" s="385"/>
      <c r="AD897" s="325"/>
      <c r="AE897" s="326"/>
      <c r="AF897" s="327"/>
      <c r="AG897" s="353"/>
      <c r="AH897" s="354"/>
      <c r="AI897" s="354"/>
      <c r="AJ897" s="354"/>
      <c r="AK897" s="354"/>
      <c r="AL897" s="354"/>
      <c r="AM897" s="354"/>
      <c r="AN897" s="354"/>
      <c r="AO897" s="354"/>
      <c r="AP897" s="354"/>
      <c r="AQ897" s="355"/>
      <c r="AR897" s="325"/>
      <c r="AS897" s="326"/>
      <c r="AT897" s="327"/>
      <c r="AU897" s="364"/>
      <c r="AV897" s="364"/>
      <c r="AW897" s="364"/>
      <c r="AX897" s="364"/>
      <c r="AY897" s="364"/>
      <c r="AZ897" s="364"/>
      <c r="BA897" s="364"/>
      <c r="BB897" s="364"/>
      <c r="BC897" s="364"/>
      <c r="BD897" s="364"/>
      <c r="BE897" s="364"/>
      <c r="BF897" s="103"/>
    </row>
    <row r="898" spans="1:58" ht="5.5" customHeight="1" x14ac:dyDescent="0.55000000000000004">
      <c r="A898" s="104"/>
      <c r="B898" s="4"/>
      <c r="C898" s="4"/>
      <c r="D898" s="4"/>
      <c r="E898" s="4"/>
      <c r="F898" s="4"/>
      <c r="G898" s="4"/>
      <c r="H898" s="4"/>
      <c r="I898" s="4"/>
      <c r="J898" s="4"/>
      <c r="K898" s="4"/>
      <c r="L898" s="4"/>
      <c r="M898" s="4"/>
      <c r="N898" s="4"/>
      <c r="O898" s="4"/>
      <c r="P898" s="4"/>
      <c r="Q898" s="4"/>
      <c r="R898" s="4"/>
      <c r="S898" s="4"/>
      <c r="T898" s="4"/>
      <c r="U898" s="4"/>
      <c r="V898" s="4"/>
      <c r="W898" s="4"/>
      <c r="X898" s="4"/>
      <c r="Y898" s="8"/>
      <c r="Z898" s="5"/>
      <c r="AA898" s="5"/>
      <c r="AB898" s="5"/>
      <c r="AD898" s="325"/>
      <c r="AE898" s="326"/>
      <c r="AF898" s="327"/>
      <c r="AG898" s="353"/>
      <c r="AH898" s="354"/>
      <c r="AI898" s="354"/>
      <c r="AJ898" s="354"/>
      <c r="AK898" s="354"/>
      <c r="AL898" s="354"/>
      <c r="AM898" s="354"/>
      <c r="AN898" s="354"/>
      <c r="AO898" s="354"/>
      <c r="AP898" s="354"/>
      <c r="AQ898" s="355"/>
      <c r="AR898" s="328"/>
      <c r="AS898" s="329"/>
      <c r="AT898" s="330"/>
      <c r="AU898" s="364"/>
      <c r="AV898" s="364"/>
      <c r="AW898" s="364"/>
      <c r="AX898" s="364"/>
      <c r="AY898" s="364"/>
      <c r="AZ898" s="364"/>
      <c r="BA898" s="364"/>
      <c r="BB898" s="364"/>
      <c r="BC898" s="364"/>
      <c r="BD898" s="364"/>
      <c r="BE898" s="364"/>
      <c r="BF898" s="103"/>
    </row>
    <row r="899" spans="1:58" ht="37.4" customHeight="1" x14ac:dyDescent="0.55000000000000004">
      <c r="A899" s="104"/>
      <c r="B899" s="372" t="s">
        <v>244</v>
      </c>
      <c r="C899" s="425" t="s">
        <v>536</v>
      </c>
      <c r="D899" s="426"/>
      <c r="E899" s="426"/>
      <c r="F899" s="426"/>
      <c r="G899" s="426"/>
      <c r="H899" s="426"/>
      <c r="I899" s="426"/>
      <c r="J899" s="426"/>
      <c r="K899" s="426"/>
      <c r="L899" s="426"/>
      <c r="M899" s="426"/>
      <c r="N899" s="426"/>
      <c r="O899" s="426"/>
      <c r="P899" s="426"/>
      <c r="Q899" s="426"/>
      <c r="R899" s="426"/>
      <c r="S899" s="426"/>
      <c r="T899" s="426"/>
      <c r="U899" s="426"/>
      <c r="V899" s="426"/>
      <c r="W899" s="426"/>
      <c r="X899" s="427"/>
      <c r="Y899" s="443"/>
      <c r="Z899" s="443"/>
      <c r="AA899" s="443"/>
      <c r="AB899" s="443"/>
      <c r="AD899" s="328"/>
      <c r="AE899" s="329"/>
      <c r="AF899" s="330"/>
      <c r="AG899" s="356"/>
      <c r="AH899" s="357"/>
      <c r="AI899" s="357"/>
      <c r="AJ899" s="357"/>
      <c r="AK899" s="357"/>
      <c r="AL899" s="357"/>
      <c r="AM899" s="357"/>
      <c r="AN899" s="357"/>
      <c r="AO899" s="357"/>
      <c r="AP899" s="357"/>
      <c r="AQ899" s="358"/>
      <c r="AR899" s="286" t="s">
        <v>228</v>
      </c>
      <c r="AS899" s="287"/>
      <c r="AT899" s="288"/>
      <c r="AU899" s="318"/>
      <c r="AV899" s="364"/>
      <c r="AW899" s="364"/>
      <c r="AX899" s="364"/>
      <c r="AY899" s="364"/>
      <c r="AZ899" s="364"/>
      <c r="BA899" s="364"/>
      <c r="BB899" s="364"/>
      <c r="BC899" s="364"/>
      <c r="BD899" s="364"/>
      <c r="BE899" s="364"/>
      <c r="BF899" s="103"/>
    </row>
    <row r="900" spans="1:58" ht="5.5" customHeight="1" x14ac:dyDescent="0.55000000000000004">
      <c r="A900" s="104"/>
      <c r="B900" s="373"/>
      <c r="C900" s="428"/>
      <c r="D900" s="429"/>
      <c r="E900" s="429"/>
      <c r="F900" s="429"/>
      <c r="G900" s="429"/>
      <c r="H900" s="429"/>
      <c r="I900" s="429"/>
      <c r="J900" s="429"/>
      <c r="K900" s="429"/>
      <c r="L900" s="429"/>
      <c r="M900" s="429"/>
      <c r="N900" s="429"/>
      <c r="O900" s="429"/>
      <c r="P900" s="429"/>
      <c r="Q900" s="429"/>
      <c r="R900" s="429"/>
      <c r="S900" s="429"/>
      <c r="T900" s="429"/>
      <c r="U900" s="429"/>
      <c r="V900" s="429"/>
      <c r="W900" s="429"/>
      <c r="X900" s="430"/>
      <c r="Y900" s="444"/>
      <c r="Z900" s="444"/>
      <c r="AA900" s="444"/>
      <c r="AB900" s="444"/>
      <c r="AD900"/>
      <c r="AE900"/>
      <c r="AF900"/>
      <c r="AG900"/>
      <c r="AH900"/>
      <c r="AI900"/>
      <c r="AJ900"/>
      <c r="AK900"/>
      <c r="AL900"/>
      <c r="AM900"/>
      <c r="AN900"/>
      <c r="AO900"/>
      <c r="AP900"/>
      <c r="AQ900"/>
      <c r="AR900"/>
      <c r="AS900"/>
      <c r="AT900"/>
      <c r="AU900"/>
      <c r="AV900"/>
      <c r="AW900"/>
      <c r="AX900"/>
      <c r="AY900"/>
      <c r="AZ900"/>
      <c r="BA900"/>
      <c r="BB900"/>
      <c r="BC900"/>
      <c r="BD900"/>
      <c r="BE900"/>
      <c r="BF900" s="103"/>
    </row>
    <row r="901" spans="1:58" ht="37.4" customHeight="1" x14ac:dyDescent="0.55000000000000004">
      <c r="A901" s="104"/>
      <c r="B901" s="374"/>
      <c r="C901" s="431"/>
      <c r="D901" s="432"/>
      <c r="E901" s="432"/>
      <c r="F901" s="432"/>
      <c r="G901" s="432"/>
      <c r="H901" s="432"/>
      <c r="I901" s="432"/>
      <c r="J901" s="432"/>
      <c r="K901" s="432"/>
      <c r="L901" s="432"/>
      <c r="M901" s="432"/>
      <c r="N901" s="432"/>
      <c r="O901" s="432"/>
      <c r="P901" s="432"/>
      <c r="Q901" s="432"/>
      <c r="R901" s="432"/>
      <c r="S901" s="432"/>
      <c r="T901" s="432"/>
      <c r="U901" s="432"/>
      <c r="V901" s="432"/>
      <c r="W901" s="432"/>
      <c r="X901" s="433"/>
      <c r="Y901" s="445"/>
      <c r="Z901" s="445"/>
      <c r="AA901" s="445"/>
      <c r="AB901" s="445"/>
      <c r="AD901" s="252" t="s">
        <v>229</v>
      </c>
      <c r="AE901" s="253"/>
      <c r="AF901" s="253"/>
      <c r="AG901" s="253"/>
      <c r="AH901" s="254"/>
      <c r="AI901" s="318"/>
      <c r="AJ901" s="318"/>
      <c r="AK901" s="318"/>
      <c r="AL901" s="318"/>
      <c r="AM901" s="318"/>
      <c r="AN901" s="318"/>
      <c r="AO901" s="318"/>
      <c r="AP901" s="318"/>
      <c r="AQ901" s="318"/>
      <c r="AR901" s="318"/>
      <c r="AS901" s="318"/>
      <c r="AT901" s="318"/>
      <c r="AU901" s="318"/>
      <c r="AV901" s="247" t="s">
        <v>230</v>
      </c>
      <c r="AW901" s="247"/>
      <c r="AX901" s="247"/>
      <c r="AY901" s="318"/>
      <c r="AZ901" s="318"/>
      <c r="BA901" s="318"/>
      <c r="BB901" s="318"/>
      <c r="BC901" s="318"/>
      <c r="BD901" s="318"/>
      <c r="BE901" s="318"/>
      <c r="BF901" s="103"/>
    </row>
    <row r="902" spans="1:58" ht="5.5" customHeight="1" x14ac:dyDescent="0.55000000000000004">
      <c r="A902" s="104"/>
      <c r="B902"/>
      <c r="C902"/>
      <c r="D902"/>
      <c r="E902"/>
      <c r="F902"/>
      <c r="G902"/>
      <c r="H902"/>
      <c r="I902"/>
      <c r="J902"/>
      <c r="K902"/>
      <c r="L902"/>
      <c r="M902"/>
      <c r="N902"/>
      <c r="O902"/>
      <c r="P902"/>
      <c r="Q902"/>
      <c r="R902"/>
      <c r="S902"/>
      <c r="T902"/>
      <c r="U902"/>
      <c r="V902"/>
      <c r="W902"/>
      <c r="X902"/>
      <c r="Y902" s="116"/>
      <c r="Z902"/>
      <c r="AA902"/>
      <c r="AB902"/>
      <c r="AD902" s="315"/>
      <c r="AE902" s="316"/>
      <c r="AF902" s="316"/>
      <c r="AG902" s="316"/>
      <c r="AH902" s="317"/>
      <c r="AI902" s="318"/>
      <c r="AJ902" s="318"/>
      <c r="AK902" s="318"/>
      <c r="AL902" s="318"/>
      <c r="AM902" s="318"/>
      <c r="AN902" s="318"/>
      <c r="AO902" s="318"/>
      <c r="AP902" s="318"/>
      <c r="AQ902" s="318"/>
      <c r="AR902" s="318"/>
      <c r="AS902" s="318"/>
      <c r="AT902" s="318"/>
      <c r="AU902" s="318"/>
      <c r="AV902" s="247"/>
      <c r="AW902" s="247"/>
      <c r="AX902" s="247"/>
      <c r="AY902" s="318"/>
      <c r="AZ902" s="318"/>
      <c r="BA902" s="318"/>
      <c r="BB902" s="318"/>
      <c r="BC902" s="318"/>
      <c r="BD902" s="318"/>
      <c r="BE902" s="318"/>
      <c r="BF902" s="103"/>
    </row>
    <row r="903" spans="1:58" ht="37.4" customHeight="1" x14ac:dyDescent="0.55000000000000004">
      <c r="A903" s="104"/>
      <c r="B903"/>
      <c r="C903"/>
      <c r="D903"/>
      <c r="E903"/>
      <c r="F903"/>
      <c r="G903"/>
      <c r="H903"/>
      <c r="I903"/>
      <c r="J903"/>
      <c r="K903"/>
      <c r="L903"/>
      <c r="M903"/>
      <c r="N903"/>
      <c r="O903"/>
      <c r="P903"/>
      <c r="Q903"/>
      <c r="R903"/>
      <c r="S903"/>
      <c r="T903"/>
      <c r="U903"/>
      <c r="V903"/>
      <c r="W903"/>
      <c r="X903"/>
      <c r="Y903" s="116"/>
      <c r="Z903"/>
      <c r="AA903"/>
      <c r="AB903"/>
      <c r="AD903" s="255"/>
      <c r="AE903" s="256"/>
      <c r="AF903" s="256"/>
      <c r="AG903" s="256"/>
      <c r="AH903" s="257"/>
      <c r="AI903" s="318"/>
      <c r="AJ903" s="318"/>
      <c r="AK903" s="318"/>
      <c r="AL903" s="318"/>
      <c r="AM903" s="318"/>
      <c r="AN903" s="318"/>
      <c r="AO903" s="318"/>
      <c r="AP903" s="318"/>
      <c r="AQ903" s="318"/>
      <c r="AR903" s="318"/>
      <c r="AS903" s="318"/>
      <c r="AT903" s="318"/>
      <c r="AU903" s="318"/>
      <c r="AV903" s="247"/>
      <c r="AW903" s="247"/>
      <c r="AX903" s="247"/>
      <c r="AY903" s="318"/>
      <c r="AZ903" s="318"/>
      <c r="BA903" s="318"/>
      <c r="BB903" s="318"/>
      <c r="BC903" s="318"/>
      <c r="BD903" s="318"/>
      <c r="BE903" s="318"/>
      <c r="BF903" s="103"/>
    </row>
    <row r="904" spans="1:58" ht="5.5" customHeight="1" thickBot="1" x14ac:dyDescent="0.6">
      <c r="A904" s="124"/>
      <c r="B904" s="125"/>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c r="Z904" s="125"/>
      <c r="AA904" s="125"/>
      <c r="AB904" s="125"/>
      <c r="AC904" s="125"/>
      <c r="AD904" s="125"/>
      <c r="AE904" s="125"/>
      <c r="AF904" s="125"/>
      <c r="AG904" s="125"/>
      <c r="AH904" s="125"/>
      <c r="AI904" s="125"/>
      <c r="AJ904" s="125"/>
      <c r="AK904" s="125"/>
      <c r="AL904" s="125"/>
      <c r="AM904" s="125"/>
      <c r="AN904" s="125"/>
      <c r="AO904" s="125"/>
      <c r="AP904" s="125"/>
      <c r="AQ904" s="125"/>
      <c r="AR904" s="125"/>
      <c r="AS904" s="125"/>
      <c r="AT904" s="125"/>
      <c r="AU904" s="125"/>
      <c r="AV904" s="125"/>
      <c r="AW904" s="125"/>
      <c r="AX904" s="125"/>
      <c r="AY904" s="125"/>
      <c r="AZ904" s="125"/>
      <c r="BA904" s="125"/>
      <c r="BB904" s="125"/>
      <c r="BC904" s="125"/>
      <c r="BD904" s="125"/>
      <c r="BE904" s="125"/>
      <c r="BF904" s="126"/>
    </row>
    <row r="905" spans="1:58" ht="5.5" customHeight="1" thickTop="1" x14ac:dyDescent="0.55000000000000004">
      <c r="A905" s="107"/>
      <c r="B905" s="100"/>
      <c r="C905" s="100"/>
      <c r="D905" s="100"/>
      <c r="E905" s="100"/>
      <c r="F905" s="100"/>
      <c r="G905" s="100"/>
      <c r="H905" s="100"/>
      <c r="I905" s="100"/>
      <c r="J905" s="100"/>
      <c r="K905" s="100"/>
      <c r="L905" s="100"/>
      <c r="M905" s="100"/>
      <c r="N905" s="100"/>
      <c r="O905" s="100"/>
      <c r="P905" s="100"/>
      <c r="Q905" s="100"/>
      <c r="R905" s="100"/>
      <c r="S905" s="100"/>
      <c r="T905" s="100"/>
      <c r="U905" s="100"/>
      <c r="V905" s="100"/>
      <c r="W905" s="100"/>
      <c r="X905" s="100"/>
      <c r="Y905" s="100"/>
      <c r="Z905" s="100"/>
      <c r="AA905" s="100"/>
      <c r="AB905" s="100"/>
      <c r="AC905" s="100"/>
      <c r="AD905" s="100"/>
      <c r="AE905" s="100"/>
      <c r="AF905" s="100"/>
      <c r="AG905" s="100"/>
      <c r="AH905" s="100"/>
      <c r="AI905" s="100"/>
      <c r="AJ905" s="100"/>
      <c r="AK905" s="100"/>
      <c r="AL905" s="100"/>
      <c r="AM905" s="100"/>
      <c r="AN905" s="100"/>
      <c r="AO905" s="100"/>
      <c r="AP905" s="100"/>
      <c r="AQ905" s="100"/>
      <c r="AR905" s="100"/>
      <c r="AS905" s="100"/>
      <c r="AT905" s="100"/>
      <c r="AU905" s="100"/>
      <c r="AV905" s="100"/>
      <c r="AW905" s="100"/>
      <c r="AX905" s="100"/>
      <c r="AY905" s="100"/>
      <c r="AZ905" s="100"/>
      <c r="BA905" s="100"/>
      <c r="BB905" s="100"/>
      <c r="BC905" s="100"/>
      <c r="BD905" s="100"/>
      <c r="BE905" s="100"/>
      <c r="BF905" s="106"/>
    </row>
    <row r="906" spans="1:58" ht="37.4" customHeight="1" x14ac:dyDescent="0.55000000000000004">
      <c r="A906" s="107"/>
      <c r="B906" s="56" t="s">
        <v>3</v>
      </c>
      <c r="C906" s="417" t="s">
        <v>178</v>
      </c>
      <c r="D906" s="418"/>
      <c r="E906" s="419"/>
      <c r="F906" s="56" t="s">
        <v>209</v>
      </c>
      <c r="G906" s="339" t="s">
        <v>493</v>
      </c>
      <c r="H906" s="339"/>
      <c r="I906" s="339"/>
      <c r="J906" s="339"/>
      <c r="K906" s="246" t="s">
        <v>211</v>
      </c>
      <c r="L906" s="247"/>
      <c r="M906" s="341" t="s">
        <v>537</v>
      </c>
      <c r="N906" s="342"/>
      <c r="O906" s="342"/>
      <c r="P906" s="342"/>
      <c r="Q906" s="342"/>
      <c r="R906" s="342"/>
      <c r="S906" s="342"/>
      <c r="T906" s="342"/>
      <c r="U906" s="342"/>
      <c r="V906" s="343"/>
      <c r="W906" s="246" t="s">
        <v>213</v>
      </c>
      <c r="X906" s="246"/>
      <c r="Y906" s="344" t="s">
        <v>214</v>
      </c>
      <c r="Z906" s="344"/>
      <c r="AA906" s="344"/>
      <c r="AB906" s="344"/>
      <c r="AC906" s="100"/>
      <c r="AD906" s="247" t="s">
        <v>215</v>
      </c>
      <c r="AE906" s="345"/>
      <c r="AF906" s="345"/>
      <c r="AG906" s="359" t="s">
        <v>538</v>
      </c>
      <c r="AH906" s="360"/>
      <c r="AI906" s="360"/>
      <c r="AJ906" s="360"/>
      <c r="AK906" s="360"/>
      <c r="AL906" s="360"/>
      <c r="AM906" s="360"/>
      <c r="AN906" s="360"/>
      <c r="AO906" s="360"/>
      <c r="AP906" s="360"/>
      <c r="AQ906" s="360"/>
      <c r="AR906" s="360"/>
      <c r="AS906" s="360"/>
      <c r="AT906" s="360"/>
      <c r="AU906" s="360"/>
      <c r="AV906" s="360"/>
      <c r="AW906" s="360"/>
      <c r="AX906" s="360"/>
      <c r="AY906" s="360"/>
      <c r="AZ906" s="360"/>
      <c r="BA906" s="360"/>
      <c r="BB906" s="360"/>
      <c r="BC906" s="360"/>
      <c r="BD906" s="360"/>
      <c r="BE906" s="360"/>
      <c r="BF906" s="106"/>
    </row>
    <row r="907" spans="1:58" ht="5.5" customHeight="1" x14ac:dyDescent="0.55000000000000004">
      <c r="A907" s="107"/>
      <c r="B907" s="100"/>
      <c r="C907" s="100"/>
      <c r="D907" s="100"/>
      <c r="E907" s="100"/>
      <c r="F907" s="100"/>
      <c r="G907" s="100"/>
      <c r="H907" s="100"/>
      <c r="I907" s="100"/>
      <c r="J907" s="100"/>
      <c r="K907" s="100"/>
      <c r="L907" s="100"/>
      <c r="M907" s="100"/>
      <c r="N907" s="100"/>
      <c r="O907" s="100"/>
      <c r="P907" s="100"/>
      <c r="Q907" s="100"/>
      <c r="R907" s="100"/>
      <c r="S907" s="100"/>
      <c r="T907" s="100"/>
      <c r="U907" s="100"/>
      <c r="V907" s="100"/>
      <c r="W907" s="100"/>
      <c r="X907" s="100"/>
      <c r="Y907" s="100"/>
      <c r="Z907" s="100"/>
      <c r="AA907" s="100"/>
      <c r="AB907" s="100"/>
      <c r="AC907" s="100"/>
      <c r="AD907" s="100"/>
      <c r="AE907" s="100"/>
      <c r="AF907" s="100"/>
      <c r="AG907" s="100"/>
      <c r="AH907" s="100"/>
      <c r="AI907" s="100"/>
      <c r="AJ907" s="100"/>
      <c r="AK907" s="100"/>
      <c r="AL907" s="100"/>
      <c r="AM907" s="100"/>
      <c r="AN907" s="100"/>
      <c r="AO907" s="100"/>
      <c r="AP907" s="100"/>
      <c r="AQ907" s="100"/>
      <c r="AR907" s="100"/>
      <c r="AS907" s="100"/>
      <c r="AT907" s="100"/>
      <c r="AU907" s="100"/>
      <c r="AV907" s="100"/>
      <c r="AW907" s="100"/>
      <c r="AX907" s="100"/>
      <c r="AY907" s="100"/>
      <c r="AZ907" s="100"/>
      <c r="BA907" s="100"/>
      <c r="BB907" s="100"/>
      <c r="BC907" s="100"/>
      <c r="BD907" s="100"/>
      <c r="BE907" s="100"/>
      <c r="BF907" s="106"/>
    </row>
    <row r="908" spans="1:58" ht="37.4" customHeight="1" x14ac:dyDescent="0.55000000000000004">
      <c r="A908" s="107"/>
      <c r="B908" s="247" t="s">
        <v>217</v>
      </c>
      <c r="C908" s="345"/>
      <c r="D908" s="366" t="s">
        <v>497</v>
      </c>
      <c r="E908" s="367"/>
      <c r="F908" s="367"/>
      <c r="G908" s="367"/>
      <c r="H908" s="367"/>
      <c r="I908" s="367"/>
      <c r="J908" s="367"/>
      <c r="K908" s="367"/>
      <c r="L908" s="367"/>
      <c r="M908" s="367"/>
      <c r="N908" s="367"/>
      <c r="O908" s="367"/>
      <c r="P908" s="367"/>
      <c r="Q908" s="367"/>
      <c r="R908" s="367"/>
      <c r="S908" s="367"/>
      <c r="T908" s="368"/>
      <c r="U908" s="247" t="s">
        <v>219</v>
      </c>
      <c r="V908" s="247"/>
      <c r="W908" s="247"/>
      <c r="X908" s="349" t="s">
        <v>539</v>
      </c>
      <c r="Y908" s="349"/>
      <c r="Z908" s="349"/>
      <c r="AA908" s="349"/>
      <c r="AB908" s="349"/>
      <c r="AC908" s="100"/>
      <c r="AD908" s="331" t="s">
        <v>236</v>
      </c>
      <c r="AE908" s="331"/>
      <c r="AF908" s="331"/>
      <c r="AG908" s="361" t="s">
        <v>540</v>
      </c>
      <c r="AH908" s="361"/>
      <c r="AI908" s="361"/>
      <c r="AJ908" s="361"/>
      <c r="AK908" s="361"/>
      <c r="AL908" s="361"/>
      <c r="AM908" s="361"/>
      <c r="AN908" s="361"/>
      <c r="AO908" s="361"/>
      <c r="AP908" s="361"/>
      <c r="AQ908" s="361"/>
      <c r="AR908" s="361"/>
      <c r="AS908" s="361"/>
      <c r="AT908" s="361"/>
      <c r="AU908" s="361"/>
      <c r="AV908" s="361"/>
      <c r="AW908" s="361"/>
      <c r="AX908" s="361"/>
      <c r="AY908" s="361"/>
      <c r="AZ908" s="361"/>
      <c r="BA908" s="361"/>
      <c r="BB908" s="361"/>
      <c r="BC908" s="361"/>
      <c r="BD908" s="361"/>
      <c r="BE908" s="361"/>
      <c r="BF908" s="106"/>
    </row>
    <row r="909" spans="1:58" ht="5.5" customHeight="1" x14ac:dyDescent="0.55000000000000004">
      <c r="A909" s="107"/>
      <c r="B909" s="100"/>
      <c r="C909" s="100"/>
      <c r="D909" s="100"/>
      <c r="E909" s="100"/>
      <c r="F909" s="100"/>
      <c r="G909" s="100"/>
      <c r="H909" s="100"/>
      <c r="I909" s="100"/>
      <c r="J909" s="100"/>
      <c r="K909" s="100"/>
      <c r="L909" s="100"/>
      <c r="M909" s="100"/>
      <c r="N909" s="100"/>
      <c r="O909" s="100"/>
      <c r="P909" s="100"/>
      <c r="Q909" s="100"/>
      <c r="R909" s="100"/>
      <c r="S909" s="100"/>
      <c r="T909" s="100"/>
      <c r="U909" s="100"/>
      <c r="V909" s="100"/>
      <c r="W909" s="100"/>
      <c r="X909" s="100"/>
      <c r="Y909" s="100"/>
      <c r="Z909" s="100"/>
      <c r="AA909" s="100"/>
      <c r="AB909" s="100"/>
      <c r="AC909" s="100"/>
      <c r="AD909" s="332"/>
      <c r="AE909" s="332"/>
      <c r="AF909" s="332"/>
      <c r="AG909" s="362"/>
      <c r="AH909" s="362"/>
      <c r="AI909" s="362"/>
      <c r="AJ909" s="362"/>
      <c r="AK909" s="362"/>
      <c r="AL909" s="362"/>
      <c r="AM909" s="362"/>
      <c r="AN909" s="362"/>
      <c r="AO909" s="362"/>
      <c r="AP909" s="362"/>
      <c r="AQ909" s="362"/>
      <c r="AR909" s="362"/>
      <c r="AS909" s="362"/>
      <c r="AT909" s="362"/>
      <c r="AU909" s="362"/>
      <c r="AV909" s="362"/>
      <c r="AW909" s="362"/>
      <c r="AX909" s="362"/>
      <c r="AY909" s="362"/>
      <c r="AZ909" s="362"/>
      <c r="BA909" s="362"/>
      <c r="BB909" s="362"/>
      <c r="BC909" s="362"/>
      <c r="BD909" s="362"/>
      <c r="BE909" s="362"/>
      <c r="BF909" s="106"/>
    </row>
    <row r="910" spans="1:58" ht="37.4" customHeight="1" x14ac:dyDescent="0.55000000000000004">
      <c r="A910" s="107"/>
      <c r="B910" s="247" t="s">
        <v>222</v>
      </c>
      <c r="C910" s="247"/>
      <c r="D910" s="247"/>
      <c r="E910" s="247"/>
      <c r="F910" s="247"/>
      <c r="G910" s="247"/>
      <c r="H910" s="247"/>
      <c r="I910" s="247"/>
      <c r="J910" s="247"/>
      <c r="K910" s="247"/>
      <c r="L910" s="247"/>
      <c r="M910" s="247"/>
      <c r="N910" s="247"/>
      <c r="O910" s="247"/>
      <c r="P910" s="247"/>
      <c r="Q910" s="247"/>
      <c r="R910" s="247"/>
      <c r="S910" s="247"/>
      <c r="T910" s="247"/>
      <c r="U910" s="247"/>
      <c r="V910" s="247"/>
      <c r="W910" s="247"/>
      <c r="X910" s="247"/>
      <c r="Y910" s="247" t="s">
        <v>223</v>
      </c>
      <c r="Z910" s="247"/>
      <c r="AA910" s="247"/>
      <c r="AB910" s="247"/>
      <c r="AC910" s="100"/>
      <c r="AD910" s="333"/>
      <c r="AE910" s="333"/>
      <c r="AF910" s="333"/>
      <c r="AG910" s="363"/>
      <c r="AH910" s="363"/>
      <c r="AI910" s="363"/>
      <c r="AJ910" s="363"/>
      <c r="AK910" s="363"/>
      <c r="AL910" s="363"/>
      <c r="AM910" s="363"/>
      <c r="AN910" s="363"/>
      <c r="AO910" s="363"/>
      <c r="AP910" s="363"/>
      <c r="AQ910" s="363"/>
      <c r="AR910" s="363"/>
      <c r="AS910" s="363"/>
      <c r="AT910" s="363"/>
      <c r="AU910" s="363"/>
      <c r="AV910" s="363"/>
      <c r="AW910" s="363"/>
      <c r="AX910" s="363"/>
      <c r="AY910" s="363"/>
      <c r="AZ910" s="363"/>
      <c r="BA910" s="363"/>
      <c r="BB910" s="363"/>
      <c r="BC910" s="363"/>
      <c r="BD910" s="363"/>
      <c r="BE910" s="363"/>
      <c r="BF910" s="106"/>
    </row>
    <row r="911" spans="1:58" ht="5.5" customHeight="1" x14ac:dyDescent="0.55000000000000004">
      <c r="A911" s="107"/>
      <c r="B911" s="100"/>
      <c r="C911" s="100"/>
      <c r="D911" s="100"/>
      <c r="E911" s="100"/>
      <c r="F911" s="100"/>
      <c r="G911" s="100"/>
      <c r="H911" s="100"/>
      <c r="I911" s="100"/>
      <c r="J911" s="100"/>
      <c r="K911" s="100"/>
      <c r="L911" s="100"/>
      <c r="M911" s="100"/>
      <c r="N911" s="100"/>
      <c r="O911" s="100"/>
      <c r="P911" s="100"/>
      <c r="Q911" s="100"/>
      <c r="R911" s="100"/>
      <c r="S911" s="100"/>
      <c r="T911" s="100"/>
      <c r="U911" s="100"/>
      <c r="V911" s="100"/>
      <c r="W911" s="100"/>
      <c r="X911" s="100"/>
      <c r="Y911" s="100"/>
      <c r="Z911" s="100"/>
      <c r="AA911" s="100"/>
      <c r="AB911" s="100"/>
      <c r="AC911" s="100"/>
      <c r="AD911" s="100"/>
      <c r="AE911" s="100"/>
      <c r="AF911" s="100"/>
      <c r="AG911" s="100"/>
      <c r="AH911" s="100"/>
      <c r="AI911" s="100"/>
      <c r="AJ911" s="100"/>
      <c r="AK911" s="100"/>
      <c r="AL911" s="100"/>
      <c r="AM911" s="100"/>
      <c r="AN911" s="100"/>
      <c r="AO911" s="100"/>
      <c r="AP911" s="100"/>
      <c r="AQ911" s="100"/>
      <c r="AR911" s="100"/>
      <c r="AS911" s="100"/>
      <c r="AT911" s="100"/>
      <c r="AU911" s="100"/>
      <c r="AV911" s="100"/>
      <c r="AW911" s="100"/>
      <c r="AX911" s="100"/>
      <c r="AY911" s="100"/>
      <c r="AZ911" s="100"/>
      <c r="BA911" s="100"/>
      <c r="BB911" s="100"/>
      <c r="BC911" s="100"/>
      <c r="BD911" s="100"/>
      <c r="BE911" s="100"/>
      <c r="BF911" s="106"/>
    </row>
    <row r="912" spans="1:58" ht="37.4" customHeight="1" x14ac:dyDescent="0.55000000000000004">
      <c r="A912" s="107"/>
      <c r="B912" s="338" t="s">
        <v>226</v>
      </c>
      <c r="C912" s="339" t="s">
        <v>541</v>
      </c>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90"/>
      <c r="Z912" s="390"/>
      <c r="AA912" s="390"/>
      <c r="AB912" s="390"/>
      <c r="AC912" s="100"/>
      <c r="AD912" s="229" t="s">
        <v>239</v>
      </c>
      <c r="AE912" s="230"/>
      <c r="AF912" s="231"/>
      <c r="AG912" s="334"/>
      <c r="AH912" s="335"/>
      <c r="AI912" s="335"/>
      <c r="AJ912" s="335"/>
      <c r="AK912" s="335"/>
      <c r="AL912" s="335"/>
      <c r="AM912" s="335"/>
      <c r="AN912" s="335"/>
      <c r="AO912" s="335"/>
      <c r="AP912" s="335"/>
      <c r="AQ912" s="335"/>
      <c r="AR912" s="335"/>
      <c r="AS912" s="335"/>
      <c r="AT912" s="335"/>
      <c r="AU912" s="335"/>
      <c r="AV912" s="335"/>
      <c r="AW912" s="335"/>
      <c r="AX912" s="335"/>
      <c r="AY912" s="335"/>
      <c r="AZ912" s="335"/>
      <c r="BA912" s="335"/>
      <c r="BB912" s="335"/>
      <c r="BC912" s="335"/>
      <c r="BD912" s="335"/>
      <c r="BE912" s="336"/>
      <c r="BF912" s="106"/>
    </row>
    <row r="913" spans="1:58" ht="5.5" customHeight="1" x14ac:dyDescent="0.55000000000000004">
      <c r="A913" s="107"/>
      <c r="B913" s="338"/>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90"/>
      <c r="Z913" s="390"/>
      <c r="AA913" s="390"/>
      <c r="AB913" s="390"/>
      <c r="AC913" s="100"/>
      <c r="AD913" s="100"/>
      <c r="AE913" s="100"/>
      <c r="AF913" s="100"/>
      <c r="AG913" s="100"/>
      <c r="AH913" s="100"/>
      <c r="AI913" s="100"/>
      <c r="AJ913" s="100"/>
      <c r="AK913" s="100"/>
      <c r="AL913" s="100"/>
      <c r="AM913" s="100"/>
      <c r="AN913" s="100"/>
      <c r="AO913" s="100"/>
      <c r="AP913" s="100"/>
      <c r="AQ913" s="100"/>
      <c r="AR913" s="100"/>
      <c r="AS913" s="100"/>
      <c r="AT913" s="100"/>
      <c r="AU913" s="100"/>
      <c r="AV913" s="100"/>
      <c r="AW913" s="100"/>
      <c r="AX913" s="100"/>
      <c r="AY913" s="100"/>
      <c r="AZ913" s="100"/>
      <c r="BA913" s="100"/>
      <c r="BB913" s="100"/>
      <c r="BC913" s="100"/>
      <c r="BD913" s="100"/>
      <c r="BE913" s="100"/>
      <c r="BF913" s="106"/>
    </row>
    <row r="914" spans="1:58" ht="37.4" customHeight="1" x14ac:dyDescent="0.55000000000000004">
      <c r="A914" s="107"/>
      <c r="B914" s="338"/>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90"/>
      <c r="Z914" s="390"/>
      <c r="AA914" s="390"/>
      <c r="AB914" s="390"/>
      <c r="AC914" s="100"/>
      <c r="AD914" s="246" t="s">
        <v>221</v>
      </c>
      <c r="AE914" s="246"/>
      <c r="AF914" s="246"/>
      <c r="AG914" s="337"/>
      <c r="AH914" s="337"/>
      <c r="AI914" s="337"/>
      <c r="AJ914" s="337"/>
      <c r="AK914" s="337"/>
      <c r="AL914" s="337"/>
      <c r="AM914" s="337"/>
      <c r="AN914" s="337"/>
      <c r="AO914" s="337"/>
      <c r="AP914" s="337"/>
      <c r="AQ914" s="337"/>
      <c r="AR914" s="337"/>
      <c r="AS914" s="337"/>
      <c r="AT914" s="337"/>
      <c r="AU914" s="337"/>
      <c r="AV914" s="229" t="s">
        <v>88</v>
      </c>
      <c r="AW914" s="230"/>
      <c r="AX914" s="231"/>
      <c r="AY914" s="319"/>
      <c r="AZ914" s="320"/>
      <c r="BA914" s="320"/>
      <c r="BB914" s="320"/>
      <c r="BC914" s="320"/>
      <c r="BD914" s="320"/>
      <c r="BE914" s="321"/>
      <c r="BF914" s="106"/>
    </row>
    <row r="915" spans="1:58" ht="5.5" customHeight="1" x14ac:dyDescent="0.55000000000000004">
      <c r="A915" s="10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108"/>
      <c r="Z915" s="57"/>
      <c r="AA915" s="57"/>
      <c r="AB915" s="57"/>
      <c r="AC915" s="100"/>
      <c r="AD915" s="57"/>
      <c r="AE915" s="57"/>
      <c r="AF915" s="57"/>
      <c r="AG915" s="57"/>
      <c r="AH915" s="57"/>
      <c r="AI915" s="57"/>
      <c r="AJ915" s="57"/>
      <c r="AK915" s="57"/>
      <c r="AL915" s="57"/>
      <c r="AM915" s="57"/>
      <c r="AN915" s="57"/>
      <c r="AO915" s="57"/>
      <c r="AP915" s="57"/>
      <c r="AQ915" s="57"/>
      <c r="AR915" s="57"/>
      <c r="AS915" s="57"/>
      <c r="AT915" s="57"/>
      <c r="AU915" s="57"/>
      <c r="AV915" s="57"/>
      <c r="AW915" s="57"/>
      <c r="AX915" s="57"/>
      <c r="AY915" s="57"/>
      <c r="AZ915" s="57"/>
      <c r="BA915" s="57"/>
      <c r="BB915" s="57"/>
      <c r="BC915" s="57"/>
      <c r="BD915" s="57"/>
      <c r="BE915" s="57"/>
      <c r="BF915" s="106"/>
    </row>
    <row r="916" spans="1:58" ht="37.4" customHeight="1" x14ac:dyDescent="0.55000000000000004">
      <c r="A916" s="10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108"/>
      <c r="Z916" s="57"/>
      <c r="AA916" s="57"/>
      <c r="AB916" s="57"/>
      <c r="AC916" s="100"/>
      <c r="AD916" s="322" t="s">
        <v>224</v>
      </c>
      <c r="AE916" s="323"/>
      <c r="AF916" s="324"/>
      <c r="AG916" s="350"/>
      <c r="AH916" s="351"/>
      <c r="AI916" s="351"/>
      <c r="AJ916" s="351"/>
      <c r="AK916" s="351"/>
      <c r="AL916" s="351"/>
      <c r="AM916" s="351"/>
      <c r="AN916" s="351"/>
      <c r="AO916" s="351"/>
      <c r="AP916" s="351"/>
      <c r="AQ916" s="352"/>
      <c r="AR916" s="322" t="s">
        <v>225</v>
      </c>
      <c r="AS916" s="323"/>
      <c r="AT916" s="324"/>
      <c r="AU916" s="318"/>
      <c r="AV916" s="364"/>
      <c r="AW916" s="364"/>
      <c r="AX916" s="364"/>
      <c r="AY916" s="364"/>
      <c r="AZ916" s="364"/>
      <c r="BA916" s="364"/>
      <c r="BB916" s="364"/>
      <c r="BC916" s="364"/>
      <c r="BD916" s="364"/>
      <c r="BE916" s="364"/>
      <c r="BF916" s="106"/>
    </row>
    <row r="917" spans="1:58" ht="5.5" customHeight="1" x14ac:dyDescent="0.55000000000000004">
      <c r="A917" s="10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108"/>
      <c r="Z917" s="57"/>
      <c r="AA917" s="57"/>
      <c r="AB917" s="57"/>
      <c r="AC917" s="100"/>
      <c r="AD917" s="325"/>
      <c r="AE917" s="326"/>
      <c r="AF917" s="327"/>
      <c r="AG917" s="353"/>
      <c r="AH917" s="354"/>
      <c r="AI917" s="354"/>
      <c r="AJ917" s="354"/>
      <c r="AK917" s="354"/>
      <c r="AL917" s="354"/>
      <c r="AM917" s="354"/>
      <c r="AN917" s="354"/>
      <c r="AO917" s="354"/>
      <c r="AP917" s="354"/>
      <c r="AQ917" s="355"/>
      <c r="AR917" s="325"/>
      <c r="AS917" s="326"/>
      <c r="AT917" s="327"/>
      <c r="AU917" s="364"/>
      <c r="AV917" s="364"/>
      <c r="AW917" s="364"/>
      <c r="AX917" s="364"/>
      <c r="AY917" s="364"/>
      <c r="AZ917" s="364"/>
      <c r="BA917" s="364"/>
      <c r="BB917" s="364"/>
      <c r="BC917" s="364"/>
      <c r="BD917" s="364"/>
      <c r="BE917" s="364"/>
      <c r="BF917" s="106"/>
    </row>
    <row r="918" spans="1:58" ht="37.4" customHeight="1" x14ac:dyDescent="0.55000000000000004">
      <c r="A918" s="10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108"/>
      <c r="Z918" s="57"/>
      <c r="AA918" s="57"/>
      <c r="AB918" s="57"/>
      <c r="AC918" s="100"/>
      <c r="AD918" s="325"/>
      <c r="AE918" s="326"/>
      <c r="AF918" s="327"/>
      <c r="AG918" s="353"/>
      <c r="AH918" s="354"/>
      <c r="AI918" s="354"/>
      <c r="AJ918" s="354"/>
      <c r="AK918" s="354"/>
      <c r="AL918" s="354"/>
      <c r="AM918" s="354"/>
      <c r="AN918" s="354"/>
      <c r="AO918" s="354"/>
      <c r="AP918" s="354"/>
      <c r="AQ918" s="355"/>
      <c r="AR918" s="325"/>
      <c r="AS918" s="326"/>
      <c r="AT918" s="327"/>
      <c r="AU918" s="364"/>
      <c r="AV918" s="364"/>
      <c r="AW918" s="364"/>
      <c r="AX918" s="364"/>
      <c r="AY918" s="364"/>
      <c r="AZ918" s="364"/>
      <c r="BA918" s="364"/>
      <c r="BB918" s="364"/>
      <c r="BC918" s="364"/>
      <c r="BD918" s="364"/>
      <c r="BE918" s="364"/>
      <c r="BF918" s="106"/>
    </row>
    <row r="919" spans="1:58" ht="5.5" customHeight="1" x14ac:dyDescent="0.55000000000000004">
      <c r="A919" s="10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108"/>
      <c r="Z919" s="57"/>
      <c r="AA919" s="57"/>
      <c r="AB919" s="57"/>
      <c r="AC919" s="100"/>
      <c r="AD919" s="325"/>
      <c r="AE919" s="326"/>
      <c r="AF919" s="327"/>
      <c r="AG919" s="353"/>
      <c r="AH919" s="354"/>
      <c r="AI919" s="354"/>
      <c r="AJ919" s="354"/>
      <c r="AK919" s="354"/>
      <c r="AL919" s="354"/>
      <c r="AM919" s="354"/>
      <c r="AN919" s="354"/>
      <c r="AO919" s="354"/>
      <c r="AP919" s="354"/>
      <c r="AQ919" s="355"/>
      <c r="AR919" s="328"/>
      <c r="AS919" s="329"/>
      <c r="AT919" s="330"/>
      <c r="AU919" s="364"/>
      <c r="AV919" s="364"/>
      <c r="AW919" s="364"/>
      <c r="AX919" s="364"/>
      <c r="AY919" s="364"/>
      <c r="AZ919" s="364"/>
      <c r="BA919" s="364"/>
      <c r="BB919" s="364"/>
      <c r="BC919" s="364"/>
      <c r="BD919" s="364"/>
      <c r="BE919" s="364"/>
      <c r="BF919" s="106"/>
    </row>
    <row r="920" spans="1:58" ht="37.4" customHeight="1" x14ac:dyDescent="0.55000000000000004">
      <c r="A920" s="10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108"/>
      <c r="Z920" s="57"/>
      <c r="AA920" s="57"/>
      <c r="AB920" s="57"/>
      <c r="AC920" s="100"/>
      <c r="AD920" s="328"/>
      <c r="AE920" s="329"/>
      <c r="AF920" s="330"/>
      <c r="AG920" s="356"/>
      <c r="AH920" s="357"/>
      <c r="AI920" s="357"/>
      <c r="AJ920" s="357"/>
      <c r="AK920" s="357"/>
      <c r="AL920" s="357"/>
      <c r="AM920" s="357"/>
      <c r="AN920" s="357"/>
      <c r="AO920" s="357"/>
      <c r="AP920" s="357"/>
      <c r="AQ920" s="358"/>
      <c r="AR920" s="286" t="s">
        <v>228</v>
      </c>
      <c r="AS920" s="287"/>
      <c r="AT920" s="288"/>
      <c r="AU920" s="318"/>
      <c r="AV920" s="364"/>
      <c r="AW920" s="364"/>
      <c r="AX920" s="364"/>
      <c r="AY920" s="364"/>
      <c r="AZ920" s="364"/>
      <c r="BA920" s="364"/>
      <c r="BB920" s="364"/>
      <c r="BC920" s="364"/>
      <c r="BD920" s="364"/>
      <c r="BE920" s="364"/>
      <c r="BF920" s="106"/>
    </row>
    <row r="921" spans="1:58" ht="5.5" customHeight="1" x14ac:dyDescent="0.55000000000000004">
      <c r="A921" s="10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108"/>
      <c r="Z921" s="57"/>
      <c r="AA921" s="57"/>
      <c r="AB921" s="57"/>
      <c r="AC921" s="100"/>
      <c r="AD921" s="57"/>
      <c r="AE921" s="57"/>
      <c r="AF921" s="57"/>
      <c r="AG921" s="57"/>
      <c r="AH921" s="57"/>
      <c r="AI921" s="57"/>
      <c r="AJ921" s="57"/>
      <c r="AK921" s="57"/>
      <c r="AL921" s="57"/>
      <c r="AM921" s="57"/>
      <c r="AN921" s="57"/>
      <c r="AO921" s="57"/>
      <c r="AP921" s="57"/>
      <c r="AQ921" s="57"/>
      <c r="AR921" s="57"/>
      <c r="AS921" s="57"/>
      <c r="AT921" s="57"/>
      <c r="AU921" s="57"/>
      <c r="AV921" s="57"/>
      <c r="AW921" s="57"/>
      <c r="AX921" s="57"/>
      <c r="AY921" s="57"/>
      <c r="AZ921" s="57"/>
      <c r="BA921" s="57"/>
      <c r="BB921" s="57"/>
      <c r="BC921" s="57"/>
      <c r="BD921" s="57"/>
      <c r="BE921" s="57"/>
      <c r="BF921" s="106"/>
    </row>
    <row r="922" spans="1:58" ht="37.4" customHeight="1" x14ac:dyDescent="0.55000000000000004">
      <c r="A922" s="10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108"/>
      <c r="Z922" s="57"/>
      <c r="AA922" s="57"/>
      <c r="AB922" s="57"/>
      <c r="AC922" s="100"/>
      <c r="AD922" s="252" t="s">
        <v>229</v>
      </c>
      <c r="AE922" s="253"/>
      <c r="AF922" s="253"/>
      <c r="AG922" s="253"/>
      <c r="AH922" s="254"/>
      <c r="AI922" s="318"/>
      <c r="AJ922" s="318"/>
      <c r="AK922" s="318"/>
      <c r="AL922" s="318"/>
      <c r="AM922" s="318"/>
      <c r="AN922" s="318"/>
      <c r="AO922" s="318"/>
      <c r="AP922" s="318"/>
      <c r="AQ922" s="318"/>
      <c r="AR922" s="318"/>
      <c r="AS922" s="318"/>
      <c r="AT922" s="318"/>
      <c r="AU922" s="318"/>
      <c r="AV922" s="247" t="s">
        <v>230</v>
      </c>
      <c r="AW922" s="247"/>
      <c r="AX922" s="247"/>
      <c r="AY922" s="318"/>
      <c r="AZ922" s="318"/>
      <c r="BA922" s="318"/>
      <c r="BB922" s="318"/>
      <c r="BC922" s="318"/>
      <c r="BD922" s="318"/>
      <c r="BE922" s="318"/>
      <c r="BF922" s="106"/>
    </row>
    <row r="923" spans="1:58" ht="5.5" customHeight="1" x14ac:dyDescent="0.55000000000000004">
      <c r="A923" s="10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108"/>
      <c r="Z923" s="57"/>
      <c r="AA923" s="57"/>
      <c r="AB923" s="57"/>
      <c r="AC923" s="100"/>
      <c r="AD923" s="315"/>
      <c r="AE923" s="316"/>
      <c r="AF923" s="316"/>
      <c r="AG923" s="316"/>
      <c r="AH923" s="317"/>
      <c r="AI923" s="318"/>
      <c r="AJ923" s="318"/>
      <c r="AK923" s="318"/>
      <c r="AL923" s="318"/>
      <c r="AM923" s="318"/>
      <c r="AN923" s="318"/>
      <c r="AO923" s="318"/>
      <c r="AP923" s="318"/>
      <c r="AQ923" s="318"/>
      <c r="AR923" s="318"/>
      <c r="AS923" s="318"/>
      <c r="AT923" s="318"/>
      <c r="AU923" s="318"/>
      <c r="AV923" s="247"/>
      <c r="AW923" s="247"/>
      <c r="AX923" s="247"/>
      <c r="AY923" s="318"/>
      <c r="AZ923" s="318"/>
      <c r="BA923" s="318"/>
      <c r="BB923" s="318"/>
      <c r="BC923" s="318"/>
      <c r="BD923" s="318"/>
      <c r="BE923" s="318"/>
      <c r="BF923" s="106"/>
    </row>
    <row r="924" spans="1:58" ht="37.4" customHeight="1" x14ac:dyDescent="0.55000000000000004">
      <c r="A924" s="10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108"/>
      <c r="Z924" s="57"/>
      <c r="AA924" s="57"/>
      <c r="AB924" s="57"/>
      <c r="AC924" s="100"/>
      <c r="AD924" s="255"/>
      <c r="AE924" s="256"/>
      <c r="AF924" s="256"/>
      <c r="AG924" s="256"/>
      <c r="AH924" s="257"/>
      <c r="AI924" s="318"/>
      <c r="AJ924" s="318"/>
      <c r="AK924" s="318"/>
      <c r="AL924" s="318"/>
      <c r="AM924" s="318"/>
      <c r="AN924" s="318"/>
      <c r="AO924" s="318"/>
      <c r="AP924" s="318"/>
      <c r="AQ924" s="318"/>
      <c r="AR924" s="318"/>
      <c r="AS924" s="318"/>
      <c r="AT924" s="318"/>
      <c r="AU924" s="318"/>
      <c r="AV924" s="247"/>
      <c r="AW924" s="247"/>
      <c r="AX924" s="247"/>
      <c r="AY924" s="318"/>
      <c r="AZ924" s="318"/>
      <c r="BA924" s="318"/>
      <c r="BB924" s="318"/>
      <c r="BC924" s="318"/>
      <c r="BD924" s="318"/>
      <c r="BE924" s="318"/>
      <c r="BF924" s="106"/>
    </row>
    <row r="925" spans="1:58" ht="5.5" customHeight="1" thickBot="1" x14ac:dyDescent="0.6">
      <c r="A925" s="120"/>
      <c r="B925" s="122"/>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c r="AA925" s="122"/>
      <c r="AB925" s="122"/>
      <c r="AC925" s="122"/>
      <c r="AD925" s="122"/>
      <c r="AE925" s="122"/>
      <c r="AF925" s="122"/>
      <c r="AG925" s="122"/>
      <c r="AH925" s="122"/>
      <c r="AI925" s="122"/>
      <c r="AJ925" s="122"/>
      <c r="AK925" s="122"/>
      <c r="AL925" s="122"/>
      <c r="AM925" s="122"/>
      <c r="AN925" s="122"/>
      <c r="AO925" s="122"/>
      <c r="AP925" s="122"/>
      <c r="AQ925" s="122"/>
      <c r="AR925" s="122"/>
      <c r="AS925" s="122"/>
      <c r="AT925" s="122"/>
      <c r="AU925" s="122"/>
      <c r="AV925" s="122"/>
      <c r="AW925" s="122"/>
      <c r="AX925" s="122"/>
      <c r="AY925" s="122"/>
      <c r="AZ925" s="122"/>
      <c r="BA925" s="122"/>
      <c r="BB925" s="122"/>
      <c r="BC925" s="122"/>
      <c r="BD925" s="122"/>
      <c r="BE925" s="122"/>
      <c r="BF925" s="123"/>
    </row>
    <row r="926" spans="1:58" ht="5.5" customHeight="1" thickTop="1" x14ac:dyDescent="0.55000000000000004">
      <c r="A926" s="104"/>
      <c r="BF926" s="103"/>
    </row>
    <row r="927" spans="1:58" ht="37.4" customHeight="1" x14ac:dyDescent="0.55000000000000004">
      <c r="A927" s="104"/>
      <c r="B927" s="56" t="s">
        <v>3</v>
      </c>
      <c r="C927" s="417" t="s">
        <v>542</v>
      </c>
      <c r="D927" s="418"/>
      <c r="E927" s="419"/>
      <c r="F927" s="56" t="s">
        <v>209</v>
      </c>
      <c r="G927" s="339" t="s">
        <v>493</v>
      </c>
      <c r="H927" s="339"/>
      <c r="I927" s="339"/>
      <c r="J927" s="339"/>
      <c r="K927" s="246" t="s">
        <v>211</v>
      </c>
      <c r="L927" s="247"/>
      <c r="M927" s="341" t="s">
        <v>543</v>
      </c>
      <c r="N927" s="342"/>
      <c r="O927" s="342"/>
      <c r="P927" s="342"/>
      <c r="Q927" s="342"/>
      <c r="R927" s="342"/>
      <c r="S927" s="342"/>
      <c r="T927" s="342"/>
      <c r="U927" s="342"/>
      <c r="V927" s="343"/>
      <c r="W927" s="246" t="s">
        <v>213</v>
      </c>
      <c r="X927" s="246"/>
      <c r="Y927" s="344" t="s">
        <v>544</v>
      </c>
      <c r="Z927" s="344"/>
      <c r="AA927" s="344"/>
      <c r="AB927" s="344"/>
      <c r="AD927" s="247" t="s">
        <v>215</v>
      </c>
      <c r="AE927" s="345"/>
      <c r="AF927" s="345"/>
      <c r="AG927" s="359" t="s">
        <v>545</v>
      </c>
      <c r="AH927" s="360"/>
      <c r="AI927" s="360"/>
      <c r="AJ927" s="360"/>
      <c r="AK927" s="360"/>
      <c r="AL927" s="360"/>
      <c r="AM927" s="360"/>
      <c r="AN927" s="360"/>
      <c r="AO927" s="360"/>
      <c r="AP927" s="360"/>
      <c r="AQ927" s="360"/>
      <c r="AR927" s="360"/>
      <c r="AS927" s="360"/>
      <c r="AT927" s="360"/>
      <c r="AU927" s="360"/>
      <c r="AV927" s="360"/>
      <c r="AW927" s="360"/>
      <c r="AX927" s="360"/>
      <c r="AY927" s="360"/>
      <c r="AZ927" s="360"/>
      <c r="BA927" s="360"/>
      <c r="BB927" s="360"/>
      <c r="BC927" s="360"/>
      <c r="BD927" s="360"/>
      <c r="BE927" s="360"/>
      <c r="BF927" s="103"/>
    </row>
    <row r="928" spans="1:58" ht="5.5" customHeight="1" x14ac:dyDescent="0.55000000000000004">
      <c r="A928" s="104"/>
      <c r="BF928" s="103"/>
    </row>
    <row r="929" spans="1:58" ht="37.4" customHeight="1" x14ac:dyDescent="0.55000000000000004">
      <c r="A929" s="104"/>
      <c r="B929" s="247" t="s">
        <v>217</v>
      </c>
      <c r="C929" s="365"/>
      <c r="D929" s="366" t="s">
        <v>497</v>
      </c>
      <c r="E929" s="367"/>
      <c r="F929" s="367"/>
      <c r="G929" s="367"/>
      <c r="H929" s="367"/>
      <c r="I929" s="367"/>
      <c r="J929" s="367"/>
      <c r="K929" s="367"/>
      <c r="L929" s="367"/>
      <c r="M929" s="367"/>
      <c r="N929" s="367"/>
      <c r="O929" s="367"/>
      <c r="P929" s="367"/>
      <c r="Q929" s="367"/>
      <c r="R929" s="367"/>
      <c r="S929" s="367"/>
      <c r="T929" s="368"/>
      <c r="U929" s="247" t="s">
        <v>219</v>
      </c>
      <c r="V929" s="247"/>
      <c r="W929" s="247"/>
      <c r="X929" s="349" t="s">
        <v>546</v>
      </c>
      <c r="Y929" s="349"/>
      <c r="Z929" s="349"/>
      <c r="AA929" s="349"/>
      <c r="AB929" s="349"/>
      <c r="AD929" s="331" t="s">
        <v>236</v>
      </c>
      <c r="AE929" s="331"/>
      <c r="AF929" s="331"/>
      <c r="AG929" s="361" t="s">
        <v>547</v>
      </c>
      <c r="AH929" s="361"/>
      <c r="AI929" s="361"/>
      <c r="AJ929" s="361"/>
      <c r="AK929" s="361"/>
      <c r="AL929" s="361"/>
      <c r="AM929" s="361"/>
      <c r="AN929" s="361"/>
      <c r="AO929" s="361"/>
      <c r="AP929" s="361"/>
      <c r="AQ929" s="361"/>
      <c r="AR929" s="361"/>
      <c r="AS929" s="361"/>
      <c r="AT929" s="361"/>
      <c r="AU929" s="361"/>
      <c r="AV929" s="361"/>
      <c r="AW929" s="361"/>
      <c r="AX929" s="361"/>
      <c r="AY929" s="361"/>
      <c r="AZ929" s="361"/>
      <c r="BA929" s="361"/>
      <c r="BB929" s="361"/>
      <c r="BC929" s="361"/>
      <c r="BD929" s="361"/>
      <c r="BE929" s="361"/>
      <c r="BF929" s="103"/>
    </row>
    <row r="930" spans="1:58" ht="5.5" customHeight="1" x14ac:dyDescent="0.55000000000000004">
      <c r="A930" s="104"/>
      <c r="AD930" s="332"/>
      <c r="AE930" s="332"/>
      <c r="AF930" s="332"/>
      <c r="AG930" s="362"/>
      <c r="AH930" s="362"/>
      <c r="AI930" s="362"/>
      <c r="AJ930" s="362"/>
      <c r="AK930" s="362"/>
      <c r="AL930" s="362"/>
      <c r="AM930" s="362"/>
      <c r="AN930" s="362"/>
      <c r="AO930" s="362"/>
      <c r="AP930" s="362"/>
      <c r="AQ930" s="362"/>
      <c r="AR930" s="362"/>
      <c r="AS930" s="362"/>
      <c r="AT930" s="362"/>
      <c r="AU930" s="362"/>
      <c r="AV930" s="362"/>
      <c r="AW930" s="362"/>
      <c r="AX930" s="362"/>
      <c r="AY930" s="362"/>
      <c r="AZ930" s="362"/>
      <c r="BA930" s="362"/>
      <c r="BB930" s="362"/>
      <c r="BC930" s="362"/>
      <c r="BD930" s="362"/>
      <c r="BE930" s="362"/>
      <c r="BF930" s="103"/>
    </row>
    <row r="931" spans="1:58" ht="37.4" customHeight="1" x14ac:dyDescent="0.55000000000000004">
      <c r="A931" s="104"/>
      <c r="B931" s="247" t="s">
        <v>222</v>
      </c>
      <c r="C931" s="247"/>
      <c r="D931" s="247"/>
      <c r="E931" s="247"/>
      <c r="F931" s="247"/>
      <c r="G931" s="247"/>
      <c r="H931" s="247"/>
      <c r="I931" s="247"/>
      <c r="J931" s="247"/>
      <c r="K931" s="247"/>
      <c r="L931" s="247"/>
      <c r="M931" s="247"/>
      <c r="N931" s="247"/>
      <c r="O931" s="247"/>
      <c r="P931" s="247"/>
      <c r="Q931" s="247"/>
      <c r="R931" s="247"/>
      <c r="S931" s="247"/>
      <c r="T931" s="247"/>
      <c r="U931" s="247"/>
      <c r="V931" s="247"/>
      <c r="W931" s="247"/>
      <c r="X931" s="247"/>
      <c r="Y931" s="247" t="s">
        <v>223</v>
      </c>
      <c r="Z931" s="247"/>
      <c r="AA931" s="247"/>
      <c r="AB931" s="247"/>
      <c r="AD931" s="333"/>
      <c r="AE931" s="333"/>
      <c r="AF931" s="333"/>
      <c r="AG931" s="363"/>
      <c r="AH931" s="363"/>
      <c r="AI931" s="363"/>
      <c r="AJ931" s="363"/>
      <c r="AK931" s="363"/>
      <c r="AL931" s="363"/>
      <c r="AM931" s="363"/>
      <c r="AN931" s="363"/>
      <c r="AO931" s="363"/>
      <c r="AP931" s="363"/>
      <c r="AQ931" s="363"/>
      <c r="AR931" s="363"/>
      <c r="AS931" s="363"/>
      <c r="AT931" s="363"/>
      <c r="AU931" s="363"/>
      <c r="AV931" s="363"/>
      <c r="AW931" s="363"/>
      <c r="AX931" s="363"/>
      <c r="AY931" s="363"/>
      <c r="AZ931" s="363"/>
      <c r="BA931" s="363"/>
      <c r="BB931" s="363"/>
      <c r="BC931" s="363"/>
      <c r="BD931" s="363"/>
      <c r="BE931" s="363"/>
      <c r="BF931" s="103"/>
    </row>
    <row r="932" spans="1:58" ht="5.5" customHeight="1" x14ac:dyDescent="0.55000000000000004">
      <c r="A932" s="104"/>
      <c r="BF932" s="103"/>
    </row>
    <row r="933" spans="1:58" ht="37.4" customHeight="1" x14ac:dyDescent="0.55000000000000004">
      <c r="A933" s="104"/>
      <c r="B933" s="12" t="s">
        <v>226</v>
      </c>
      <c r="C933" s="341" t="s">
        <v>548</v>
      </c>
      <c r="D933" s="342"/>
      <c r="E933" s="342"/>
      <c r="F933" s="342"/>
      <c r="G933" s="342"/>
      <c r="H933" s="342"/>
      <c r="I933" s="342"/>
      <c r="J933" s="342"/>
      <c r="K933" s="342"/>
      <c r="L933" s="342"/>
      <c r="M933" s="342"/>
      <c r="N933" s="342"/>
      <c r="O933" s="342"/>
      <c r="P933" s="342"/>
      <c r="Q933" s="342"/>
      <c r="R933" s="342"/>
      <c r="S933" s="342"/>
      <c r="T933" s="342"/>
      <c r="U933" s="342"/>
      <c r="V933" s="342"/>
      <c r="W933" s="342"/>
      <c r="X933" s="343"/>
      <c r="Y933" s="383"/>
      <c r="Z933" s="384"/>
      <c r="AA933" s="384"/>
      <c r="AB933" s="385"/>
      <c r="AD933" s="229" t="s">
        <v>239</v>
      </c>
      <c r="AE933" s="230"/>
      <c r="AF933" s="231"/>
      <c r="AG933" s="334"/>
      <c r="AH933" s="335"/>
      <c r="AI933" s="335"/>
      <c r="AJ933" s="335"/>
      <c r="AK933" s="335"/>
      <c r="AL933" s="335"/>
      <c r="AM933" s="335"/>
      <c r="AN933" s="335"/>
      <c r="AO933" s="335"/>
      <c r="AP933" s="335"/>
      <c r="AQ933" s="335"/>
      <c r="AR933" s="335"/>
      <c r="AS933" s="335"/>
      <c r="AT933" s="335"/>
      <c r="AU933" s="335"/>
      <c r="AV933" s="335"/>
      <c r="AW933" s="335"/>
      <c r="AX933" s="335"/>
      <c r="AY933" s="335"/>
      <c r="AZ933" s="335"/>
      <c r="BA933" s="335"/>
      <c r="BB933" s="335"/>
      <c r="BC933" s="335"/>
      <c r="BD933" s="335"/>
      <c r="BE933" s="336"/>
      <c r="BF933" s="103"/>
    </row>
    <row r="934" spans="1:58" ht="5.5" customHeight="1" x14ac:dyDescent="0.55000000000000004">
      <c r="A934" s="104"/>
      <c r="B934" s="11"/>
      <c r="C934" s="3"/>
      <c r="D934" s="3"/>
      <c r="E934" s="3"/>
      <c r="F934" s="3"/>
      <c r="G934" s="3"/>
      <c r="H934" s="3"/>
      <c r="I934" s="3"/>
      <c r="J934" s="3"/>
      <c r="K934" s="3"/>
      <c r="L934" s="3"/>
      <c r="M934" s="3"/>
      <c r="N934" s="3"/>
      <c r="O934" s="3"/>
      <c r="P934" s="3"/>
      <c r="Q934" s="3"/>
      <c r="R934" s="3"/>
      <c r="S934" s="3"/>
      <c r="T934" s="3"/>
      <c r="U934" s="3"/>
      <c r="V934" s="3"/>
      <c r="W934" s="3"/>
      <c r="X934" s="3"/>
      <c r="Y934" s="9"/>
      <c r="Z934" s="6"/>
      <c r="AA934" s="6"/>
      <c r="AB934" s="6"/>
      <c r="BF934" s="103"/>
    </row>
    <row r="935" spans="1:58" ht="37.4" customHeight="1" x14ac:dyDescent="0.55000000000000004">
      <c r="A935" s="104"/>
      <c r="B935" s="13" t="s">
        <v>240</v>
      </c>
      <c r="C935" s="341" t="s">
        <v>549</v>
      </c>
      <c r="D935" s="342"/>
      <c r="E935" s="342"/>
      <c r="F935" s="342"/>
      <c r="G935" s="342"/>
      <c r="H935" s="342"/>
      <c r="I935" s="342"/>
      <c r="J935" s="342"/>
      <c r="K935" s="342"/>
      <c r="L935" s="342"/>
      <c r="M935" s="342"/>
      <c r="N935" s="342"/>
      <c r="O935" s="342"/>
      <c r="P935" s="342"/>
      <c r="Q935" s="342"/>
      <c r="R935" s="342"/>
      <c r="S935" s="342"/>
      <c r="T935" s="342"/>
      <c r="U935" s="342"/>
      <c r="V935" s="342"/>
      <c r="W935" s="342"/>
      <c r="X935" s="343"/>
      <c r="Y935" s="383"/>
      <c r="Z935" s="384"/>
      <c r="AA935" s="384"/>
      <c r="AB935" s="385"/>
      <c r="AD935" s="246" t="s">
        <v>221</v>
      </c>
      <c r="AE935" s="246"/>
      <c r="AF935" s="246"/>
      <c r="AG935" s="337"/>
      <c r="AH935" s="337"/>
      <c r="AI935" s="337"/>
      <c r="AJ935" s="337"/>
      <c r="AK935" s="337"/>
      <c r="AL935" s="337"/>
      <c r="AM935" s="337"/>
      <c r="AN935" s="337"/>
      <c r="AO935" s="337"/>
      <c r="AP935" s="337"/>
      <c r="AQ935" s="337"/>
      <c r="AR935" s="337"/>
      <c r="AS935" s="337"/>
      <c r="AT935" s="337"/>
      <c r="AU935" s="337"/>
      <c r="AV935" s="229" t="s">
        <v>88</v>
      </c>
      <c r="AW935" s="230"/>
      <c r="AX935" s="231"/>
      <c r="AY935" s="319"/>
      <c r="AZ935" s="320"/>
      <c r="BA935" s="320"/>
      <c r="BB935" s="320"/>
      <c r="BC935" s="320"/>
      <c r="BD935" s="320"/>
      <c r="BE935" s="321"/>
      <c r="BF935" s="103"/>
    </row>
    <row r="936" spans="1:58" ht="5.5" customHeight="1" x14ac:dyDescent="0.55000000000000004">
      <c r="A936" s="104"/>
      <c r="B936" s="102"/>
      <c r="C936" s="102"/>
      <c r="D936" s="102"/>
      <c r="E936" s="102"/>
      <c r="F936" s="102"/>
      <c r="G936" s="102"/>
      <c r="H936" s="102"/>
      <c r="I936" s="102"/>
      <c r="J936" s="102"/>
      <c r="K936" s="102"/>
      <c r="L936" s="102"/>
      <c r="M936" s="102"/>
      <c r="N936" s="102"/>
      <c r="O936" s="102"/>
      <c r="P936" s="102"/>
      <c r="Q936" s="102"/>
      <c r="R936" s="102"/>
      <c r="S936" s="102"/>
      <c r="T936" s="102"/>
      <c r="U936" s="102"/>
      <c r="V936" s="102"/>
      <c r="W936" s="102"/>
      <c r="X936" s="102"/>
      <c r="Y936" s="8"/>
      <c r="Z936" s="5"/>
      <c r="AA936" s="5"/>
      <c r="AB936" s="5"/>
      <c r="AD936"/>
      <c r="AE936"/>
      <c r="AF936"/>
      <c r="AG936"/>
      <c r="AH936"/>
      <c r="AI936"/>
      <c r="AJ936"/>
      <c r="AK936"/>
      <c r="AL936"/>
      <c r="AM936"/>
      <c r="AN936"/>
      <c r="AO936"/>
      <c r="AP936"/>
      <c r="AQ936"/>
      <c r="AR936"/>
      <c r="AS936"/>
      <c r="AT936"/>
      <c r="AU936"/>
      <c r="AV936"/>
      <c r="AW936"/>
      <c r="AX936"/>
      <c r="AY936"/>
      <c r="AZ936"/>
      <c r="BA936"/>
      <c r="BB936"/>
      <c r="BC936"/>
      <c r="BD936"/>
      <c r="BE936"/>
      <c r="BF936" s="103"/>
    </row>
    <row r="937" spans="1:58" ht="37.4" customHeight="1" x14ac:dyDescent="0.55000000000000004">
      <c r="A937" s="104"/>
      <c r="B937"/>
      <c r="Y937" s="116"/>
      <c r="Z937"/>
      <c r="AA937"/>
      <c r="AB937"/>
      <c r="AD937" s="322" t="s">
        <v>224</v>
      </c>
      <c r="AE937" s="323"/>
      <c r="AF937" s="324"/>
      <c r="AG937" s="350"/>
      <c r="AH937" s="351"/>
      <c r="AI937" s="351"/>
      <c r="AJ937" s="351"/>
      <c r="AK937" s="351"/>
      <c r="AL937" s="351"/>
      <c r="AM937" s="351"/>
      <c r="AN937" s="351"/>
      <c r="AO937" s="351"/>
      <c r="AP937" s="351"/>
      <c r="AQ937" s="352"/>
      <c r="AR937" s="322" t="s">
        <v>225</v>
      </c>
      <c r="AS937" s="323"/>
      <c r="AT937" s="324"/>
      <c r="AU937" s="318"/>
      <c r="AV937" s="364"/>
      <c r="AW937" s="364"/>
      <c r="AX937" s="364"/>
      <c r="AY937" s="364"/>
      <c r="AZ937" s="364"/>
      <c r="BA937" s="364"/>
      <c r="BB937" s="364"/>
      <c r="BC937" s="364"/>
      <c r="BD937" s="364"/>
      <c r="BE937" s="364"/>
      <c r="BF937" s="103"/>
    </row>
    <row r="938" spans="1:58" ht="5.5" customHeight="1" x14ac:dyDescent="0.55000000000000004">
      <c r="A938" s="104"/>
      <c r="B938"/>
      <c r="C938"/>
      <c r="D938"/>
      <c r="E938"/>
      <c r="F938"/>
      <c r="G938"/>
      <c r="H938"/>
      <c r="I938"/>
      <c r="J938"/>
      <c r="K938"/>
      <c r="L938"/>
      <c r="M938"/>
      <c r="N938"/>
      <c r="O938"/>
      <c r="P938"/>
      <c r="Q938"/>
      <c r="R938"/>
      <c r="S938"/>
      <c r="T938"/>
      <c r="U938"/>
      <c r="V938"/>
      <c r="W938"/>
      <c r="X938"/>
      <c r="Y938" s="116"/>
      <c r="Z938"/>
      <c r="AA938"/>
      <c r="AB938"/>
      <c r="AD938" s="325"/>
      <c r="AE938" s="326"/>
      <c r="AF938" s="327"/>
      <c r="AG938" s="353"/>
      <c r="AH938" s="354"/>
      <c r="AI938" s="354"/>
      <c r="AJ938" s="354"/>
      <c r="AK938" s="354"/>
      <c r="AL938" s="354"/>
      <c r="AM938" s="354"/>
      <c r="AN938" s="354"/>
      <c r="AO938" s="354"/>
      <c r="AP938" s="354"/>
      <c r="AQ938" s="355"/>
      <c r="AR938" s="325"/>
      <c r="AS938" s="326"/>
      <c r="AT938" s="327"/>
      <c r="AU938" s="364"/>
      <c r="AV938" s="364"/>
      <c r="AW938" s="364"/>
      <c r="AX938" s="364"/>
      <c r="AY938" s="364"/>
      <c r="AZ938" s="364"/>
      <c r="BA938" s="364"/>
      <c r="BB938" s="364"/>
      <c r="BC938" s="364"/>
      <c r="BD938" s="364"/>
      <c r="BE938" s="364"/>
      <c r="BF938" s="103"/>
    </row>
    <row r="939" spans="1:58" ht="37.4" customHeight="1" x14ac:dyDescent="0.55000000000000004">
      <c r="A939" s="104"/>
      <c r="B939"/>
      <c r="C939"/>
      <c r="D939"/>
      <c r="E939"/>
      <c r="F939"/>
      <c r="G939"/>
      <c r="H939"/>
      <c r="I939"/>
      <c r="J939"/>
      <c r="K939"/>
      <c r="L939"/>
      <c r="M939"/>
      <c r="N939"/>
      <c r="O939"/>
      <c r="P939"/>
      <c r="Q939"/>
      <c r="R939"/>
      <c r="S939"/>
      <c r="T939"/>
      <c r="U939"/>
      <c r="V939"/>
      <c r="W939"/>
      <c r="X939"/>
      <c r="Y939" s="116"/>
      <c r="Z939"/>
      <c r="AA939"/>
      <c r="AB939"/>
      <c r="AD939" s="325"/>
      <c r="AE939" s="326"/>
      <c r="AF939" s="327"/>
      <c r="AG939" s="353"/>
      <c r="AH939" s="354"/>
      <c r="AI939" s="354"/>
      <c r="AJ939" s="354"/>
      <c r="AK939" s="354"/>
      <c r="AL939" s="354"/>
      <c r="AM939" s="354"/>
      <c r="AN939" s="354"/>
      <c r="AO939" s="354"/>
      <c r="AP939" s="354"/>
      <c r="AQ939" s="355"/>
      <c r="AR939" s="325"/>
      <c r="AS939" s="326"/>
      <c r="AT939" s="327"/>
      <c r="AU939" s="364"/>
      <c r="AV939" s="364"/>
      <c r="AW939" s="364"/>
      <c r="AX939" s="364"/>
      <c r="AY939" s="364"/>
      <c r="AZ939" s="364"/>
      <c r="BA939" s="364"/>
      <c r="BB939" s="364"/>
      <c r="BC939" s="364"/>
      <c r="BD939" s="364"/>
      <c r="BE939" s="364"/>
      <c r="BF939" s="103"/>
    </row>
    <row r="940" spans="1:58" ht="5.5" customHeight="1" x14ac:dyDescent="0.55000000000000004">
      <c r="A940" s="104"/>
      <c r="B940"/>
      <c r="C940"/>
      <c r="D940"/>
      <c r="E940"/>
      <c r="F940"/>
      <c r="G940"/>
      <c r="H940"/>
      <c r="I940"/>
      <c r="J940"/>
      <c r="K940"/>
      <c r="L940"/>
      <c r="M940"/>
      <c r="N940"/>
      <c r="O940"/>
      <c r="P940"/>
      <c r="Q940"/>
      <c r="R940"/>
      <c r="S940"/>
      <c r="T940"/>
      <c r="U940"/>
      <c r="V940"/>
      <c r="W940"/>
      <c r="X940"/>
      <c r="Y940" s="116"/>
      <c r="Z940"/>
      <c r="AA940"/>
      <c r="AB940"/>
      <c r="AD940" s="325"/>
      <c r="AE940" s="326"/>
      <c r="AF940" s="327"/>
      <c r="AG940" s="353"/>
      <c r="AH940" s="354"/>
      <c r="AI940" s="354"/>
      <c r="AJ940" s="354"/>
      <c r="AK940" s="354"/>
      <c r="AL940" s="354"/>
      <c r="AM940" s="354"/>
      <c r="AN940" s="354"/>
      <c r="AO940" s="354"/>
      <c r="AP940" s="354"/>
      <c r="AQ940" s="355"/>
      <c r="AR940" s="328"/>
      <c r="AS940" s="329"/>
      <c r="AT940" s="330"/>
      <c r="AU940" s="364"/>
      <c r="AV940" s="364"/>
      <c r="AW940" s="364"/>
      <c r="AX940" s="364"/>
      <c r="AY940" s="364"/>
      <c r="AZ940" s="364"/>
      <c r="BA940" s="364"/>
      <c r="BB940" s="364"/>
      <c r="BC940" s="364"/>
      <c r="BD940" s="364"/>
      <c r="BE940" s="364"/>
      <c r="BF940" s="103"/>
    </row>
    <row r="941" spans="1:58" ht="37.4" customHeight="1" x14ac:dyDescent="0.55000000000000004">
      <c r="A941" s="104"/>
      <c r="B941"/>
      <c r="C941"/>
      <c r="D941"/>
      <c r="E941"/>
      <c r="F941"/>
      <c r="G941"/>
      <c r="H941"/>
      <c r="I941"/>
      <c r="J941"/>
      <c r="K941"/>
      <c r="L941"/>
      <c r="M941"/>
      <c r="N941"/>
      <c r="O941"/>
      <c r="P941"/>
      <c r="Q941"/>
      <c r="R941"/>
      <c r="S941"/>
      <c r="T941"/>
      <c r="U941"/>
      <c r="V941"/>
      <c r="W941"/>
      <c r="X941"/>
      <c r="Y941" s="116"/>
      <c r="Z941"/>
      <c r="AA941"/>
      <c r="AB941"/>
      <c r="AD941" s="328"/>
      <c r="AE941" s="329"/>
      <c r="AF941" s="330"/>
      <c r="AG941" s="356"/>
      <c r="AH941" s="357"/>
      <c r="AI941" s="357"/>
      <c r="AJ941" s="357"/>
      <c r="AK941" s="357"/>
      <c r="AL941" s="357"/>
      <c r="AM941" s="357"/>
      <c r="AN941" s="357"/>
      <c r="AO941" s="357"/>
      <c r="AP941" s="357"/>
      <c r="AQ941" s="358"/>
      <c r="AR941" s="286" t="s">
        <v>228</v>
      </c>
      <c r="AS941" s="287"/>
      <c r="AT941" s="288"/>
      <c r="AU941" s="318"/>
      <c r="AV941" s="364"/>
      <c r="AW941" s="364"/>
      <c r="AX941" s="364"/>
      <c r="AY941" s="364"/>
      <c r="AZ941" s="364"/>
      <c r="BA941" s="364"/>
      <c r="BB941" s="364"/>
      <c r="BC941" s="364"/>
      <c r="BD941" s="364"/>
      <c r="BE941" s="364"/>
      <c r="BF941" s="103"/>
    </row>
    <row r="942" spans="1:58" ht="5.5" customHeight="1" x14ac:dyDescent="0.55000000000000004">
      <c r="A942" s="104"/>
      <c r="B942"/>
      <c r="C942"/>
      <c r="D942"/>
      <c r="E942"/>
      <c r="F942"/>
      <c r="G942"/>
      <c r="H942"/>
      <c r="I942"/>
      <c r="J942"/>
      <c r="K942"/>
      <c r="L942"/>
      <c r="M942"/>
      <c r="N942"/>
      <c r="O942"/>
      <c r="P942"/>
      <c r="Q942"/>
      <c r="R942"/>
      <c r="S942"/>
      <c r="T942"/>
      <c r="U942"/>
      <c r="V942"/>
      <c r="W942"/>
      <c r="X942"/>
      <c r="Y942" s="116"/>
      <c r="Z942"/>
      <c r="AA942"/>
      <c r="AB942"/>
      <c r="AD942"/>
      <c r="AE942"/>
      <c r="AF942"/>
      <c r="AG942"/>
      <c r="AH942"/>
      <c r="AI942"/>
      <c r="AJ942"/>
      <c r="AK942"/>
      <c r="AL942"/>
      <c r="AM942"/>
      <c r="AN942"/>
      <c r="AO942"/>
      <c r="AP942"/>
      <c r="AQ942"/>
      <c r="AR942"/>
      <c r="AS942"/>
      <c r="AT942"/>
      <c r="AU942"/>
      <c r="AV942"/>
      <c r="AW942"/>
      <c r="AX942"/>
      <c r="AY942"/>
      <c r="AZ942"/>
      <c r="BA942"/>
      <c r="BB942"/>
      <c r="BC942"/>
      <c r="BD942"/>
      <c r="BE942"/>
      <c r="BF942" s="103"/>
    </row>
    <row r="943" spans="1:58" ht="37.4" customHeight="1" x14ac:dyDescent="0.55000000000000004">
      <c r="A943" s="104"/>
      <c r="B943"/>
      <c r="C943"/>
      <c r="D943"/>
      <c r="E943"/>
      <c r="F943"/>
      <c r="G943"/>
      <c r="H943"/>
      <c r="I943"/>
      <c r="J943"/>
      <c r="K943"/>
      <c r="L943"/>
      <c r="M943"/>
      <c r="N943"/>
      <c r="O943"/>
      <c r="P943"/>
      <c r="Q943"/>
      <c r="R943"/>
      <c r="S943"/>
      <c r="T943"/>
      <c r="U943"/>
      <c r="V943"/>
      <c r="W943"/>
      <c r="X943"/>
      <c r="Y943" s="116"/>
      <c r="Z943"/>
      <c r="AA943"/>
      <c r="AB943"/>
      <c r="AD943" s="252" t="s">
        <v>229</v>
      </c>
      <c r="AE943" s="253"/>
      <c r="AF943" s="253"/>
      <c r="AG943" s="253"/>
      <c r="AH943" s="254"/>
      <c r="AI943" s="318"/>
      <c r="AJ943" s="318"/>
      <c r="AK943" s="318"/>
      <c r="AL943" s="318"/>
      <c r="AM943" s="318"/>
      <c r="AN943" s="318"/>
      <c r="AO943" s="318"/>
      <c r="AP943" s="318"/>
      <c r="AQ943" s="318"/>
      <c r="AR943" s="318"/>
      <c r="AS943" s="318"/>
      <c r="AT943" s="318"/>
      <c r="AU943" s="318"/>
      <c r="AV943" s="247" t="s">
        <v>230</v>
      </c>
      <c r="AW943" s="247"/>
      <c r="AX943" s="247"/>
      <c r="AY943" s="318"/>
      <c r="AZ943" s="318"/>
      <c r="BA943" s="318"/>
      <c r="BB943" s="318"/>
      <c r="BC943" s="318"/>
      <c r="BD943" s="318"/>
      <c r="BE943" s="318"/>
      <c r="BF943" s="103"/>
    </row>
    <row r="944" spans="1:58" ht="5.5" customHeight="1" x14ac:dyDescent="0.55000000000000004">
      <c r="A944" s="104"/>
      <c r="B944"/>
      <c r="C944"/>
      <c r="D944"/>
      <c r="E944"/>
      <c r="F944"/>
      <c r="G944"/>
      <c r="H944"/>
      <c r="I944"/>
      <c r="J944"/>
      <c r="K944"/>
      <c r="L944"/>
      <c r="M944"/>
      <c r="N944"/>
      <c r="O944"/>
      <c r="P944"/>
      <c r="Q944"/>
      <c r="R944"/>
      <c r="S944"/>
      <c r="T944"/>
      <c r="U944"/>
      <c r="V944"/>
      <c r="W944"/>
      <c r="X944"/>
      <c r="Y944" s="116"/>
      <c r="Z944"/>
      <c r="AA944"/>
      <c r="AB944"/>
      <c r="AD944" s="315"/>
      <c r="AE944" s="316"/>
      <c r="AF944" s="316"/>
      <c r="AG944" s="316"/>
      <c r="AH944" s="317"/>
      <c r="AI944" s="318"/>
      <c r="AJ944" s="318"/>
      <c r="AK944" s="318"/>
      <c r="AL944" s="318"/>
      <c r="AM944" s="318"/>
      <c r="AN944" s="318"/>
      <c r="AO944" s="318"/>
      <c r="AP944" s="318"/>
      <c r="AQ944" s="318"/>
      <c r="AR944" s="318"/>
      <c r="AS944" s="318"/>
      <c r="AT944" s="318"/>
      <c r="AU944" s="318"/>
      <c r="AV944" s="247"/>
      <c r="AW944" s="247"/>
      <c r="AX944" s="247"/>
      <c r="AY944" s="318"/>
      <c r="AZ944" s="318"/>
      <c r="BA944" s="318"/>
      <c r="BB944" s="318"/>
      <c r="BC944" s="318"/>
      <c r="BD944" s="318"/>
      <c r="BE944" s="318"/>
      <c r="BF944" s="103"/>
    </row>
    <row r="945" spans="1:58" ht="37.4" customHeight="1" x14ac:dyDescent="0.55000000000000004">
      <c r="A945" s="104"/>
      <c r="B945"/>
      <c r="C945"/>
      <c r="D945"/>
      <c r="E945"/>
      <c r="F945"/>
      <c r="G945"/>
      <c r="H945"/>
      <c r="I945"/>
      <c r="J945"/>
      <c r="K945"/>
      <c r="L945"/>
      <c r="M945"/>
      <c r="N945"/>
      <c r="O945"/>
      <c r="P945"/>
      <c r="Q945"/>
      <c r="R945"/>
      <c r="S945"/>
      <c r="T945"/>
      <c r="U945"/>
      <c r="V945"/>
      <c r="W945"/>
      <c r="X945"/>
      <c r="Y945" s="116"/>
      <c r="Z945"/>
      <c r="AA945"/>
      <c r="AB945"/>
      <c r="AD945" s="255"/>
      <c r="AE945" s="256"/>
      <c r="AF945" s="256"/>
      <c r="AG945" s="256"/>
      <c r="AH945" s="257"/>
      <c r="AI945" s="318"/>
      <c r="AJ945" s="318"/>
      <c r="AK945" s="318"/>
      <c r="AL945" s="318"/>
      <c r="AM945" s="318"/>
      <c r="AN945" s="318"/>
      <c r="AO945" s="318"/>
      <c r="AP945" s="318"/>
      <c r="AQ945" s="318"/>
      <c r="AR945" s="318"/>
      <c r="AS945" s="318"/>
      <c r="AT945" s="318"/>
      <c r="AU945" s="318"/>
      <c r="AV945" s="247"/>
      <c r="AW945" s="247"/>
      <c r="AX945" s="247"/>
      <c r="AY945" s="318"/>
      <c r="AZ945" s="318"/>
      <c r="BA945" s="318"/>
      <c r="BB945" s="318"/>
      <c r="BC945" s="318"/>
      <c r="BD945" s="318"/>
      <c r="BE945" s="318"/>
      <c r="BF945" s="103"/>
    </row>
    <row r="946" spans="1:58" ht="5.5" customHeight="1" thickBot="1" x14ac:dyDescent="0.6">
      <c r="A946" s="124"/>
      <c r="B946" s="125"/>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c r="Z946" s="125"/>
      <c r="AA946" s="125"/>
      <c r="AB946" s="125"/>
      <c r="AC946" s="125"/>
      <c r="AD946" s="125"/>
      <c r="AE946" s="125"/>
      <c r="AF946" s="125"/>
      <c r="AG946" s="125"/>
      <c r="AH946" s="125"/>
      <c r="AI946" s="125"/>
      <c r="AJ946" s="125"/>
      <c r="AK946" s="125"/>
      <c r="AL946" s="125"/>
      <c r="AM946" s="125"/>
      <c r="AN946" s="125"/>
      <c r="AO946" s="125"/>
      <c r="AP946" s="125"/>
      <c r="AQ946" s="125"/>
      <c r="AR946" s="125"/>
      <c r="AS946" s="125"/>
      <c r="AT946" s="125"/>
      <c r="AU946" s="125"/>
      <c r="AV946" s="125"/>
      <c r="AW946" s="125"/>
      <c r="AX946" s="125"/>
      <c r="AY946" s="125"/>
      <c r="AZ946" s="125"/>
      <c r="BA946" s="125"/>
      <c r="BB946" s="125"/>
      <c r="BC946" s="125"/>
      <c r="BD946" s="125"/>
      <c r="BE946" s="125"/>
      <c r="BF946" s="126"/>
    </row>
    <row r="947" spans="1:58" ht="5.5" customHeight="1" thickTop="1" x14ac:dyDescent="0.55000000000000004">
      <c r="A947" s="107"/>
      <c r="B947" s="100"/>
      <c r="C947" s="100"/>
      <c r="D947" s="100"/>
      <c r="E947" s="100"/>
      <c r="F947" s="100"/>
      <c r="G947" s="100"/>
      <c r="H947" s="100"/>
      <c r="I947" s="100"/>
      <c r="J947" s="100"/>
      <c r="K947" s="100"/>
      <c r="L947" s="100"/>
      <c r="M947" s="100"/>
      <c r="N947" s="100"/>
      <c r="O947" s="100"/>
      <c r="P947" s="100"/>
      <c r="Q947" s="100"/>
      <c r="R947" s="100"/>
      <c r="S947" s="100"/>
      <c r="T947" s="100"/>
      <c r="U947" s="100"/>
      <c r="V947" s="100"/>
      <c r="W947" s="100"/>
      <c r="X947" s="100"/>
      <c r="Y947" s="100"/>
      <c r="Z947" s="100"/>
      <c r="AA947" s="100"/>
      <c r="AB947" s="100"/>
      <c r="AC947" s="100"/>
      <c r="AD947" s="100"/>
      <c r="AE947" s="100"/>
      <c r="AF947" s="100"/>
      <c r="AG947" s="100"/>
      <c r="AH947" s="100"/>
      <c r="AI947" s="100"/>
      <c r="AJ947" s="100"/>
      <c r="AK947" s="100"/>
      <c r="AL947" s="100"/>
      <c r="AM947" s="100"/>
      <c r="AN947" s="100"/>
      <c r="AO947" s="100"/>
      <c r="AP947" s="100"/>
      <c r="AQ947" s="100"/>
      <c r="AR947" s="100"/>
      <c r="AS947" s="100"/>
      <c r="AT947" s="100"/>
      <c r="AU947" s="100"/>
      <c r="AV947" s="100"/>
      <c r="AW947" s="100"/>
      <c r="AX947" s="100"/>
      <c r="AY947" s="100"/>
      <c r="AZ947" s="100"/>
      <c r="BA947" s="100"/>
      <c r="BB947" s="100"/>
      <c r="BC947" s="100"/>
      <c r="BD947" s="100"/>
      <c r="BE947" s="100"/>
      <c r="BF947" s="106"/>
    </row>
    <row r="948" spans="1:58" ht="37.4" customHeight="1" x14ac:dyDescent="0.55000000000000004">
      <c r="A948" s="107"/>
      <c r="B948" s="56" t="s">
        <v>3</v>
      </c>
      <c r="C948" s="417" t="s">
        <v>550</v>
      </c>
      <c r="D948" s="418"/>
      <c r="E948" s="419"/>
      <c r="F948" s="56" t="s">
        <v>209</v>
      </c>
      <c r="G948" s="339" t="s">
        <v>493</v>
      </c>
      <c r="H948" s="339"/>
      <c r="I948" s="339"/>
      <c r="J948" s="339"/>
      <c r="K948" s="246" t="s">
        <v>211</v>
      </c>
      <c r="L948" s="247"/>
      <c r="M948" s="341" t="s">
        <v>551</v>
      </c>
      <c r="N948" s="342"/>
      <c r="O948" s="342"/>
      <c r="P948" s="342"/>
      <c r="Q948" s="342"/>
      <c r="R948" s="342"/>
      <c r="S948" s="342"/>
      <c r="T948" s="342"/>
      <c r="U948" s="342"/>
      <c r="V948" s="343"/>
      <c r="W948" s="246" t="s">
        <v>213</v>
      </c>
      <c r="X948" s="246"/>
      <c r="Y948" s="344" t="s">
        <v>552</v>
      </c>
      <c r="Z948" s="344"/>
      <c r="AA948" s="344"/>
      <c r="AB948" s="344"/>
      <c r="AC948" s="100"/>
      <c r="AD948" s="247" t="s">
        <v>215</v>
      </c>
      <c r="AE948" s="345"/>
      <c r="AF948" s="345"/>
      <c r="AG948" s="359" t="s">
        <v>553</v>
      </c>
      <c r="AH948" s="360"/>
      <c r="AI948" s="360"/>
      <c r="AJ948" s="360"/>
      <c r="AK948" s="360"/>
      <c r="AL948" s="360"/>
      <c r="AM948" s="360"/>
      <c r="AN948" s="360"/>
      <c r="AO948" s="360"/>
      <c r="AP948" s="360"/>
      <c r="AQ948" s="360"/>
      <c r="AR948" s="360"/>
      <c r="AS948" s="360"/>
      <c r="AT948" s="360"/>
      <c r="AU948" s="360"/>
      <c r="AV948" s="360"/>
      <c r="AW948" s="360"/>
      <c r="AX948" s="360"/>
      <c r="AY948" s="360"/>
      <c r="AZ948" s="360"/>
      <c r="BA948" s="360"/>
      <c r="BB948" s="360"/>
      <c r="BC948" s="360"/>
      <c r="BD948" s="360"/>
      <c r="BE948" s="360"/>
      <c r="BF948" s="106"/>
    </row>
    <row r="949" spans="1:58" ht="5.5" customHeight="1" x14ac:dyDescent="0.55000000000000004">
      <c r="A949" s="107"/>
      <c r="B949" s="100"/>
      <c r="C949" s="100"/>
      <c r="D949" s="100"/>
      <c r="E949" s="100"/>
      <c r="F949" s="100"/>
      <c r="G949" s="100"/>
      <c r="H949" s="100"/>
      <c r="I949" s="100"/>
      <c r="J949" s="100"/>
      <c r="K949" s="100"/>
      <c r="L949" s="100"/>
      <c r="M949" s="100"/>
      <c r="N949" s="100"/>
      <c r="O949" s="100"/>
      <c r="P949" s="100"/>
      <c r="Q949" s="100"/>
      <c r="R949" s="100"/>
      <c r="S949" s="100"/>
      <c r="T949" s="100"/>
      <c r="U949" s="100"/>
      <c r="V949" s="100"/>
      <c r="W949" s="100"/>
      <c r="X949" s="100"/>
      <c r="Y949" s="100"/>
      <c r="Z949" s="100"/>
      <c r="AA949" s="100"/>
      <c r="AB949" s="100"/>
      <c r="AC949" s="100"/>
      <c r="AD949" s="100"/>
      <c r="AE949" s="100"/>
      <c r="AF949" s="100"/>
      <c r="AG949" s="100"/>
      <c r="AH949" s="100"/>
      <c r="AI949" s="100"/>
      <c r="AJ949" s="100"/>
      <c r="AK949" s="100"/>
      <c r="AL949" s="100"/>
      <c r="AM949" s="100"/>
      <c r="AN949" s="100"/>
      <c r="AO949" s="100"/>
      <c r="AP949" s="100"/>
      <c r="AQ949" s="100"/>
      <c r="AR949" s="100"/>
      <c r="AS949" s="100"/>
      <c r="AT949" s="100"/>
      <c r="AU949" s="100"/>
      <c r="AV949" s="100"/>
      <c r="AW949" s="100"/>
      <c r="AX949" s="100"/>
      <c r="AY949" s="100"/>
      <c r="AZ949" s="100"/>
      <c r="BA949" s="100"/>
      <c r="BB949" s="100"/>
      <c r="BC949" s="100"/>
      <c r="BD949" s="100"/>
      <c r="BE949" s="100"/>
      <c r="BF949" s="106"/>
    </row>
    <row r="950" spans="1:58" ht="37.4" customHeight="1" x14ac:dyDescent="0.55000000000000004">
      <c r="A950" s="107"/>
      <c r="B950" s="247" t="s">
        <v>217</v>
      </c>
      <c r="C950" s="345"/>
      <c r="D950" s="366" t="s">
        <v>497</v>
      </c>
      <c r="E950" s="367"/>
      <c r="F950" s="367"/>
      <c r="G950" s="367"/>
      <c r="H950" s="367"/>
      <c r="I950" s="367"/>
      <c r="J950" s="367"/>
      <c r="K950" s="367"/>
      <c r="L950" s="367"/>
      <c r="M950" s="367"/>
      <c r="N950" s="367"/>
      <c r="O950" s="367"/>
      <c r="P950" s="367"/>
      <c r="Q950" s="367"/>
      <c r="R950" s="367"/>
      <c r="S950" s="367"/>
      <c r="T950" s="368"/>
      <c r="U950" s="247" t="s">
        <v>219</v>
      </c>
      <c r="V950" s="247"/>
      <c r="W950" s="247"/>
      <c r="X950" s="349" t="s">
        <v>554</v>
      </c>
      <c r="Y950" s="349"/>
      <c r="Z950" s="349"/>
      <c r="AA950" s="349"/>
      <c r="AB950" s="349"/>
      <c r="AC950" s="100"/>
      <c r="AD950" s="331" t="s">
        <v>236</v>
      </c>
      <c r="AE950" s="331"/>
      <c r="AF950" s="331"/>
      <c r="AG950" s="361" t="s">
        <v>555</v>
      </c>
      <c r="AH950" s="361"/>
      <c r="AI950" s="361"/>
      <c r="AJ950" s="361"/>
      <c r="AK950" s="361"/>
      <c r="AL950" s="361"/>
      <c r="AM950" s="361"/>
      <c r="AN950" s="361"/>
      <c r="AO950" s="361"/>
      <c r="AP950" s="361"/>
      <c r="AQ950" s="361"/>
      <c r="AR950" s="361"/>
      <c r="AS950" s="361"/>
      <c r="AT950" s="361"/>
      <c r="AU950" s="361"/>
      <c r="AV950" s="361"/>
      <c r="AW950" s="361"/>
      <c r="AX950" s="361"/>
      <c r="AY950" s="361"/>
      <c r="AZ950" s="361"/>
      <c r="BA950" s="361"/>
      <c r="BB950" s="361"/>
      <c r="BC950" s="361"/>
      <c r="BD950" s="361"/>
      <c r="BE950" s="361"/>
      <c r="BF950" s="106"/>
    </row>
    <row r="951" spans="1:58" ht="5.5" customHeight="1" x14ac:dyDescent="0.55000000000000004">
      <c r="A951" s="107"/>
      <c r="B951" s="100"/>
      <c r="C951" s="100"/>
      <c r="D951" s="100"/>
      <c r="E951" s="100"/>
      <c r="F951" s="100"/>
      <c r="G951" s="100"/>
      <c r="H951" s="100"/>
      <c r="I951" s="100"/>
      <c r="J951" s="100"/>
      <c r="K951" s="100"/>
      <c r="L951" s="100"/>
      <c r="M951" s="100"/>
      <c r="N951" s="100"/>
      <c r="O951" s="100"/>
      <c r="P951" s="100"/>
      <c r="Q951" s="100"/>
      <c r="R951" s="100"/>
      <c r="S951" s="100"/>
      <c r="T951" s="100"/>
      <c r="U951" s="100"/>
      <c r="V951" s="100"/>
      <c r="W951" s="100"/>
      <c r="X951" s="100"/>
      <c r="Y951" s="100"/>
      <c r="Z951" s="100"/>
      <c r="AA951" s="100"/>
      <c r="AB951" s="100"/>
      <c r="AC951" s="100"/>
      <c r="AD951" s="332"/>
      <c r="AE951" s="332"/>
      <c r="AF951" s="332"/>
      <c r="AG951" s="362"/>
      <c r="AH951" s="362"/>
      <c r="AI951" s="362"/>
      <c r="AJ951" s="362"/>
      <c r="AK951" s="362"/>
      <c r="AL951" s="362"/>
      <c r="AM951" s="362"/>
      <c r="AN951" s="362"/>
      <c r="AO951" s="362"/>
      <c r="AP951" s="362"/>
      <c r="AQ951" s="362"/>
      <c r="AR951" s="362"/>
      <c r="AS951" s="362"/>
      <c r="AT951" s="362"/>
      <c r="AU951" s="362"/>
      <c r="AV951" s="362"/>
      <c r="AW951" s="362"/>
      <c r="AX951" s="362"/>
      <c r="AY951" s="362"/>
      <c r="AZ951" s="362"/>
      <c r="BA951" s="362"/>
      <c r="BB951" s="362"/>
      <c r="BC951" s="362"/>
      <c r="BD951" s="362"/>
      <c r="BE951" s="362"/>
      <c r="BF951" s="106"/>
    </row>
    <row r="952" spans="1:58" ht="37.4" customHeight="1" x14ac:dyDescent="0.55000000000000004">
      <c r="A952" s="107"/>
      <c r="B952" s="247" t="s">
        <v>222</v>
      </c>
      <c r="C952" s="247"/>
      <c r="D952" s="247"/>
      <c r="E952" s="247"/>
      <c r="F952" s="247"/>
      <c r="G952" s="247"/>
      <c r="H952" s="247"/>
      <c r="I952" s="247"/>
      <c r="J952" s="247"/>
      <c r="K952" s="247"/>
      <c r="L952" s="247"/>
      <c r="M952" s="247"/>
      <c r="N952" s="247"/>
      <c r="O952" s="247"/>
      <c r="P952" s="247"/>
      <c r="Q952" s="247"/>
      <c r="R952" s="247"/>
      <c r="S952" s="247"/>
      <c r="T952" s="247"/>
      <c r="U952" s="247"/>
      <c r="V952" s="247"/>
      <c r="W952" s="247"/>
      <c r="X952" s="247"/>
      <c r="Y952" s="247" t="s">
        <v>223</v>
      </c>
      <c r="Z952" s="247"/>
      <c r="AA952" s="247"/>
      <c r="AB952" s="247"/>
      <c r="AC952" s="100"/>
      <c r="AD952" s="333"/>
      <c r="AE952" s="333"/>
      <c r="AF952" s="333"/>
      <c r="AG952" s="363"/>
      <c r="AH952" s="363"/>
      <c r="AI952" s="363"/>
      <c r="AJ952" s="363"/>
      <c r="AK952" s="363"/>
      <c r="AL952" s="363"/>
      <c r="AM952" s="363"/>
      <c r="AN952" s="363"/>
      <c r="AO952" s="363"/>
      <c r="AP952" s="363"/>
      <c r="AQ952" s="363"/>
      <c r="AR952" s="363"/>
      <c r="AS952" s="363"/>
      <c r="AT952" s="363"/>
      <c r="AU952" s="363"/>
      <c r="AV952" s="363"/>
      <c r="AW952" s="363"/>
      <c r="AX952" s="363"/>
      <c r="AY952" s="363"/>
      <c r="AZ952" s="363"/>
      <c r="BA952" s="363"/>
      <c r="BB952" s="363"/>
      <c r="BC952" s="363"/>
      <c r="BD952" s="363"/>
      <c r="BE952" s="363"/>
      <c r="BF952" s="106"/>
    </row>
    <row r="953" spans="1:58" ht="5.5" customHeight="1" x14ac:dyDescent="0.55000000000000004">
      <c r="A953" s="107"/>
      <c r="B953" s="100"/>
      <c r="C953" s="100"/>
      <c r="D953" s="100"/>
      <c r="E953" s="100"/>
      <c r="F953" s="100"/>
      <c r="G953" s="100"/>
      <c r="H953" s="100"/>
      <c r="I953" s="100"/>
      <c r="J953" s="100"/>
      <c r="K953" s="100"/>
      <c r="L953" s="100"/>
      <c r="M953" s="100"/>
      <c r="N953" s="100"/>
      <c r="O953" s="100"/>
      <c r="P953" s="100"/>
      <c r="Q953" s="100"/>
      <c r="R953" s="100"/>
      <c r="S953" s="100"/>
      <c r="T953" s="100"/>
      <c r="U953" s="100"/>
      <c r="V953" s="100"/>
      <c r="W953" s="100"/>
      <c r="X953" s="100"/>
      <c r="Y953" s="100"/>
      <c r="Z953" s="100"/>
      <c r="AA953" s="100"/>
      <c r="AB953" s="100"/>
      <c r="AC953" s="100"/>
      <c r="AD953" s="100"/>
      <c r="AE953" s="100"/>
      <c r="AF953" s="100"/>
      <c r="AG953" s="100"/>
      <c r="AH953" s="100"/>
      <c r="AI953" s="100"/>
      <c r="AJ953" s="100"/>
      <c r="AK953" s="100"/>
      <c r="AL953" s="100"/>
      <c r="AM953" s="100"/>
      <c r="AN953" s="100"/>
      <c r="AO953" s="100"/>
      <c r="AP953" s="100"/>
      <c r="AQ953" s="100"/>
      <c r="AR953" s="100"/>
      <c r="AS953" s="100"/>
      <c r="AT953" s="100"/>
      <c r="AU953" s="100"/>
      <c r="AV953" s="100"/>
      <c r="AW953" s="100"/>
      <c r="AX953" s="100"/>
      <c r="AY953" s="100"/>
      <c r="AZ953" s="100"/>
      <c r="BA953" s="100"/>
      <c r="BB953" s="100"/>
      <c r="BC953" s="100"/>
      <c r="BD953" s="100"/>
      <c r="BE953" s="100"/>
      <c r="BF953" s="106"/>
    </row>
    <row r="954" spans="1:58" ht="37.4" customHeight="1" x14ac:dyDescent="0.55000000000000004">
      <c r="A954" s="107"/>
      <c r="B954" s="338" t="s">
        <v>226</v>
      </c>
      <c r="C954" s="339" t="s">
        <v>556</v>
      </c>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90"/>
      <c r="Z954" s="390"/>
      <c r="AA954" s="390"/>
      <c r="AB954" s="390"/>
      <c r="AC954" s="100"/>
      <c r="AD954" s="229" t="s">
        <v>239</v>
      </c>
      <c r="AE954" s="230"/>
      <c r="AF954" s="231"/>
      <c r="AG954" s="334"/>
      <c r="AH954" s="335"/>
      <c r="AI954" s="335"/>
      <c r="AJ954" s="335"/>
      <c r="AK954" s="335"/>
      <c r="AL954" s="335"/>
      <c r="AM954" s="335"/>
      <c r="AN954" s="335"/>
      <c r="AO954" s="335"/>
      <c r="AP954" s="335"/>
      <c r="AQ954" s="335"/>
      <c r="AR954" s="335"/>
      <c r="AS954" s="335"/>
      <c r="AT954" s="335"/>
      <c r="AU954" s="335"/>
      <c r="AV954" s="335"/>
      <c r="AW954" s="335"/>
      <c r="AX954" s="335"/>
      <c r="AY954" s="335"/>
      <c r="AZ954" s="335"/>
      <c r="BA954" s="335"/>
      <c r="BB954" s="335"/>
      <c r="BC954" s="335"/>
      <c r="BD954" s="335"/>
      <c r="BE954" s="336"/>
      <c r="BF954" s="106"/>
    </row>
    <row r="955" spans="1:58" ht="5.5" customHeight="1" x14ac:dyDescent="0.55000000000000004">
      <c r="A955" s="107"/>
      <c r="B955" s="338"/>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90"/>
      <c r="Z955" s="390"/>
      <c r="AA955" s="390"/>
      <c r="AB955" s="390"/>
      <c r="AC955" s="100"/>
      <c r="AD955" s="100"/>
      <c r="AE955" s="100"/>
      <c r="AF955" s="100"/>
      <c r="AG955" s="100"/>
      <c r="AH955" s="100"/>
      <c r="AI955" s="100"/>
      <c r="AJ955" s="100"/>
      <c r="AK955" s="100"/>
      <c r="AL955" s="100"/>
      <c r="AM955" s="100"/>
      <c r="AN955" s="100"/>
      <c r="AO955" s="100"/>
      <c r="AP955" s="100"/>
      <c r="AQ955" s="100"/>
      <c r="AR955" s="100"/>
      <c r="AS955" s="100"/>
      <c r="AT955" s="100"/>
      <c r="AU955" s="100"/>
      <c r="AV955" s="100"/>
      <c r="AW955" s="100"/>
      <c r="AX955" s="100"/>
      <c r="AY955" s="100"/>
      <c r="AZ955" s="100"/>
      <c r="BA955" s="100"/>
      <c r="BB955" s="100"/>
      <c r="BC955" s="100"/>
      <c r="BD955" s="100"/>
      <c r="BE955" s="100"/>
      <c r="BF955" s="106"/>
    </row>
    <row r="956" spans="1:58" ht="37.4" customHeight="1" x14ac:dyDescent="0.55000000000000004">
      <c r="A956" s="107"/>
      <c r="B956" s="338"/>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90"/>
      <c r="Z956" s="390"/>
      <c r="AA956" s="390"/>
      <c r="AB956" s="390"/>
      <c r="AC956" s="100"/>
      <c r="AD956" s="246" t="s">
        <v>221</v>
      </c>
      <c r="AE956" s="246"/>
      <c r="AF956" s="246"/>
      <c r="AG956" s="337"/>
      <c r="AH956" s="337"/>
      <c r="AI956" s="337"/>
      <c r="AJ956" s="337"/>
      <c r="AK956" s="337"/>
      <c r="AL956" s="337"/>
      <c r="AM956" s="337"/>
      <c r="AN956" s="337"/>
      <c r="AO956" s="337"/>
      <c r="AP956" s="337"/>
      <c r="AQ956" s="337"/>
      <c r="AR956" s="337"/>
      <c r="AS956" s="337"/>
      <c r="AT956" s="337"/>
      <c r="AU956" s="337"/>
      <c r="AV956" s="229" t="s">
        <v>88</v>
      </c>
      <c r="AW956" s="230"/>
      <c r="AX956" s="231"/>
      <c r="AY956" s="319"/>
      <c r="AZ956" s="320"/>
      <c r="BA956" s="320"/>
      <c r="BB956" s="320"/>
      <c r="BC956" s="320"/>
      <c r="BD956" s="320"/>
      <c r="BE956" s="321"/>
      <c r="BF956" s="106"/>
    </row>
    <row r="957" spans="1:58" ht="5.5" customHeight="1" x14ac:dyDescent="0.55000000000000004">
      <c r="A957" s="107"/>
      <c r="B957" s="113"/>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8"/>
      <c r="Z957" s="119"/>
      <c r="AA957" s="119"/>
      <c r="AB957" s="119"/>
      <c r="AC957" s="100"/>
      <c r="AD957" s="57"/>
      <c r="AE957" s="57"/>
      <c r="AF957" s="57"/>
      <c r="AG957" s="57"/>
      <c r="AH957" s="57"/>
      <c r="AI957" s="57"/>
      <c r="AJ957" s="57"/>
      <c r="AK957" s="57"/>
      <c r="AL957" s="57"/>
      <c r="AM957" s="57"/>
      <c r="AN957" s="57"/>
      <c r="AO957" s="57"/>
      <c r="AP957" s="57"/>
      <c r="AQ957" s="57"/>
      <c r="AR957" s="57"/>
      <c r="AS957" s="57"/>
      <c r="AT957" s="57"/>
      <c r="AU957" s="57"/>
      <c r="AV957" s="57"/>
      <c r="AW957" s="57"/>
      <c r="AX957" s="57"/>
      <c r="AY957" s="57"/>
      <c r="AZ957" s="57"/>
      <c r="BA957" s="57"/>
      <c r="BB957" s="57"/>
      <c r="BC957" s="57"/>
      <c r="BD957" s="57"/>
      <c r="BE957" s="57"/>
      <c r="BF957" s="106"/>
    </row>
    <row r="958" spans="1:58" ht="37.4" customHeight="1" x14ac:dyDescent="0.55000000000000004">
      <c r="A958" s="107"/>
      <c r="B958" s="13" t="s">
        <v>240</v>
      </c>
      <c r="C958" s="341" t="s">
        <v>557</v>
      </c>
      <c r="D958" s="342"/>
      <c r="E958" s="342"/>
      <c r="F958" s="342"/>
      <c r="G958" s="342"/>
      <c r="H958" s="342"/>
      <c r="I958" s="342"/>
      <c r="J958" s="342"/>
      <c r="K958" s="342"/>
      <c r="L958" s="342"/>
      <c r="M958" s="342"/>
      <c r="N958" s="342"/>
      <c r="O958" s="342"/>
      <c r="P958" s="342"/>
      <c r="Q958" s="342"/>
      <c r="R958" s="342"/>
      <c r="S958" s="342"/>
      <c r="T958" s="342"/>
      <c r="U958" s="342"/>
      <c r="V958" s="342"/>
      <c r="W958" s="342"/>
      <c r="X958" s="343"/>
      <c r="Y958" s="390"/>
      <c r="Z958" s="390"/>
      <c r="AA958" s="390"/>
      <c r="AB958" s="390"/>
      <c r="AC958" s="100"/>
      <c r="AD958" s="322" t="s">
        <v>224</v>
      </c>
      <c r="AE958" s="323"/>
      <c r="AF958" s="324"/>
      <c r="AG958" s="350"/>
      <c r="AH958" s="351"/>
      <c r="AI958" s="351"/>
      <c r="AJ958" s="351"/>
      <c r="AK958" s="351"/>
      <c r="AL958" s="351"/>
      <c r="AM958" s="351"/>
      <c r="AN958" s="351"/>
      <c r="AO958" s="351"/>
      <c r="AP958" s="351"/>
      <c r="AQ958" s="352"/>
      <c r="AR958" s="322" t="s">
        <v>225</v>
      </c>
      <c r="AS958" s="323"/>
      <c r="AT958" s="324"/>
      <c r="AU958" s="318"/>
      <c r="AV958" s="364"/>
      <c r="AW958" s="364"/>
      <c r="AX958" s="364"/>
      <c r="AY958" s="364"/>
      <c r="AZ958" s="364"/>
      <c r="BA958" s="364"/>
      <c r="BB958" s="364"/>
      <c r="BC958" s="364"/>
      <c r="BD958" s="364"/>
      <c r="BE958" s="364"/>
      <c r="BF958" s="106"/>
    </row>
    <row r="959" spans="1:58" ht="5.5" customHeight="1" x14ac:dyDescent="0.55000000000000004">
      <c r="A959" s="10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108"/>
      <c r="Z959" s="57"/>
      <c r="AA959" s="57"/>
      <c r="AB959" s="57"/>
      <c r="AC959" s="100"/>
      <c r="AD959" s="325"/>
      <c r="AE959" s="326"/>
      <c r="AF959" s="327"/>
      <c r="AG959" s="353"/>
      <c r="AH959" s="354"/>
      <c r="AI959" s="354"/>
      <c r="AJ959" s="354"/>
      <c r="AK959" s="354"/>
      <c r="AL959" s="354"/>
      <c r="AM959" s="354"/>
      <c r="AN959" s="354"/>
      <c r="AO959" s="354"/>
      <c r="AP959" s="354"/>
      <c r="AQ959" s="355"/>
      <c r="AR959" s="325"/>
      <c r="AS959" s="326"/>
      <c r="AT959" s="327"/>
      <c r="AU959" s="364"/>
      <c r="AV959" s="364"/>
      <c r="AW959" s="364"/>
      <c r="AX959" s="364"/>
      <c r="AY959" s="364"/>
      <c r="AZ959" s="364"/>
      <c r="BA959" s="364"/>
      <c r="BB959" s="364"/>
      <c r="BC959" s="364"/>
      <c r="BD959" s="364"/>
      <c r="BE959" s="364"/>
      <c r="BF959" s="106"/>
    </row>
    <row r="960" spans="1:58" ht="37.4" customHeight="1" x14ac:dyDescent="0.55000000000000004">
      <c r="A960" s="107"/>
      <c r="B960" s="57"/>
      <c r="C960" s="501" t="s">
        <v>558</v>
      </c>
      <c r="D960" s="501"/>
      <c r="E960" s="501"/>
      <c r="F960" s="501"/>
      <c r="G960" s="501"/>
      <c r="H960" s="501"/>
      <c r="I960" s="501"/>
      <c r="J960" s="501"/>
      <c r="K960" s="501"/>
      <c r="L960" s="501"/>
      <c r="M960" s="501"/>
      <c r="N960" s="501"/>
      <c r="O960" s="501"/>
      <c r="P960" s="501"/>
      <c r="Q960" s="501"/>
      <c r="R960" s="501"/>
      <c r="S960" s="501"/>
      <c r="T960" s="501"/>
      <c r="U960" s="501"/>
      <c r="V960" s="501"/>
      <c r="W960" s="501"/>
      <c r="X960" s="501"/>
      <c r="Y960" s="108"/>
      <c r="Z960" s="57"/>
      <c r="AA960" s="57"/>
      <c r="AB960" s="57"/>
      <c r="AC960" s="100"/>
      <c r="AD960" s="325"/>
      <c r="AE960" s="326"/>
      <c r="AF960" s="327"/>
      <c r="AG960" s="353"/>
      <c r="AH960" s="354"/>
      <c r="AI960" s="354"/>
      <c r="AJ960" s="354"/>
      <c r="AK960" s="354"/>
      <c r="AL960" s="354"/>
      <c r="AM960" s="354"/>
      <c r="AN960" s="354"/>
      <c r="AO960" s="354"/>
      <c r="AP960" s="354"/>
      <c r="AQ960" s="355"/>
      <c r="AR960" s="325"/>
      <c r="AS960" s="326"/>
      <c r="AT960" s="327"/>
      <c r="AU960" s="364"/>
      <c r="AV960" s="364"/>
      <c r="AW960" s="364"/>
      <c r="AX960" s="364"/>
      <c r="AY960" s="364"/>
      <c r="AZ960" s="364"/>
      <c r="BA960" s="364"/>
      <c r="BB960" s="364"/>
      <c r="BC960" s="364"/>
      <c r="BD960" s="364"/>
      <c r="BE960" s="364"/>
      <c r="BF960" s="106"/>
    </row>
    <row r="961" spans="1:58" ht="5.5" customHeight="1" x14ac:dyDescent="0.55000000000000004">
      <c r="A961" s="10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108"/>
      <c r="Z961" s="57"/>
      <c r="AA961" s="57"/>
      <c r="AB961" s="57"/>
      <c r="AC961" s="100"/>
      <c r="AD961" s="325"/>
      <c r="AE961" s="326"/>
      <c r="AF961" s="327"/>
      <c r="AG961" s="353"/>
      <c r="AH961" s="354"/>
      <c r="AI961" s="354"/>
      <c r="AJ961" s="354"/>
      <c r="AK961" s="354"/>
      <c r="AL961" s="354"/>
      <c r="AM961" s="354"/>
      <c r="AN961" s="354"/>
      <c r="AO961" s="354"/>
      <c r="AP961" s="354"/>
      <c r="AQ961" s="355"/>
      <c r="AR961" s="328"/>
      <c r="AS961" s="329"/>
      <c r="AT961" s="330"/>
      <c r="AU961" s="364"/>
      <c r="AV961" s="364"/>
      <c r="AW961" s="364"/>
      <c r="AX961" s="364"/>
      <c r="AY961" s="364"/>
      <c r="AZ961" s="364"/>
      <c r="BA961" s="364"/>
      <c r="BB961" s="364"/>
      <c r="BC961" s="364"/>
      <c r="BD961" s="364"/>
      <c r="BE961" s="364"/>
      <c r="BF961" s="106"/>
    </row>
    <row r="962" spans="1:58" ht="37.4" customHeight="1" x14ac:dyDescent="0.55000000000000004">
      <c r="A962" s="10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108"/>
      <c r="Z962" s="57"/>
      <c r="AA962" s="57"/>
      <c r="AB962" s="57"/>
      <c r="AC962" s="100"/>
      <c r="AD962" s="328"/>
      <c r="AE962" s="329"/>
      <c r="AF962" s="330"/>
      <c r="AG962" s="356"/>
      <c r="AH962" s="357"/>
      <c r="AI962" s="357"/>
      <c r="AJ962" s="357"/>
      <c r="AK962" s="357"/>
      <c r="AL962" s="357"/>
      <c r="AM962" s="357"/>
      <c r="AN962" s="357"/>
      <c r="AO962" s="357"/>
      <c r="AP962" s="357"/>
      <c r="AQ962" s="358"/>
      <c r="AR962" s="286" t="s">
        <v>228</v>
      </c>
      <c r="AS962" s="287"/>
      <c r="AT962" s="288"/>
      <c r="AU962" s="318"/>
      <c r="AV962" s="364"/>
      <c r="AW962" s="364"/>
      <c r="AX962" s="364"/>
      <c r="AY962" s="364"/>
      <c r="AZ962" s="364"/>
      <c r="BA962" s="364"/>
      <c r="BB962" s="364"/>
      <c r="BC962" s="364"/>
      <c r="BD962" s="364"/>
      <c r="BE962" s="364"/>
      <c r="BF962" s="106"/>
    </row>
    <row r="963" spans="1:58" ht="5.5" customHeight="1" x14ac:dyDescent="0.55000000000000004">
      <c r="A963" s="10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108"/>
      <c r="Z963" s="57"/>
      <c r="AA963" s="57"/>
      <c r="AB963" s="57"/>
      <c r="AC963" s="100"/>
      <c r="AD963" s="57"/>
      <c r="AE963" s="57"/>
      <c r="AF963" s="57"/>
      <c r="AG963" s="57"/>
      <c r="AH963" s="57"/>
      <c r="AI963" s="57"/>
      <c r="AJ963" s="57"/>
      <c r="AK963" s="57"/>
      <c r="AL963" s="57"/>
      <c r="AM963" s="57"/>
      <c r="AN963" s="57"/>
      <c r="AO963" s="57"/>
      <c r="AP963" s="57"/>
      <c r="AQ963" s="57"/>
      <c r="AR963" s="57"/>
      <c r="AS963" s="57"/>
      <c r="AT963" s="57"/>
      <c r="AU963" s="57"/>
      <c r="AV963" s="57"/>
      <c r="AW963" s="57"/>
      <c r="AX963" s="57"/>
      <c r="AY963" s="57"/>
      <c r="AZ963" s="57"/>
      <c r="BA963" s="57"/>
      <c r="BB963" s="57"/>
      <c r="BC963" s="57"/>
      <c r="BD963" s="57"/>
      <c r="BE963" s="57"/>
      <c r="BF963" s="106"/>
    </row>
    <row r="964" spans="1:58" ht="37.4" customHeight="1" x14ac:dyDescent="0.55000000000000004">
      <c r="A964" s="10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108"/>
      <c r="Z964" s="57"/>
      <c r="AA964" s="57"/>
      <c r="AB964" s="57"/>
      <c r="AC964" s="100"/>
      <c r="AD964" s="252" t="s">
        <v>229</v>
      </c>
      <c r="AE964" s="253"/>
      <c r="AF964" s="253"/>
      <c r="AG964" s="253"/>
      <c r="AH964" s="254"/>
      <c r="AI964" s="318"/>
      <c r="AJ964" s="318"/>
      <c r="AK964" s="318"/>
      <c r="AL964" s="318"/>
      <c r="AM964" s="318"/>
      <c r="AN964" s="318"/>
      <c r="AO964" s="318"/>
      <c r="AP964" s="318"/>
      <c r="AQ964" s="318"/>
      <c r="AR964" s="318"/>
      <c r="AS964" s="318"/>
      <c r="AT964" s="318"/>
      <c r="AU964" s="318"/>
      <c r="AV964" s="247" t="s">
        <v>230</v>
      </c>
      <c r="AW964" s="247"/>
      <c r="AX964" s="247"/>
      <c r="AY964" s="318"/>
      <c r="AZ964" s="318"/>
      <c r="BA964" s="318"/>
      <c r="BB964" s="318"/>
      <c r="BC964" s="318"/>
      <c r="BD964" s="318"/>
      <c r="BE964" s="318"/>
      <c r="BF964" s="106"/>
    </row>
    <row r="965" spans="1:58" ht="5.5" customHeight="1" x14ac:dyDescent="0.55000000000000004">
      <c r="A965" s="10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108"/>
      <c r="Z965" s="57"/>
      <c r="AA965" s="57"/>
      <c r="AB965" s="57"/>
      <c r="AC965" s="100"/>
      <c r="AD965" s="315"/>
      <c r="AE965" s="316"/>
      <c r="AF965" s="316"/>
      <c r="AG965" s="316"/>
      <c r="AH965" s="317"/>
      <c r="AI965" s="318"/>
      <c r="AJ965" s="318"/>
      <c r="AK965" s="318"/>
      <c r="AL965" s="318"/>
      <c r="AM965" s="318"/>
      <c r="AN965" s="318"/>
      <c r="AO965" s="318"/>
      <c r="AP965" s="318"/>
      <c r="AQ965" s="318"/>
      <c r="AR965" s="318"/>
      <c r="AS965" s="318"/>
      <c r="AT965" s="318"/>
      <c r="AU965" s="318"/>
      <c r="AV965" s="247"/>
      <c r="AW965" s="247"/>
      <c r="AX965" s="247"/>
      <c r="AY965" s="318"/>
      <c r="AZ965" s="318"/>
      <c r="BA965" s="318"/>
      <c r="BB965" s="318"/>
      <c r="BC965" s="318"/>
      <c r="BD965" s="318"/>
      <c r="BE965" s="318"/>
      <c r="BF965" s="106"/>
    </row>
    <row r="966" spans="1:58" ht="37" customHeight="1" x14ac:dyDescent="0.55000000000000004">
      <c r="A966" s="10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108"/>
      <c r="Z966" s="57"/>
      <c r="AA966" s="57"/>
      <c r="AB966" s="57"/>
      <c r="AC966" s="100"/>
      <c r="AD966" s="255"/>
      <c r="AE966" s="256"/>
      <c r="AF966" s="256"/>
      <c r="AG966" s="256"/>
      <c r="AH966" s="257"/>
      <c r="AI966" s="318"/>
      <c r="AJ966" s="318"/>
      <c r="AK966" s="318"/>
      <c r="AL966" s="318"/>
      <c r="AM966" s="318"/>
      <c r="AN966" s="318"/>
      <c r="AO966" s="318"/>
      <c r="AP966" s="318"/>
      <c r="AQ966" s="318"/>
      <c r="AR966" s="318"/>
      <c r="AS966" s="318"/>
      <c r="AT966" s="318"/>
      <c r="AU966" s="318"/>
      <c r="AV966" s="247"/>
      <c r="AW966" s="247"/>
      <c r="AX966" s="247"/>
      <c r="AY966" s="318"/>
      <c r="AZ966" s="318"/>
      <c r="BA966" s="318"/>
      <c r="BB966" s="318"/>
      <c r="BC966" s="318"/>
      <c r="BD966" s="318"/>
      <c r="BE966" s="318"/>
      <c r="BF966" s="106"/>
    </row>
    <row r="967" spans="1:58" ht="5.5" customHeight="1" thickBot="1" x14ac:dyDescent="0.6">
      <c r="A967" s="120"/>
      <c r="B967" s="122"/>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c r="AA967" s="122"/>
      <c r="AB967" s="122"/>
      <c r="AC967" s="122"/>
      <c r="AD967" s="122"/>
      <c r="AE967" s="122"/>
      <c r="AF967" s="122"/>
      <c r="AG967" s="122"/>
      <c r="AH967" s="122"/>
      <c r="AI967" s="122"/>
      <c r="AJ967" s="122"/>
      <c r="AK967" s="122"/>
      <c r="AL967" s="122"/>
      <c r="AM967" s="122"/>
      <c r="AN967" s="122"/>
      <c r="AO967" s="122"/>
      <c r="AP967" s="122"/>
      <c r="AQ967" s="122"/>
      <c r="AR967" s="122"/>
      <c r="AS967" s="122"/>
      <c r="AT967" s="122"/>
      <c r="AU967" s="122"/>
      <c r="AV967" s="122"/>
      <c r="AW967" s="122"/>
      <c r="AX967" s="122"/>
      <c r="AY967" s="122"/>
      <c r="AZ967" s="122"/>
      <c r="BA967" s="122"/>
      <c r="BB967" s="122"/>
      <c r="BC967" s="122"/>
      <c r="BD967" s="122"/>
      <c r="BE967" s="122"/>
      <c r="BF967" s="123"/>
    </row>
    <row r="968" spans="1:58" ht="5.5" customHeight="1" thickTop="1" x14ac:dyDescent="0.55000000000000004">
      <c r="A968" s="104"/>
      <c r="BF968" s="103"/>
    </row>
    <row r="969" spans="1:58" ht="37.4" customHeight="1" x14ac:dyDescent="0.55000000000000004">
      <c r="A969" s="104"/>
      <c r="B969" s="56" t="s">
        <v>3</v>
      </c>
      <c r="C969" s="417" t="s">
        <v>559</v>
      </c>
      <c r="D969" s="418"/>
      <c r="E969" s="419"/>
      <c r="F969" s="56" t="s">
        <v>209</v>
      </c>
      <c r="G969" s="339" t="s">
        <v>493</v>
      </c>
      <c r="H969" s="339"/>
      <c r="I969" s="339"/>
      <c r="J969" s="339"/>
      <c r="K969" s="246" t="s">
        <v>211</v>
      </c>
      <c r="L969" s="247"/>
      <c r="M969" s="341" t="s">
        <v>560</v>
      </c>
      <c r="N969" s="342"/>
      <c r="O969" s="342"/>
      <c r="P969" s="342"/>
      <c r="Q969" s="342"/>
      <c r="R969" s="342"/>
      <c r="S969" s="342"/>
      <c r="T969" s="342"/>
      <c r="U969" s="342"/>
      <c r="V969" s="343"/>
      <c r="W969" s="246" t="s">
        <v>213</v>
      </c>
      <c r="X969" s="246"/>
      <c r="Y969" s="344" t="s">
        <v>552</v>
      </c>
      <c r="Z969" s="344"/>
      <c r="AA969" s="344"/>
      <c r="AB969" s="344"/>
      <c r="AD969" s="247" t="s">
        <v>215</v>
      </c>
      <c r="AE969" s="345"/>
      <c r="AF969" s="345"/>
      <c r="AG969" s="359" t="s">
        <v>561</v>
      </c>
      <c r="AH969" s="360"/>
      <c r="AI969" s="360"/>
      <c r="AJ969" s="360"/>
      <c r="AK969" s="360"/>
      <c r="AL969" s="360"/>
      <c r="AM969" s="360"/>
      <c r="AN969" s="360"/>
      <c r="AO969" s="360"/>
      <c r="AP969" s="360"/>
      <c r="AQ969" s="360"/>
      <c r="AR969" s="360"/>
      <c r="AS969" s="360"/>
      <c r="AT969" s="360"/>
      <c r="AU969" s="360"/>
      <c r="AV969" s="360"/>
      <c r="AW969" s="360"/>
      <c r="AX969" s="360"/>
      <c r="AY969" s="360"/>
      <c r="AZ969" s="360"/>
      <c r="BA969" s="360"/>
      <c r="BB969" s="360"/>
      <c r="BC969" s="360"/>
      <c r="BD969" s="360"/>
      <c r="BE969" s="360"/>
      <c r="BF969" s="103"/>
    </row>
    <row r="970" spans="1:58" ht="5.5" customHeight="1" x14ac:dyDescent="0.55000000000000004">
      <c r="A970" s="104"/>
      <c r="BF970" s="103"/>
    </row>
    <row r="971" spans="1:58" ht="37.4" customHeight="1" x14ac:dyDescent="0.55000000000000004">
      <c r="A971" s="104"/>
      <c r="B971" s="247" t="s">
        <v>217</v>
      </c>
      <c r="C971" s="365"/>
      <c r="D971" s="366" t="s">
        <v>497</v>
      </c>
      <c r="E971" s="367"/>
      <c r="F971" s="367"/>
      <c r="G971" s="367"/>
      <c r="H971" s="367"/>
      <c r="I971" s="367"/>
      <c r="J971" s="367"/>
      <c r="K971" s="367"/>
      <c r="L971" s="367"/>
      <c r="M971" s="367"/>
      <c r="N971" s="367"/>
      <c r="O971" s="367"/>
      <c r="P971" s="367"/>
      <c r="Q971" s="367"/>
      <c r="R971" s="367"/>
      <c r="S971" s="367"/>
      <c r="T971" s="368"/>
      <c r="U971" s="247" t="s">
        <v>219</v>
      </c>
      <c r="V971" s="247"/>
      <c r="W971" s="247"/>
      <c r="X971" s="349" t="s">
        <v>562</v>
      </c>
      <c r="Y971" s="349"/>
      <c r="Z971" s="349"/>
      <c r="AA971" s="349"/>
      <c r="AB971" s="349"/>
      <c r="AD971" s="331" t="s">
        <v>236</v>
      </c>
      <c r="AE971" s="331"/>
      <c r="AF971" s="331"/>
      <c r="AG971" s="361" t="s">
        <v>563</v>
      </c>
      <c r="AH971" s="361"/>
      <c r="AI971" s="361"/>
      <c r="AJ971" s="361"/>
      <c r="AK971" s="361"/>
      <c r="AL971" s="361"/>
      <c r="AM971" s="361"/>
      <c r="AN971" s="361"/>
      <c r="AO971" s="361"/>
      <c r="AP971" s="361"/>
      <c r="AQ971" s="361"/>
      <c r="AR971" s="361"/>
      <c r="AS971" s="361"/>
      <c r="AT971" s="361"/>
      <c r="AU971" s="361"/>
      <c r="AV971" s="361"/>
      <c r="AW971" s="361"/>
      <c r="AX971" s="361"/>
      <c r="AY971" s="361"/>
      <c r="AZ971" s="361"/>
      <c r="BA971" s="361"/>
      <c r="BB971" s="361"/>
      <c r="BC971" s="361"/>
      <c r="BD971" s="361"/>
      <c r="BE971" s="361"/>
      <c r="BF971" s="103"/>
    </row>
    <row r="972" spans="1:58" ht="5.5" customHeight="1" x14ac:dyDescent="0.55000000000000004">
      <c r="A972" s="104"/>
      <c r="AD972" s="332"/>
      <c r="AE972" s="332"/>
      <c r="AF972" s="332"/>
      <c r="AG972" s="362"/>
      <c r="AH972" s="362"/>
      <c r="AI972" s="362"/>
      <c r="AJ972" s="362"/>
      <c r="AK972" s="362"/>
      <c r="AL972" s="362"/>
      <c r="AM972" s="362"/>
      <c r="AN972" s="362"/>
      <c r="AO972" s="362"/>
      <c r="AP972" s="362"/>
      <c r="AQ972" s="362"/>
      <c r="AR972" s="362"/>
      <c r="AS972" s="362"/>
      <c r="AT972" s="362"/>
      <c r="AU972" s="362"/>
      <c r="AV972" s="362"/>
      <c r="AW972" s="362"/>
      <c r="AX972" s="362"/>
      <c r="AY972" s="362"/>
      <c r="AZ972" s="362"/>
      <c r="BA972" s="362"/>
      <c r="BB972" s="362"/>
      <c r="BC972" s="362"/>
      <c r="BD972" s="362"/>
      <c r="BE972" s="362"/>
      <c r="BF972" s="103"/>
    </row>
    <row r="973" spans="1:58" ht="37.4" customHeight="1" x14ac:dyDescent="0.55000000000000004">
      <c r="A973" s="104"/>
      <c r="B973" s="247" t="s">
        <v>222</v>
      </c>
      <c r="C973" s="247"/>
      <c r="D973" s="247"/>
      <c r="E973" s="247"/>
      <c r="F973" s="247"/>
      <c r="G973" s="247"/>
      <c r="H973" s="247"/>
      <c r="I973" s="247"/>
      <c r="J973" s="247"/>
      <c r="K973" s="247"/>
      <c r="L973" s="247"/>
      <c r="M973" s="247"/>
      <c r="N973" s="247"/>
      <c r="O973" s="247"/>
      <c r="P973" s="247"/>
      <c r="Q973" s="247"/>
      <c r="R973" s="247"/>
      <c r="S973" s="247"/>
      <c r="T973" s="247"/>
      <c r="U973" s="247"/>
      <c r="V973" s="247"/>
      <c r="W973" s="247"/>
      <c r="X973" s="247"/>
      <c r="Y973" s="247" t="s">
        <v>223</v>
      </c>
      <c r="Z973" s="247"/>
      <c r="AA973" s="247"/>
      <c r="AB973" s="247"/>
      <c r="AD973" s="333"/>
      <c r="AE973" s="333"/>
      <c r="AF973" s="333"/>
      <c r="AG973" s="363"/>
      <c r="AH973" s="363"/>
      <c r="AI973" s="363"/>
      <c r="AJ973" s="363"/>
      <c r="AK973" s="363"/>
      <c r="AL973" s="363"/>
      <c r="AM973" s="363"/>
      <c r="AN973" s="363"/>
      <c r="AO973" s="363"/>
      <c r="AP973" s="363"/>
      <c r="AQ973" s="363"/>
      <c r="AR973" s="363"/>
      <c r="AS973" s="363"/>
      <c r="AT973" s="363"/>
      <c r="AU973" s="363"/>
      <c r="AV973" s="363"/>
      <c r="AW973" s="363"/>
      <c r="AX973" s="363"/>
      <c r="AY973" s="363"/>
      <c r="AZ973" s="363"/>
      <c r="BA973" s="363"/>
      <c r="BB973" s="363"/>
      <c r="BC973" s="363"/>
      <c r="BD973" s="363"/>
      <c r="BE973" s="363"/>
      <c r="BF973" s="103"/>
    </row>
    <row r="974" spans="1:58" ht="5.5" customHeight="1" x14ac:dyDescent="0.55000000000000004">
      <c r="A974" s="104"/>
      <c r="BF974" s="103"/>
    </row>
    <row r="975" spans="1:58" ht="37.4" customHeight="1" x14ac:dyDescent="0.55000000000000004">
      <c r="A975" s="104"/>
      <c r="B975" s="372" t="s">
        <v>226</v>
      </c>
      <c r="C975" s="425" t="s">
        <v>564</v>
      </c>
      <c r="D975" s="426"/>
      <c r="E975" s="426"/>
      <c r="F975" s="426"/>
      <c r="G975" s="426"/>
      <c r="H975" s="426"/>
      <c r="I975" s="426"/>
      <c r="J975" s="426"/>
      <c r="K975" s="426"/>
      <c r="L975" s="426"/>
      <c r="M975" s="426"/>
      <c r="N975" s="426"/>
      <c r="O975" s="426"/>
      <c r="P975" s="426"/>
      <c r="Q975" s="426"/>
      <c r="R975" s="426"/>
      <c r="S975" s="426"/>
      <c r="T975" s="426"/>
      <c r="U975" s="426"/>
      <c r="V975" s="426"/>
      <c r="W975" s="426"/>
      <c r="X975" s="427"/>
      <c r="Y975" s="443"/>
      <c r="Z975" s="443"/>
      <c r="AA975" s="443"/>
      <c r="AB975" s="443"/>
      <c r="AD975" s="229" t="s">
        <v>239</v>
      </c>
      <c r="AE975" s="230"/>
      <c r="AF975" s="231"/>
      <c r="AG975" s="334"/>
      <c r="AH975" s="335"/>
      <c r="AI975" s="335"/>
      <c r="AJ975" s="335"/>
      <c r="AK975" s="335"/>
      <c r="AL975" s="335"/>
      <c r="AM975" s="335"/>
      <c r="AN975" s="335"/>
      <c r="AO975" s="335"/>
      <c r="AP975" s="335"/>
      <c r="AQ975" s="335"/>
      <c r="AR975" s="335"/>
      <c r="AS975" s="335"/>
      <c r="AT975" s="335"/>
      <c r="AU975" s="335"/>
      <c r="AV975" s="335"/>
      <c r="AW975" s="335"/>
      <c r="AX975" s="335"/>
      <c r="AY975" s="335"/>
      <c r="AZ975" s="335"/>
      <c r="BA975" s="335"/>
      <c r="BB975" s="335"/>
      <c r="BC975" s="335"/>
      <c r="BD975" s="335"/>
      <c r="BE975" s="336"/>
      <c r="BF975" s="103"/>
    </row>
    <row r="976" spans="1:58" ht="5.5" customHeight="1" x14ac:dyDescent="0.55000000000000004">
      <c r="A976" s="104"/>
      <c r="B976" s="373"/>
      <c r="C976" s="428"/>
      <c r="D976" s="429"/>
      <c r="E976" s="429"/>
      <c r="F976" s="429"/>
      <c r="G976" s="429"/>
      <c r="H976" s="429"/>
      <c r="I976" s="429"/>
      <c r="J976" s="429"/>
      <c r="K976" s="429"/>
      <c r="L976" s="429"/>
      <c r="M976" s="429"/>
      <c r="N976" s="429"/>
      <c r="O976" s="429"/>
      <c r="P976" s="429"/>
      <c r="Q976" s="429"/>
      <c r="R976" s="429"/>
      <c r="S976" s="429"/>
      <c r="T976" s="429"/>
      <c r="U976" s="429"/>
      <c r="V976" s="429"/>
      <c r="W976" s="429"/>
      <c r="X976" s="430"/>
      <c r="Y976" s="444"/>
      <c r="Z976" s="444"/>
      <c r="AA976" s="444"/>
      <c r="AB976" s="444"/>
      <c r="BF976" s="103"/>
    </row>
    <row r="977" spans="1:58" ht="37" customHeight="1" x14ac:dyDescent="0.55000000000000004">
      <c r="A977" s="104"/>
      <c r="B977" s="373"/>
      <c r="C977" s="428"/>
      <c r="D977" s="429"/>
      <c r="E977" s="429"/>
      <c r="F977" s="429"/>
      <c r="G977" s="429"/>
      <c r="H977" s="429"/>
      <c r="I977" s="429"/>
      <c r="J977" s="429"/>
      <c r="K977" s="429"/>
      <c r="L977" s="429"/>
      <c r="M977" s="429"/>
      <c r="N977" s="429"/>
      <c r="O977" s="429"/>
      <c r="P977" s="429"/>
      <c r="Q977" s="429"/>
      <c r="R977" s="429"/>
      <c r="S977" s="429"/>
      <c r="T977" s="429"/>
      <c r="U977" s="429"/>
      <c r="V977" s="429"/>
      <c r="W977" s="429"/>
      <c r="X977" s="430"/>
      <c r="Y977" s="444"/>
      <c r="Z977" s="444"/>
      <c r="AA977" s="444"/>
      <c r="AB977" s="444"/>
      <c r="AD977" s="246" t="s">
        <v>221</v>
      </c>
      <c r="AE977" s="246"/>
      <c r="AF977" s="246"/>
      <c r="AG977" s="337"/>
      <c r="AH977" s="337"/>
      <c r="AI977" s="337"/>
      <c r="AJ977" s="337"/>
      <c r="AK977" s="337"/>
      <c r="AL977" s="337"/>
      <c r="AM977" s="337"/>
      <c r="AN977" s="337"/>
      <c r="AO977" s="337"/>
      <c r="AP977" s="337"/>
      <c r="AQ977" s="337"/>
      <c r="AR977" s="337"/>
      <c r="AS977" s="337"/>
      <c r="AT977" s="337"/>
      <c r="AU977" s="337"/>
      <c r="AV977" s="229" t="s">
        <v>88</v>
      </c>
      <c r="AW977" s="230"/>
      <c r="AX977" s="231"/>
      <c r="AY977" s="319"/>
      <c r="AZ977" s="320"/>
      <c r="BA977" s="320"/>
      <c r="BB977" s="320"/>
      <c r="BC977" s="320"/>
      <c r="BD977" s="320"/>
      <c r="BE977" s="321"/>
      <c r="BF977" s="103"/>
    </row>
    <row r="978" spans="1:58" ht="5.5" customHeight="1" x14ac:dyDescent="0.55000000000000004">
      <c r="A978" s="104"/>
      <c r="B978" s="373"/>
      <c r="C978" s="428"/>
      <c r="D978" s="429"/>
      <c r="E978" s="429"/>
      <c r="F978" s="429"/>
      <c r="G978" s="429"/>
      <c r="H978" s="429"/>
      <c r="I978" s="429"/>
      <c r="J978" s="429"/>
      <c r="K978" s="429"/>
      <c r="L978" s="429"/>
      <c r="M978" s="429"/>
      <c r="N978" s="429"/>
      <c r="O978" s="429"/>
      <c r="P978" s="429"/>
      <c r="Q978" s="429"/>
      <c r="R978" s="429"/>
      <c r="S978" s="429"/>
      <c r="T978" s="429"/>
      <c r="U978" s="429"/>
      <c r="V978" s="429"/>
      <c r="W978" s="429"/>
      <c r="X978" s="430"/>
      <c r="Y978" s="444"/>
      <c r="Z978" s="444"/>
      <c r="AA978" s="444"/>
      <c r="AB978" s="444"/>
      <c r="AD978"/>
      <c r="AE978"/>
      <c r="AF978"/>
      <c r="AG978"/>
      <c r="AH978"/>
      <c r="AI978"/>
      <c r="AJ978"/>
      <c r="AK978"/>
      <c r="AL978"/>
      <c r="AM978"/>
      <c r="AN978"/>
      <c r="AO978"/>
      <c r="AP978"/>
      <c r="AQ978"/>
      <c r="AR978"/>
      <c r="AS978"/>
      <c r="AT978"/>
      <c r="AU978"/>
      <c r="AV978"/>
      <c r="AW978"/>
      <c r="AX978"/>
      <c r="AY978"/>
      <c r="AZ978"/>
      <c r="BA978"/>
      <c r="BB978"/>
      <c r="BC978"/>
      <c r="BD978"/>
      <c r="BE978"/>
      <c r="BF978" s="103"/>
    </row>
    <row r="979" spans="1:58" ht="37" customHeight="1" x14ac:dyDescent="0.55000000000000004">
      <c r="A979" s="104"/>
      <c r="B979" s="373"/>
      <c r="C979" s="428"/>
      <c r="D979" s="429"/>
      <c r="E979" s="429"/>
      <c r="F979" s="429"/>
      <c r="G979" s="429"/>
      <c r="H979" s="429"/>
      <c r="I979" s="429"/>
      <c r="J979" s="429"/>
      <c r="K979" s="429"/>
      <c r="L979" s="429"/>
      <c r="M979" s="429"/>
      <c r="N979" s="429"/>
      <c r="O979" s="429"/>
      <c r="P979" s="429"/>
      <c r="Q979" s="429"/>
      <c r="R979" s="429"/>
      <c r="S979" s="429"/>
      <c r="T979" s="429"/>
      <c r="U979" s="429"/>
      <c r="V979" s="429"/>
      <c r="W979" s="429"/>
      <c r="X979" s="430"/>
      <c r="Y979" s="444"/>
      <c r="Z979" s="444"/>
      <c r="AA979" s="444"/>
      <c r="AB979" s="444"/>
      <c r="AD979" s="322" t="s">
        <v>224</v>
      </c>
      <c r="AE979" s="323"/>
      <c r="AF979" s="324"/>
      <c r="AG979" s="350"/>
      <c r="AH979" s="351"/>
      <c r="AI979" s="351"/>
      <c r="AJ979" s="351"/>
      <c r="AK979" s="351"/>
      <c r="AL979" s="351"/>
      <c r="AM979" s="351"/>
      <c r="AN979" s="351"/>
      <c r="AO979" s="351"/>
      <c r="AP979" s="351"/>
      <c r="AQ979" s="352"/>
      <c r="AR979" s="322" t="s">
        <v>225</v>
      </c>
      <c r="AS979" s="323"/>
      <c r="AT979" s="324"/>
      <c r="AU979" s="318"/>
      <c r="AV979" s="364"/>
      <c r="AW979" s="364"/>
      <c r="AX979" s="364"/>
      <c r="AY979" s="364"/>
      <c r="AZ979" s="364"/>
      <c r="BA979" s="364"/>
      <c r="BB979" s="364"/>
      <c r="BC979" s="364"/>
      <c r="BD979" s="364"/>
      <c r="BE979" s="364"/>
      <c r="BF979" s="103"/>
    </row>
    <row r="980" spans="1:58" ht="5.5" customHeight="1" x14ac:dyDescent="0.55000000000000004">
      <c r="A980" s="104"/>
      <c r="B980" s="373"/>
      <c r="C980" s="428"/>
      <c r="D980" s="429"/>
      <c r="E980" s="429"/>
      <c r="F980" s="429"/>
      <c r="G980" s="429"/>
      <c r="H980" s="429"/>
      <c r="I980" s="429"/>
      <c r="J980" s="429"/>
      <c r="K980" s="429"/>
      <c r="L980" s="429"/>
      <c r="M980" s="429"/>
      <c r="N980" s="429"/>
      <c r="O980" s="429"/>
      <c r="P980" s="429"/>
      <c r="Q980" s="429"/>
      <c r="R980" s="429"/>
      <c r="S980" s="429"/>
      <c r="T980" s="429"/>
      <c r="U980" s="429"/>
      <c r="V980" s="429"/>
      <c r="W980" s="429"/>
      <c r="X980" s="430"/>
      <c r="Y980" s="444"/>
      <c r="Z980" s="444"/>
      <c r="AA980" s="444"/>
      <c r="AB980" s="444"/>
      <c r="AD980" s="325"/>
      <c r="AE980" s="326"/>
      <c r="AF980" s="327"/>
      <c r="AG980" s="353"/>
      <c r="AH980" s="354"/>
      <c r="AI980" s="354"/>
      <c r="AJ980" s="354"/>
      <c r="AK980" s="354"/>
      <c r="AL980" s="354"/>
      <c r="AM980" s="354"/>
      <c r="AN980" s="354"/>
      <c r="AO980" s="354"/>
      <c r="AP980" s="354"/>
      <c r="AQ980" s="355"/>
      <c r="AR980" s="325"/>
      <c r="AS980" s="326"/>
      <c r="AT980" s="327"/>
      <c r="AU980" s="364"/>
      <c r="AV980" s="364"/>
      <c r="AW980" s="364"/>
      <c r="AX980" s="364"/>
      <c r="AY980" s="364"/>
      <c r="AZ980" s="364"/>
      <c r="BA980" s="364"/>
      <c r="BB980" s="364"/>
      <c r="BC980" s="364"/>
      <c r="BD980" s="364"/>
      <c r="BE980" s="364"/>
      <c r="BF980" s="103"/>
    </row>
    <row r="981" spans="1:58" ht="37.4" customHeight="1" x14ac:dyDescent="0.55000000000000004">
      <c r="A981" s="104"/>
      <c r="B981" s="373"/>
      <c r="C981" s="428"/>
      <c r="D981" s="429"/>
      <c r="E981" s="429"/>
      <c r="F981" s="429"/>
      <c r="G981" s="429"/>
      <c r="H981" s="429"/>
      <c r="I981" s="429"/>
      <c r="J981" s="429"/>
      <c r="K981" s="429"/>
      <c r="L981" s="429"/>
      <c r="M981" s="429"/>
      <c r="N981" s="429"/>
      <c r="O981" s="429"/>
      <c r="P981" s="429"/>
      <c r="Q981" s="429"/>
      <c r="R981" s="429"/>
      <c r="S981" s="429"/>
      <c r="T981" s="429"/>
      <c r="U981" s="429"/>
      <c r="V981" s="429"/>
      <c r="W981" s="429"/>
      <c r="X981" s="430"/>
      <c r="Y981" s="444"/>
      <c r="Z981" s="444"/>
      <c r="AA981" s="444"/>
      <c r="AB981" s="444"/>
      <c r="AD981" s="325"/>
      <c r="AE981" s="326"/>
      <c r="AF981" s="327"/>
      <c r="AG981" s="353"/>
      <c r="AH981" s="354"/>
      <c r="AI981" s="354"/>
      <c r="AJ981" s="354"/>
      <c r="AK981" s="354"/>
      <c r="AL981" s="354"/>
      <c r="AM981" s="354"/>
      <c r="AN981" s="354"/>
      <c r="AO981" s="354"/>
      <c r="AP981" s="354"/>
      <c r="AQ981" s="355"/>
      <c r="AR981" s="325"/>
      <c r="AS981" s="326"/>
      <c r="AT981" s="327"/>
      <c r="AU981" s="364"/>
      <c r="AV981" s="364"/>
      <c r="AW981" s="364"/>
      <c r="AX981" s="364"/>
      <c r="AY981" s="364"/>
      <c r="AZ981" s="364"/>
      <c r="BA981" s="364"/>
      <c r="BB981" s="364"/>
      <c r="BC981" s="364"/>
      <c r="BD981" s="364"/>
      <c r="BE981" s="364"/>
      <c r="BF981" s="103"/>
    </row>
    <row r="982" spans="1:58" ht="5.5" customHeight="1" x14ac:dyDescent="0.55000000000000004">
      <c r="A982" s="104"/>
      <c r="B982" s="373"/>
      <c r="C982" s="428"/>
      <c r="D982" s="429"/>
      <c r="E982" s="429"/>
      <c r="F982" s="429"/>
      <c r="G982" s="429"/>
      <c r="H982" s="429"/>
      <c r="I982" s="429"/>
      <c r="J982" s="429"/>
      <c r="K982" s="429"/>
      <c r="L982" s="429"/>
      <c r="M982" s="429"/>
      <c r="N982" s="429"/>
      <c r="O982" s="429"/>
      <c r="P982" s="429"/>
      <c r="Q982" s="429"/>
      <c r="R982" s="429"/>
      <c r="S982" s="429"/>
      <c r="T982" s="429"/>
      <c r="U982" s="429"/>
      <c r="V982" s="429"/>
      <c r="W982" s="429"/>
      <c r="X982" s="430"/>
      <c r="Y982" s="444"/>
      <c r="Z982" s="444"/>
      <c r="AA982" s="444"/>
      <c r="AB982" s="444"/>
      <c r="AD982" s="325"/>
      <c r="AE982" s="326"/>
      <c r="AF982" s="327"/>
      <c r="AG982" s="353"/>
      <c r="AH982" s="354"/>
      <c r="AI982" s="354"/>
      <c r="AJ982" s="354"/>
      <c r="AK982" s="354"/>
      <c r="AL982" s="354"/>
      <c r="AM982" s="354"/>
      <c r="AN982" s="354"/>
      <c r="AO982" s="354"/>
      <c r="AP982" s="354"/>
      <c r="AQ982" s="355"/>
      <c r="AR982" s="328"/>
      <c r="AS982" s="329"/>
      <c r="AT982" s="330"/>
      <c r="AU982" s="364"/>
      <c r="AV982" s="364"/>
      <c r="AW982" s="364"/>
      <c r="AX982" s="364"/>
      <c r="AY982" s="364"/>
      <c r="AZ982" s="364"/>
      <c r="BA982" s="364"/>
      <c r="BB982" s="364"/>
      <c r="BC982" s="364"/>
      <c r="BD982" s="364"/>
      <c r="BE982" s="364"/>
      <c r="BF982" s="103"/>
    </row>
    <row r="983" spans="1:58" ht="37.4" customHeight="1" x14ac:dyDescent="0.55000000000000004">
      <c r="A983" s="104"/>
      <c r="B983" s="374"/>
      <c r="C983" s="431"/>
      <c r="D983" s="432"/>
      <c r="E983" s="432"/>
      <c r="F983" s="432"/>
      <c r="G983" s="432"/>
      <c r="H983" s="432"/>
      <c r="I983" s="432"/>
      <c r="J983" s="432"/>
      <c r="K983" s="432"/>
      <c r="L983" s="432"/>
      <c r="M983" s="432"/>
      <c r="N983" s="432"/>
      <c r="O983" s="432"/>
      <c r="P983" s="432"/>
      <c r="Q983" s="432"/>
      <c r="R983" s="432"/>
      <c r="S983" s="432"/>
      <c r="T983" s="432"/>
      <c r="U983" s="432"/>
      <c r="V983" s="432"/>
      <c r="W983" s="432"/>
      <c r="X983" s="433"/>
      <c r="Y983" s="445"/>
      <c r="Z983" s="445"/>
      <c r="AA983" s="445"/>
      <c r="AB983" s="445"/>
      <c r="AD983" s="328"/>
      <c r="AE983" s="329"/>
      <c r="AF983" s="330"/>
      <c r="AG983" s="356"/>
      <c r="AH983" s="357"/>
      <c r="AI983" s="357"/>
      <c r="AJ983" s="357"/>
      <c r="AK983" s="357"/>
      <c r="AL983" s="357"/>
      <c r="AM983" s="357"/>
      <c r="AN983" s="357"/>
      <c r="AO983" s="357"/>
      <c r="AP983" s="357"/>
      <c r="AQ983" s="358"/>
      <c r="AR983" s="286" t="s">
        <v>228</v>
      </c>
      <c r="AS983" s="287"/>
      <c r="AT983" s="288"/>
      <c r="AU983" s="318"/>
      <c r="AV983" s="364"/>
      <c r="AW983" s="364"/>
      <c r="AX983" s="364"/>
      <c r="AY983" s="364"/>
      <c r="AZ983" s="364"/>
      <c r="BA983" s="364"/>
      <c r="BB983" s="364"/>
      <c r="BC983" s="364"/>
      <c r="BD983" s="364"/>
      <c r="BE983" s="364"/>
      <c r="BF983" s="103"/>
    </row>
    <row r="984" spans="1:58" ht="5.5" customHeight="1" x14ac:dyDescent="0.55000000000000004">
      <c r="A984" s="104"/>
      <c r="B984" s="4"/>
      <c r="C984" s="4"/>
      <c r="D984" s="4"/>
      <c r="E984" s="4"/>
      <c r="F984" s="4"/>
      <c r="G984" s="4"/>
      <c r="H984" s="4"/>
      <c r="I984" s="4"/>
      <c r="J984" s="4"/>
      <c r="K984" s="4"/>
      <c r="L984" s="4"/>
      <c r="M984" s="4"/>
      <c r="N984" s="4"/>
      <c r="O984" s="4"/>
      <c r="P984" s="4"/>
      <c r="Q984" s="4"/>
      <c r="R984" s="4"/>
      <c r="S984" s="4"/>
      <c r="T984" s="4"/>
      <c r="U984" s="4"/>
      <c r="V984" s="4"/>
      <c r="W984" s="4"/>
      <c r="X984" s="4"/>
      <c r="Y984" s="7"/>
      <c r="Z984" s="7"/>
      <c r="AA984" s="7"/>
      <c r="AB984" s="7"/>
      <c r="AD984"/>
      <c r="AE984"/>
      <c r="AF984"/>
      <c r="AG984"/>
      <c r="AH984"/>
      <c r="AI984"/>
      <c r="AJ984"/>
      <c r="AK984"/>
      <c r="AL984"/>
      <c r="AM984"/>
      <c r="AN984"/>
      <c r="AO984"/>
      <c r="AP984"/>
      <c r="AQ984"/>
      <c r="AR984"/>
      <c r="AS984"/>
      <c r="AT984"/>
      <c r="AU984"/>
      <c r="AV984"/>
      <c r="AW984"/>
      <c r="AX984"/>
      <c r="AY984"/>
      <c r="AZ984"/>
      <c r="BA984"/>
      <c r="BB984"/>
      <c r="BC984"/>
      <c r="BD984"/>
      <c r="BE984"/>
      <c r="BF984" s="103"/>
    </row>
    <row r="985" spans="1:58" ht="37.4" customHeight="1" x14ac:dyDescent="0.55000000000000004">
      <c r="A985" s="104"/>
      <c r="B985" s="13" t="s">
        <v>240</v>
      </c>
      <c r="C985" s="341" t="s">
        <v>565</v>
      </c>
      <c r="D985" s="342"/>
      <c r="E985" s="342"/>
      <c r="F985" s="342"/>
      <c r="G985" s="342"/>
      <c r="H985" s="342"/>
      <c r="I985" s="342"/>
      <c r="J985" s="342"/>
      <c r="K985" s="342"/>
      <c r="L985" s="342"/>
      <c r="M985" s="342"/>
      <c r="N985" s="342"/>
      <c r="O985" s="342"/>
      <c r="P985" s="342"/>
      <c r="Q985" s="342"/>
      <c r="R985" s="342"/>
      <c r="S985" s="342"/>
      <c r="T985" s="342"/>
      <c r="U985" s="342"/>
      <c r="V985" s="342"/>
      <c r="W985" s="342"/>
      <c r="X985" s="343"/>
      <c r="Y985" s="340"/>
      <c r="Z985" s="340"/>
      <c r="AA985" s="340"/>
      <c r="AB985" s="340"/>
      <c r="AD985" s="252" t="s">
        <v>229</v>
      </c>
      <c r="AE985" s="253"/>
      <c r="AF985" s="253"/>
      <c r="AG985" s="253"/>
      <c r="AH985" s="254"/>
      <c r="AI985" s="318"/>
      <c r="AJ985" s="318"/>
      <c r="AK985" s="318"/>
      <c r="AL985" s="318"/>
      <c r="AM985" s="318"/>
      <c r="AN985" s="318"/>
      <c r="AO985" s="318"/>
      <c r="AP985" s="318"/>
      <c r="AQ985" s="318"/>
      <c r="AR985" s="318"/>
      <c r="AS985" s="318"/>
      <c r="AT985" s="318"/>
      <c r="AU985" s="318"/>
      <c r="AV985" s="247" t="s">
        <v>230</v>
      </c>
      <c r="AW985" s="247"/>
      <c r="AX985" s="247"/>
      <c r="AY985" s="318"/>
      <c r="AZ985" s="318"/>
      <c r="BA985" s="318"/>
      <c r="BB985" s="318"/>
      <c r="BC985" s="318"/>
      <c r="BD985" s="318"/>
      <c r="BE985" s="318"/>
      <c r="BF985" s="103"/>
    </row>
    <row r="986" spans="1:58" ht="5.5" customHeight="1" x14ac:dyDescent="0.55000000000000004">
      <c r="A986" s="104"/>
      <c r="B986"/>
      <c r="C986"/>
      <c r="D986"/>
      <c r="E986"/>
      <c r="F986"/>
      <c r="G986"/>
      <c r="H986"/>
      <c r="I986"/>
      <c r="J986"/>
      <c r="K986"/>
      <c r="L986"/>
      <c r="M986"/>
      <c r="N986"/>
      <c r="O986"/>
      <c r="P986"/>
      <c r="Q986"/>
      <c r="R986"/>
      <c r="S986"/>
      <c r="T986"/>
      <c r="U986"/>
      <c r="V986"/>
      <c r="W986"/>
      <c r="X986"/>
      <c r="Y986"/>
      <c r="Z986"/>
      <c r="AA986"/>
      <c r="AB986"/>
      <c r="AD986" s="315"/>
      <c r="AE986" s="316"/>
      <c r="AF986" s="316"/>
      <c r="AG986" s="316"/>
      <c r="AH986" s="317"/>
      <c r="AI986" s="318"/>
      <c r="AJ986" s="318"/>
      <c r="AK986" s="318"/>
      <c r="AL986" s="318"/>
      <c r="AM986" s="318"/>
      <c r="AN986" s="318"/>
      <c r="AO986" s="318"/>
      <c r="AP986" s="318"/>
      <c r="AQ986" s="318"/>
      <c r="AR986" s="318"/>
      <c r="AS986" s="318"/>
      <c r="AT986" s="318"/>
      <c r="AU986" s="318"/>
      <c r="AV986" s="247"/>
      <c r="AW986" s="247"/>
      <c r="AX986" s="247"/>
      <c r="AY986" s="318"/>
      <c r="AZ986" s="318"/>
      <c r="BA986" s="318"/>
      <c r="BB986" s="318"/>
      <c r="BC986" s="318"/>
      <c r="BD986" s="318"/>
      <c r="BE986" s="318"/>
      <c r="BF986" s="103"/>
    </row>
    <row r="987" spans="1:58" ht="37" customHeight="1" x14ac:dyDescent="0.55000000000000004">
      <c r="A987" s="104"/>
      <c r="B987"/>
      <c r="C987"/>
      <c r="D987"/>
      <c r="E987"/>
      <c r="F987"/>
      <c r="G987"/>
      <c r="H987"/>
      <c r="I987"/>
      <c r="J987"/>
      <c r="K987"/>
      <c r="L987"/>
      <c r="M987"/>
      <c r="N987"/>
      <c r="O987"/>
      <c r="P987"/>
      <c r="Q987"/>
      <c r="R987"/>
      <c r="S987"/>
      <c r="T987"/>
      <c r="U987"/>
      <c r="V987"/>
      <c r="W987"/>
      <c r="X987"/>
      <c r="Y987"/>
      <c r="Z987"/>
      <c r="AA987"/>
      <c r="AB987"/>
      <c r="AD987" s="255"/>
      <c r="AE987" s="256"/>
      <c r="AF987" s="256"/>
      <c r="AG987" s="256"/>
      <c r="AH987" s="257"/>
      <c r="AI987" s="318"/>
      <c r="AJ987" s="318"/>
      <c r="AK987" s="318"/>
      <c r="AL987" s="318"/>
      <c r="AM987" s="318"/>
      <c r="AN987" s="318"/>
      <c r="AO987" s="318"/>
      <c r="AP987" s="318"/>
      <c r="AQ987" s="318"/>
      <c r="AR987" s="318"/>
      <c r="AS987" s="318"/>
      <c r="AT987" s="318"/>
      <c r="AU987" s="318"/>
      <c r="AV987" s="247"/>
      <c r="AW987" s="247"/>
      <c r="AX987" s="247"/>
      <c r="AY987" s="318"/>
      <c r="AZ987" s="318"/>
      <c r="BA987" s="318"/>
      <c r="BB987" s="318"/>
      <c r="BC987" s="318"/>
      <c r="BD987" s="318"/>
      <c r="BE987" s="318"/>
      <c r="BF987" s="103"/>
    </row>
    <row r="988" spans="1:58" ht="5.5" customHeight="1" thickBot="1" x14ac:dyDescent="0.6">
      <c r="A988" s="124"/>
      <c r="B988" s="125"/>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c r="Z988" s="125"/>
      <c r="AA988" s="125"/>
      <c r="AB988" s="125"/>
      <c r="AC988" s="125"/>
      <c r="AD988" s="125"/>
      <c r="AE988" s="125"/>
      <c r="AF988" s="125"/>
      <c r="AG988" s="125"/>
      <c r="AH988" s="125"/>
      <c r="AI988" s="125"/>
      <c r="AJ988" s="125"/>
      <c r="AK988" s="125"/>
      <c r="AL988" s="125"/>
      <c r="AM988" s="125"/>
      <c r="AN988" s="125"/>
      <c r="AO988" s="125"/>
      <c r="AP988" s="125"/>
      <c r="AQ988" s="125"/>
      <c r="AR988" s="125"/>
      <c r="AS988" s="125"/>
      <c r="AT988" s="125"/>
      <c r="AU988" s="125"/>
      <c r="AV988" s="125"/>
      <c r="AW988" s="125"/>
      <c r="AX988" s="125"/>
      <c r="AY988" s="125"/>
      <c r="AZ988" s="125"/>
      <c r="BA988" s="125"/>
      <c r="BB988" s="125"/>
      <c r="BC988" s="125"/>
      <c r="BD988" s="125"/>
      <c r="BE988" s="125"/>
      <c r="BF988" s="126"/>
    </row>
    <row r="989" spans="1:58" ht="5.5" customHeight="1" thickTop="1" x14ac:dyDescent="0.55000000000000004">
      <c r="A989" s="107"/>
      <c r="B989" s="100"/>
      <c r="C989" s="100"/>
      <c r="D989" s="100"/>
      <c r="E989" s="100"/>
      <c r="F989" s="100"/>
      <c r="G989" s="100"/>
      <c r="H989" s="100"/>
      <c r="I989" s="100"/>
      <c r="J989" s="100"/>
      <c r="K989" s="100"/>
      <c r="L989" s="100"/>
      <c r="M989" s="100"/>
      <c r="N989" s="100"/>
      <c r="O989" s="100"/>
      <c r="P989" s="100"/>
      <c r="Q989" s="100"/>
      <c r="R989" s="100"/>
      <c r="S989" s="100"/>
      <c r="T989" s="100"/>
      <c r="U989" s="100"/>
      <c r="V989" s="100"/>
      <c r="W989" s="100"/>
      <c r="X989" s="100"/>
      <c r="Y989" s="100"/>
      <c r="Z989" s="100"/>
      <c r="AA989" s="100"/>
      <c r="AB989" s="100"/>
      <c r="AC989" s="100"/>
      <c r="AD989" s="100"/>
      <c r="AE989" s="100"/>
      <c r="AF989" s="100"/>
      <c r="AG989" s="100"/>
      <c r="AH989" s="100"/>
      <c r="AI989" s="100"/>
      <c r="AJ989" s="100"/>
      <c r="AK989" s="100"/>
      <c r="AL989" s="100"/>
      <c r="AM989" s="100"/>
      <c r="AN989" s="100"/>
      <c r="AO989" s="100"/>
      <c r="AP989" s="100"/>
      <c r="AQ989" s="100"/>
      <c r="AR989" s="100"/>
      <c r="AS989" s="100"/>
      <c r="AT989" s="100"/>
      <c r="AU989" s="100"/>
      <c r="AV989" s="100"/>
      <c r="AW989" s="100"/>
      <c r="AX989" s="100"/>
      <c r="AY989" s="100"/>
      <c r="AZ989" s="100"/>
      <c r="BA989" s="100"/>
      <c r="BB989" s="100"/>
      <c r="BC989" s="100"/>
      <c r="BD989" s="100"/>
      <c r="BE989" s="100"/>
      <c r="BF989" s="106"/>
    </row>
    <row r="990" spans="1:58" ht="37.4" customHeight="1" x14ac:dyDescent="0.55000000000000004">
      <c r="A990" s="107"/>
      <c r="B990" s="56" t="s">
        <v>3</v>
      </c>
      <c r="C990" s="417" t="s">
        <v>566</v>
      </c>
      <c r="D990" s="418"/>
      <c r="E990" s="419"/>
      <c r="F990" s="56" t="s">
        <v>209</v>
      </c>
      <c r="G990" s="339" t="s">
        <v>493</v>
      </c>
      <c r="H990" s="339"/>
      <c r="I990" s="339"/>
      <c r="J990" s="339"/>
      <c r="K990" s="246" t="s">
        <v>211</v>
      </c>
      <c r="L990" s="247"/>
      <c r="M990" s="341" t="s">
        <v>567</v>
      </c>
      <c r="N990" s="342"/>
      <c r="O990" s="342"/>
      <c r="P990" s="342"/>
      <c r="Q990" s="342"/>
      <c r="R990" s="342"/>
      <c r="S990" s="342"/>
      <c r="T990" s="342"/>
      <c r="U990" s="342"/>
      <c r="V990" s="343"/>
      <c r="W990" s="246" t="s">
        <v>213</v>
      </c>
      <c r="X990" s="246"/>
      <c r="Y990" s="344" t="s">
        <v>552</v>
      </c>
      <c r="Z990" s="344"/>
      <c r="AA990" s="344"/>
      <c r="AB990" s="344"/>
      <c r="AC990" s="100"/>
      <c r="AD990" s="247" t="s">
        <v>215</v>
      </c>
      <c r="AE990" s="345"/>
      <c r="AF990" s="345"/>
      <c r="AG990" s="359" t="s">
        <v>568</v>
      </c>
      <c r="AH990" s="360"/>
      <c r="AI990" s="360"/>
      <c r="AJ990" s="360"/>
      <c r="AK990" s="360"/>
      <c r="AL990" s="360"/>
      <c r="AM990" s="360"/>
      <c r="AN990" s="360"/>
      <c r="AO990" s="360"/>
      <c r="AP990" s="360"/>
      <c r="AQ990" s="360"/>
      <c r="AR990" s="360"/>
      <c r="AS990" s="360"/>
      <c r="AT990" s="360"/>
      <c r="AU990" s="360"/>
      <c r="AV990" s="360"/>
      <c r="AW990" s="360"/>
      <c r="AX990" s="360"/>
      <c r="AY990" s="360"/>
      <c r="AZ990" s="360"/>
      <c r="BA990" s="360"/>
      <c r="BB990" s="360"/>
      <c r="BC990" s="360"/>
      <c r="BD990" s="360"/>
      <c r="BE990" s="360"/>
      <c r="BF990" s="106"/>
    </row>
    <row r="991" spans="1:58" ht="5.5" customHeight="1" x14ac:dyDescent="0.55000000000000004">
      <c r="A991" s="107"/>
      <c r="B991" s="100"/>
      <c r="C991" s="100"/>
      <c r="D991" s="100"/>
      <c r="E991" s="100"/>
      <c r="F991" s="100"/>
      <c r="G991" s="100"/>
      <c r="H991" s="100"/>
      <c r="I991" s="100"/>
      <c r="J991" s="100"/>
      <c r="K991" s="100"/>
      <c r="L991" s="100"/>
      <c r="M991" s="100"/>
      <c r="N991" s="100"/>
      <c r="O991" s="100"/>
      <c r="P991" s="100"/>
      <c r="Q991" s="100"/>
      <c r="R991" s="100"/>
      <c r="S991" s="100"/>
      <c r="T991" s="100"/>
      <c r="U991" s="100"/>
      <c r="V991" s="100"/>
      <c r="W991" s="100"/>
      <c r="X991" s="100"/>
      <c r="Y991" s="100"/>
      <c r="Z991" s="100"/>
      <c r="AA991" s="100"/>
      <c r="AB991" s="100"/>
      <c r="AC991" s="100"/>
      <c r="AD991" s="100"/>
      <c r="AE991" s="100"/>
      <c r="AF991" s="100"/>
      <c r="AG991" s="100"/>
      <c r="AH991" s="100"/>
      <c r="AI991" s="100"/>
      <c r="AJ991" s="100"/>
      <c r="AK991" s="100"/>
      <c r="AL991" s="100"/>
      <c r="AM991" s="100"/>
      <c r="AN991" s="100"/>
      <c r="AO991" s="100"/>
      <c r="AP991" s="100"/>
      <c r="AQ991" s="100"/>
      <c r="AR991" s="100"/>
      <c r="AS991" s="100"/>
      <c r="AT991" s="100"/>
      <c r="AU991" s="100"/>
      <c r="AV991" s="100"/>
      <c r="AW991" s="100"/>
      <c r="AX991" s="100"/>
      <c r="AY991" s="100"/>
      <c r="AZ991" s="100"/>
      <c r="BA991" s="100"/>
      <c r="BB991" s="100"/>
      <c r="BC991" s="100"/>
      <c r="BD991" s="100"/>
      <c r="BE991" s="100"/>
      <c r="BF991" s="106"/>
    </row>
    <row r="992" spans="1:58" ht="37.4" customHeight="1" x14ac:dyDescent="0.55000000000000004">
      <c r="A992" s="107"/>
      <c r="B992" s="247" t="s">
        <v>217</v>
      </c>
      <c r="C992" s="345"/>
      <c r="D992" s="366" t="s">
        <v>497</v>
      </c>
      <c r="E992" s="367"/>
      <c r="F992" s="367"/>
      <c r="G992" s="367"/>
      <c r="H992" s="367"/>
      <c r="I992" s="367"/>
      <c r="J992" s="367"/>
      <c r="K992" s="367"/>
      <c r="L992" s="367"/>
      <c r="M992" s="367"/>
      <c r="N992" s="367"/>
      <c r="O992" s="367"/>
      <c r="P992" s="367"/>
      <c r="Q992" s="367"/>
      <c r="R992" s="367"/>
      <c r="S992" s="367"/>
      <c r="T992" s="368"/>
      <c r="U992" s="247" t="s">
        <v>219</v>
      </c>
      <c r="V992" s="247"/>
      <c r="W992" s="247"/>
      <c r="X992" s="349" t="s">
        <v>569</v>
      </c>
      <c r="Y992" s="349"/>
      <c r="Z992" s="349"/>
      <c r="AA992" s="349"/>
      <c r="AB992" s="349"/>
      <c r="AC992" s="100"/>
      <c r="AD992" s="331" t="s">
        <v>236</v>
      </c>
      <c r="AE992" s="331"/>
      <c r="AF992" s="331"/>
      <c r="AG992" s="361" t="s">
        <v>570</v>
      </c>
      <c r="AH992" s="361"/>
      <c r="AI992" s="361"/>
      <c r="AJ992" s="361"/>
      <c r="AK992" s="361"/>
      <c r="AL992" s="361"/>
      <c r="AM992" s="361"/>
      <c r="AN992" s="361"/>
      <c r="AO992" s="361"/>
      <c r="AP992" s="361"/>
      <c r="AQ992" s="361"/>
      <c r="AR992" s="361"/>
      <c r="AS992" s="361"/>
      <c r="AT992" s="361"/>
      <c r="AU992" s="361"/>
      <c r="AV992" s="361"/>
      <c r="AW992" s="361"/>
      <c r="AX992" s="361"/>
      <c r="AY992" s="361"/>
      <c r="AZ992" s="361"/>
      <c r="BA992" s="361"/>
      <c r="BB992" s="361"/>
      <c r="BC992" s="361"/>
      <c r="BD992" s="361"/>
      <c r="BE992" s="361"/>
      <c r="BF992" s="106"/>
    </row>
    <row r="993" spans="1:58" ht="5.5" customHeight="1" x14ac:dyDescent="0.55000000000000004">
      <c r="A993" s="107"/>
      <c r="B993" s="100"/>
      <c r="C993" s="100"/>
      <c r="D993" s="100"/>
      <c r="E993" s="100"/>
      <c r="F993" s="100"/>
      <c r="G993" s="100"/>
      <c r="H993" s="100"/>
      <c r="I993" s="100"/>
      <c r="J993" s="100"/>
      <c r="K993" s="100"/>
      <c r="L993" s="100"/>
      <c r="M993" s="100"/>
      <c r="N993" s="100"/>
      <c r="O993" s="100"/>
      <c r="P993" s="100"/>
      <c r="Q993" s="100"/>
      <c r="R993" s="100"/>
      <c r="S993" s="100"/>
      <c r="T993" s="100"/>
      <c r="U993" s="100"/>
      <c r="V993" s="100"/>
      <c r="W993" s="100"/>
      <c r="X993" s="100"/>
      <c r="Y993" s="100"/>
      <c r="Z993" s="100"/>
      <c r="AA993" s="100"/>
      <c r="AB993" s="100"/>
      <c r="AC993" s="100"/>
      <c r="AD993" s="332"/>
      <c r="AE993" s="332"/>
      <c r="AF993" s="332"/>
      <c r="AG993" s="362"/>
      <c r="AH993" s="362"/>
      <c r="AI993" s="362"/>
      <c r="AJ993" s="362"/>
      <c r="AK993" s="362"/>
      <c r="AL993" s="362"/>
      <c r="AM993" s="362"/>
      <c r="AN993" s="362"/>
      <c r="AO993" s="362"/>
      <c r="AP993" s="362"/>
      <c r="AQ993" s="362"/>
      <c r="AR993" s="362"/>
      <c r="AS993" s="362"/>
      <c r="AT993" s="362"/>
      <c r="AU993" s="362"/>
      <c r="AV993" s="362"/>
      <c r="AW993" s="362"/>
      <c r="AX993" s="362"/>
      <c r="AY993" s="362"/>
      <c r="AZ993" s="362"/>
      <c r="BA993" s="362"/>
      <c r="BB993" s="362"/>
      <c r="BC993" s="362"/>
      <c r="BD993" s="362"/>
      <c r="BE993" s="362"/>
      <c r="BF993" s="106"/>
    </row>
    <row r="994" spans="1:58" ht="37.4" customHeight="1" x14ac:dyDescent="0.55000000000000004">
      <c r="A994" s="107"/>
      <c r="B994" s="247" t="s">
        <v>222</v>
      </c>
      <c r="C994" s="247"/>
      <c r="D994" s="247"/>
      <c r="E994" s="247"/>
      <c r="F994" s="247"/>
      <c r="G994" s="247"/>
      <c r="H994" s="247"/>
      <c r="I994" s="247"/>
      <c r="J994" s="247"/>
      <c r="K994" s="247"/>
      <c r="L994" s="247"/>
      <c r="M994" s="247"/>
      <c r="N994" s="247"/>
      <c r="O994" s="247"/>
      <c r="P994" s="247"/>
      <c r="Q994" s="247"/>
      <c r="R994" s="247"/>
      <c r="S994" s="247"/>
      <c r="T994" s="247"/>
      <c r="U994" s="247"/>
      <c r="V994" s="247"/>
      <c r="W994" s="247"/>
      <c r="X994" s="247"/>
      <c r="Y994" s="247" t="s">
        <v>223</v>
      </c>
      <c r="Z994" s="247"/>
      <c r="AA994" s="247"/>
      <c r="AB994" s="247"/>
      <c r="AC994" s="100"/>
      <c r="AD994" s="333"/>
      <c r="AE994" s="333"/>
      <c r="AF994" s="333"/>
      <c r="AG994" s="363"/>
      <c r="AH994" s="363"/>
      <c r="AI994" s="363"/>
      <c r="AJ994" s="363"/>
      <c r="AK994" s="363"/>
      <c r="AL994" s="363"/>
      <c r="AM994" s="363"/>
      <c r="AN994" s="363"/>
      <c r="AO994" s="363"/>
      <c r="AP994" s="363"/>
      <c r="AQ994" s="363"/>
      <c r="AR994" s="363"/>
      <c r="AS994" s="363"/>
      <c r="AT994" s="363"/>
      <c r="AU994" s="363"/>
      <c r="AV994" s="363"/>
      <c r="AW994" s="363"/>
      <c r="AX994" s="363"/>
      <c r="AY994" s="363"/>
      <c r="AZ994" s="363"/>
      <c r="BA994" s="363"/>
      <c r="BB994" s="363"/>
      <c r="BC994" s="363"/>
      <c r="BD994" s="363"/>
      <c r="BE994" s="363"/>
      <c r="BF994" s="106"/>
    </row>
    <row r="995" spans="1:58" ht="5.5" customHeight="1" x14ac:dyDescent="0.55000000000000004">
      <c r="A995" s="107"/>
      <c r="B995" s="100"/>
      <c r="C995" s="100"/>
      <c r="D995" s="100"/>
      <c r="E995" s="100"/>
      <c r="F995" s="100"/>
      <c r="G995" s="100"/>
      <c r="H995" s="100"/>
      <c r="I995" s="100"/>
      <c r="J995" s="100"/>
      <c r="K995" s="100"/>
      <c r="L995" s="100"/>
      <c r="M995" s="100"/>
      <c r="N995" s="100"/>
      <c r="O995" s="100"/>
      <c r="P995" s="100"/>
      <c r="Q995" s="100"/>
      <c r="R995" s="100"/>
      <c r="S995" s="100"/>
      <c r="T995" s="100"/>
      <c r="U995" s="100"/>
      <c r="V995" s="100"/>
      <c r="W995" s="100"/>
      <c r="X995" s="100"/>
      <c r="Y995" s="100"/>
      <c r="Z995" s="100"/>
      <c r="AA995" s="100"/>
      <c r="AB995" s="100"/>
      <c r="AC995" s="100"/>
      <c r="AD995" s="100"/>
      <c r="AE995" s="100"/>
      <c r="AF995" s="100"/>
      <c r="AG995" s="100"/>
      <c r="AH995" s="100"/>
      <c r="AI995" s="100"/>
      <c r="AJ995" s="100"/>
      <c r="AK995" s="100"/>
      <c r="AL995" s="100"/>
      <c r="AM995" s="100"/>
      <c r="AN995" s="100"/>
      <c r="AO995" s="100"/>
      <c r="AP995" s="100"/>
      <c r="AQ995" s="100"/>
      <c r="AR995" s="100"/>
      <c r="AS995" s="100"/>
      <c r="AT995" s="100"/>
      <c r="AU995" s="100"/>
      <c r="AV995" s="100"/>
      <c r="AW995" s="100"/>
      <c r="AX995" s="100"/>
      <c r="AY995" s="100"/>
      <c r="AZ995" s="100"/>
      <c r="BA995" s="100"/>
      <c r="BB995" s="100"/>
      <c r="BC995" s="100"/>
      <c r="BD995" s="100"/>
      <c r="BE995" s="100"/>
      <c r="BF995" s="106"/>
    </row>
    <row r="996" spans="1:58" ht="37.4" customHeight="1" x14ac:dyDescent="0.55000000000000004">
      <c r="A996" s="107"/>
      <c r="B996" s="372" t="s">
        <v>226</v>
      </c>
      <c r="C996" s="425" t="s">
        <v>571</v>
      </c>
      <c r="D996" s="426"/>
      <c r="E996" s="426"/>
      <c r="F996" s="426"/>
      <c r="G996" s="426"/>
      <c r="H996" s="426"/>
      <c r="I996" s="426"/>
      <c r="J996" s="426"/>
      <c r="K996" s="426"/>
      <c r="L996" s="426"/>
      <c r="M996" s="426"/>
      <c r="N996" s="426"/>
      <c r="O996" s="426"/>
      <c r="P996" s="426"/>
      <c r="Q996" s="426"/>
      <c r="R996" s="426"/>
      <c r="S996" s="426"/>
      <c r="T996" s="426"/>
      <c r="U996" s="426"/>
      <c r="V996" s="426"/>
      <c r="W996" s="426"/>
      <c r="X996" s="427"/>
      <c r="Y996" s="443"/>
      <c r="Z996" s="443"/>
      <c r="AA996" s="443"/>
      <c r="AB996" s="443"/>
      <c r="AC996" s="100"/>
      <c r="AD996" s="229" t="s">
        <v>239</v>
      </c>
      <c r="AE996" s="230"/>
      <c r="AF996" s="231"/>
      <c r="AG996" s="334"/>
      <c r="AH996" s="335"/>
      <c r="AI996" s="335"/>
      <c r="AJ996" s="335"/>
      <c r="AK996" s="335"/>
      <c r="AL996" s="335"/>
      <c r="AM996" s="335"/>
      <c r="AN996" s="335"/>
      <c r="AO996" s="335"/>
      <c r="AP996" s="335"/>
      <c r="AQ996" s="335"/>
      <c r="AR996" s="335"/>
      <c r="AS996" s="335"/>
      <c r="AT996" s="335"/>
      <c r="AU996" s="335"/>
      <c r="AV996" s="335"/>
      <c r="AW996" s="335"/>
      <c r="AX996" s="335"/>
      <c r="AY996" s="335"/>
      <c r="AZ996" s="335"/>
      <c r="BA996" s="335"/>
      <c r="BB996" s="335"/>
      <c r="BC996" s="335"/>
      <c r="BD996" s="335"/>
      <c r="BE996" s="336"/>
      <c r="BF996" s="106"/>
    </row>
    <row r="997" spans="1:58" ht="5.5" customHeight="1" x14ac:dyDescent="0.55000000000000004">
      <c r="A997" s="107"/>
      <c r="B997" s="373"/>
      <c r="C997" s="428"/>
      <c r="D997" s="429"/>
      <c r="E997" s="429"/>
      <c r="F997" s="429"/>
      <c r="G997" s="429"/>
      <c r="H997" s="429"/>
      <c r="I997" s="429"/>
      <c r="J997" s="429"/>
      <c r="K997" s="429"/>
      <c r="L997" s="429"/>
      <c r="M997" s="429"/>
      <c r="N997" s="429"/>
      <c r="O997" s="429"/>
      <c r="P997" s="429"/>
      <c r="Q997" s="429"/>
      <c r="R997" s="429"/>
      <c r="S997" s="429"/>
      <c r="T997" s="429"/>
      <c r="U997" s="429"/>
      <c r="V997" s="429"/>
      <c r="W997" s="429"/>
      <c r="X997" s="430"/>
      <c r="Y997" s="444"/>
      <c r="Z997" s="444"/>
      <c r="AA997" s="444"/>
      <c r="AB997" s="444"/>
      <c r="AC997" s="100"/>
      <c r="AD997" s="100"/>
      <c r="AE997" s="100"/>
      <c r="AF997" s="100"/>
      <c r="AG997" s="100"/>
      <c r="AH997" s="100"/>
      <c r="AI997" s="100"/>
      <c r="AJ997" s="100"/>
      <c r="AK997" s="100"/>
      <c r="AL997" s="100"/>
      <c r="AM997" s="100"/>
      <c r="AN997" s="100"/>
      <c r="AO997" s="100"/>
      <c r="AP997" s="100"/>
      <c r="AQ997" s="100"/>
      <c r="AR997" s="100"/>
      <c r="AS997" s="100"/>
      <c r="AT997" s="100"/>
      <c r="AU997" s="100"/>
      <c r="AV997" s="100"/>
      <c r="AW997" s="100"/>
      <c r="AX997" s="100"/>
      <c r="AY997" s="100"/>
      <c r="AZ997" s="100"/>
      <c r="BA997" s="100"/>
      <c r="BB997" s="100"/>
      <c r="BC997" s="100"/>
      <c r="BD997" s="100"/>
      <c r="BE997" s="100"/>
      <c r="BF997" s="106"/>
    </row>
    <row r="998" spans="1:58" ht="36.65" customHeight="1" x14ac:dyDescent="0.55000000000000004">
      <c r="A998" s="107"/>
      <c r="B998" s="374"/>
      <c r="C998" s="431"/>
      <c r="D998" s="432"/>
      <c r="E998" s="432"/>
      <c r="F998" s="432"/>
      <c r="G998" s="432"/>
      <c r="H998" s="432"/>
      <c r="I998" s="432"/>
      <c r="J998" s="432"/>
      <c r="K998" s="432"/>
      <c r="L998" s="432"/>
      <c r="M998" s="432"/>
      <c r="N998" s="432"/>
      <c r="O998" s="432"/>
      <c r="P998" s="432"/>
      <c r="Q998" s="432"/>
      <c r="R998" s="432"/>
      <c r="S998" s="432"/>
      <c r="T998" s="432"/>
      <c r="U998" s="432"/>
      <c r="V998" s="432"/>
      <c r="W998" s="432"/>
      <c r="X998" s="433"/>
      <c r="Y998" s="445"/>
      <c r="Z998" s="445"/>
      <c r="AA998" s="445"/>
      <c r="AB998" s="445"/>
      <c r="AC998" s="100"/>
      <c r="AD998" s="246" t="s">
        <v>221</v>
      </c>
      <c r="AE998" s="246"/>
      <c r="AF998" s="246"/>
      <c r="AG998" s="337"/>
      <c r="AH998" s="337"/>
      <c r="AI998" s="337"/>
      <c r="AJ998" s="337"/>
      <c r="AK998" s="337"/>
      <c r="AL998" s="337"/>
      <c r="AM998" s="337"/>
      <c r="AN998" s="337"/>
      <c r="AO998" s="337"/>
      <c r="AP998" s="337"/>
      <c r="AQ998" s="337"/>
      <c r="AR998" s="337"/>
      <c r="AS998" s="337"/>
      <c r="AT998" s="337"/>
      <c r="AU998" s="337"/>
      <c r="AV998" s="229" t="s">
        <v>88</v>
      </c>
      <c r="AW998" s="230"/>
      <c r="AX998" s="231"/>
      <c r="AY998" s="319"/>
      <c r="AZ998" s="320"/>
      <c r="BA998" s="320"/>
      <c r="BB998" s="320"/>
      <c r="BC998" s="320"/>
      <c r="BD998" s="320"/>
      <c r="BE998" s="321"/>
      <c r="BF998" s="106"/>
    </row>
    <row r="999" spans="1:58" ht="5.5" customHeight="1" x14ac:dyDescent="0.55000000000000004">
      <c r="A999" s="107"/>
      <c r="B999" s="113"/>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67"/>
      <c r="Z999" s="68"/>
      <c r="AA999" s="68"/>
      <c r="AB999" s="68"/>
      <c r="AC999" s="100"/>
      <c r="AD999" s="57"/>
      <c r="AE999" s="57"/>
      <c r="AF999" s="57"/>
      <c r="AG999" s="57"/>
      <c r="AH999" s="57"/>
      <c r="AI999" s="57"/>
      <c r="AJ999" s="57"/>
      <c r="AK999" s="57"/>
      <c r="AL999" s="57"/>
      <c r="AM999" s="57"/>
      <c r="AN999" s="57"/>
      <c r="AO999" s="57"/>
      <c r="AP999" s="57"/>
      <c r="AQ999" s="57"/>
      <c r="AR999" s="57"/>
      <c r="AS999" s="57"/>
      <c r="AT999" s="57"/>
      <c r="AU999" s="57"/>
      <c r="AV999" s="57"/>
      <c r="AW999" s="57"/>
      <c r="AX999" s="57"/>
      <c r="AY999" s="57"/>
      <c r="AZ999" s="57"/>
      <c r="BA999" s="57"/>
      <c r="BB999" s="57"/>
      <c r="BC999" s="57"/>
      <c r="BD999" s="57"/>
      <c r="BE999" s="57"/>
      <c r="BF999" s="106"/>
    </row>
    <row r="1000" spans="1:58" ht="37.4" customHeight="1" x14ac:dyDescent="0.55000000000000004">
      <c r="A1000" s="107"/>
      <c r="B1000" s="13" t="s">
        <v>240</v>
      </c>
      <c r="C1000" s="341" t="s">
        <v>572</v>
      </c>
      <c r="D1000" s="370"/>
      <c r="E1000" s="370"/>
      <c r="F1000" s="370"/>
      <c r="G1000" s="370"/>
      <c r="H1000" s="370"/>
      <c r="I1000" s="370"/>
      <c r="J1000" s="370"/>
      <c r="K1000" s="370"/>
      <c r="L1000" s="370"/>
      <c r="M1000" s="370"/>
      <c r="N1000" s="370"/>
      <c r="O1000" s="370"/>
      <c r="P1000" s="370"/>
      <c r="Q1000" s="370"/>
      <c r="R1000" s="370"/>
      <c r="S1000" s="370"/>
      <c r="T1000" s="370"/>
      <c r="U1000" s="370"/>
      <c r="V1000" s="370"/>
      <c r="W1000" s="370"/>
      <c r="X1000" s="371"/>
      <c r="Y1000" s="340"/>
      <c r="Z1000" s="340"/>
      <c r="AA1000" s="340"/>
      <c r="AB1000" s="340"/>
      <c r="AC1000" s="100"/>
      <c r="AD1000" s="322" t="s">
        <v>224</v>
      </c>
      <c r="AE1000" s="323"/>
      <c r="AF1000" s="324"/>
      <c r="AG1000" s="350"/>
      <c r="AH1000" s="351"/>
      <c r="AI1000" s="351"/>
      <c r="AJ1000" s="351"/>
      <c r="AK1000" s="351"/>
      <c r="AL1000" s="351"/>
      <c r="AM1000" s="351"/>
      <c r="AN1000" s="351"/>
      <c r="AO1000" s="351"/>
      <c r="AP1000" s="351"/>
      <c r="AQ1000" s="352"/>
      <c r="AR1000" s="322" t="s">
        <v>225</v>
      </c>
      <c r="AS1000" s="323"/>
      <c r="AT1000" s="324"/>
      <c r="AU1000" s="318"/>
      <c r="AV1000" s="364"/>
      <c r="AW1000" s="364"/>
      <c r="AX1000" s="364"/>
      <c r="AY1000" s="364"/>
      <c r="AZ1000" s="364"/>
      <c r="BA1000" s="364"/>
      <c r="BB1000" s="364"/>
      <c r="BC1000" s="364"/>
      <c r="BD1000" s="364"/>
      <c r="BE1000" s="364"/>
      <c r="BF1000" s="106"/>
    </row>
    <row r="1001" spans="1:58" ht="5.5" customHeight="1" x14ac:dyDescent="0.55000000000000004">
      <c r="A1001" s="107"/>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62"/>
      <c r="Z1001" s="62"/>
      <c r="AA1001" s="62"/>
      <c r="AB1001" s="62"/>
      <c r="AC1001" s="100"/>
      <c r="AD1001" s="325"/>
      <c r="AE1001" s="326"/>
      <c r="AF1001" s="327"/>
      <c r="AG1001" s="353"/>
      <c r="AH1001" s="354"/>
      <c r="AI1001" s="354"/>
      <c r="AJ1001" s="354"/>
      <c r="AK1001" s="354"/>
      <c r="AL1001" s="354"/>
      <c r="AM1001" s="354"/>
      <c r="AN1001" s="354"/>
      <c r="AO1001" s="354"/>
      <c r="AP1001" s="354"/>
      <c r="AQ1001" s="355"/>
      <c r="AR1001" s="325"/>
      <c r="AS1001" s="326"/>
      <c r="AT1001" s="327"/>
      <c r="AU1001" s="364"/>
      <c r="AV1001" s="364"/>
      <c r="AW1001" s="364"/>
      <c r="AX1001" s="364"/>
      <c r="AY1001" s="364"/>
      <c r="AZ1001" s="364"/>
      <c r="BA1001" s="364"/>
      <c r="BB1001" s="364"/>
      <c r="BC1001" s="364"/>
      <c r="BD1001" s="364"/>
      <c r="BE1001" s="364"/>
      <c r="BF1001" s="106"/>
    </row>
    <row r="1002" spans="1:58" ht="37.4" customHeight="1" x14ac:dyDescent="0.55000000000000004">
      <c r="A1002" s="107"/>
      <c r="B1002" s="57"/>
      <c r="C1002" s="57"/>
      <c r="D1002" s="57"/>
      <c r="E1002" s="57"/>
      <c r="F1002" s="57"/>
      <c r="G1002" s="57"/>
      <c r="H1002" s="57"/>
      <c r="I1002" s="57"/>
      <c r="J1002" s="57"/>
      <c r="K1002" s="57"/>
      <c r="L1002" s="57"/>
      <c r="M1002" s="57"/>
      <c r="N1002" s="57"/>
      <c r="O1002" s="57"/>
      <c r="P1002" s="57"/>
      <c r="Q1002" s="57"/>
      <c r="R1002" s="57"/>
      <c r="S1002" s="57"/>
      <c r="T1002" s="57"/>
      <c r="U1002" s="57"/>
      <c r="V1002" s="57"/>
      <c r="W1002" s="57"/>
      <c r="X1002" s="57"/>
      <c r="Y1002" s="108"/>
      <c r="Z1002" s="57"/>
      <c r="AA1002" s="57"/>
      <c r="AB1002" s="57"/>
      <c r="AC1002" s="100"/>
      <c r="AD1002" s="325"/>
      <c r="AE1002" s="326"/>
      <c r="AF1002" s="327"/>
      <c r="AG1002" s="353"/>
      <c r="AH1002" s="354"/>
      <c r="AI1002" s="354"/>
      <c r="AJ1002" s="354"/>
      <c r="AK1002" s="354"/>
      <c r="AL1002" s="354"/>
      <c r="AM1002" s="354"/>
      <c r="AN1002" s="354"/>
      <c r="AO1002" s="354"/>
      <c r="AP1002" s="354"/>
      <c r="AQ1002" s="355"/>
      <c r="AR1002" s="325"/>
      <c r="AS1002" s="326"/>
      <c r="AT1002" s="327"/>
      <c r="AU1002" s="364"/>
      <c r="AV1002" s="364"/>
      <c r="AW1002" s="364"/>
      <c r="AX1002" s="364"/>
      <c r="AY1002" s="364"/>
      <c r="AZ1002" s="364"/>
      <c r="BA1002" s="364"/>
      <c r="BB1002" s="364"/>
      <c r="BC1002" s="364"/>
      <c r="BD1002" s="364"/>
      <c r="BE1002" s="364"/>
      <c r="BF1002" s="106"/>
    </row>
    <row r="1003" spans="1:58" ht="5.5" customHeight="1" x14ac:dyDescent="0.55000000000000004">
      <c r="A1003" s="107"/>
      <c r="B1003" s="57"/>
      <c r="C1003" s="57"/>
      <c r="D1003" s="57"/>
      <c r="E1003" s="57"/>
      <c r="F1003" s="57"/>
      <c r="G1003" s="57"/>
      <c r="H1003" s="57"/>
      <c r="I1003" s="57"/>
      <c r="J1003" s="57"/>
      <c r="K1003" s="57"/>
      <c r="L1003" s="57"/>
      <c r="M1003" s="57"/>
      <c r="N1003" s="57"/>
      <c r="O1003" s="57"/>
      <c r="P1003" s="57"/>
      <c r="Q1003" s="57"/>
      <c r="R1003" s="57"/>
      <c r="S1003" s="57"/>
      <c r="T1003" s="57"/>
      <c r="U1003" s="57"/>
      <c r="V1003" s="57"/>
      <c r="W1003" s="57"/>
      <c r="X1003" s="57"/>
      <c r="Y1003" s="108"/>
      <c r="Z1003" s="57"/>
      <c r="AA1003" s="57"/>
      <c r="AB1003" s="57"/>
      <c r="AC1003" s="100"/>
      <c r="AD1003" s="325"/>
      <c r="AE1003" s="326"/>
      <c r="AF1003" s="327"/>
      <c r="AG1003" s="353"/>
      <c r="AH1003" s="354"/>
      <c r="AI1003" s="354"/>
      <c r="AJ1003" s="354"/>
      <c r="AK1003" s="354"/>
      <c r="AL1003" s="354"/>
      <c r="AM1003" s="354"/>
      <c r="AN1003" s="354"/>
      <c r="AO1003" s="354"/>
      <c r="AP1003" s="354"/>
      <c r="AQ1003" s="355"/>
      <c r="AR1003" s="328"/>
      <c r="AS1003" s="329"/>
      <c r="AT1003" s="330"/>
      <c r="AU1003" s="364"/>
      <c r="AV1003" s="364"/>
      <c r="AW1003" s="364"/>
      <c r="AX1003" s="364"/>
      <c r="AY1003" s="364"/>
      <c r="AZ1003" s="364"/>
      <c r="BA1003" s="364"/>
      <c r="BB1003" s="364"/>
      <c r="BC1003" s="364"/>
      <c r="BD1003" s="364"/>
      <c r="BE1003" s="364"/>
      <c r="BF1003" s="106"/>
    </row>
    <row r="1004" spans="1:58" ht="37.4" customHeight="1" x14ac:dyDescent="0.55000000000000004">
      <c r="A1004" s="107"/>
      <c r="B1004" s="57"/>
      <c r="C1004" s="57"/>
      <c r="D1004" s="57"/>
      <c r="E1004" s="57"/>
      <c r="F1004" s="57"/>
      <c r="G1004" s="57"/>
      <c r="H1004" s="57"/>
      <c r="I1004" s="57"/>
      <c r="J1004" s="57"/>
      <c r="K1004" s="57"/>
      <c r="L1004" s="57"/>
      <c r="M1004" s="57"/>
      <c r="N1004" s="57"/>
      <c r="O1004" s="57"/>
      <c r="P1004" s="57"/>
      <c r="Q1004" s="57"/>
      <c r="R1004" s="57"/>
      <c r="S1004" s="57"/>
      <c r="T1004" s="57"/>
      <c r="U1004" s="57"/>
      <c r="V1004" s="57"/>
      <c r="W1004" s="57"/>
      <c r="X1004" s="57"/>
      <c r="Y1004" s="108"/>
      <c r="Z1004" s="57"/>
      <c r="AA1004" s="57"/>
      <c r="AB1004" s="57"/>
      <c r="AC1004" s="100"/>
      <c r="AD1004" s="328"/>
      <c r="AE1004" s="329"/>
      <c r="AF1004" s="330"/>
      <c r="AG1004" s="356"/>
      <c r="AH1004" s="357"/>
      <c r="AI1004" s="357"/>
      <c r="AJ1004" s="357"/>
      <c r="AK1004" s="357"/>
      <c r="AL1004" s="357"/>
      <c r="AM1004" s="357"/>
      <c r="AN1004" s="357"/>
      <c r="AO1004" s="357"/>
      <c r="AP1004" s="357"/>
      <c r="AQ1004" s="358"/>
      <c r="AR1004" s="286" t="s">
        <v>228</v>
      </c>
      <c r="AS1004" s="287"/>
      <c r="AT1004" s="288"/>
      <c r="AU1004" s="318"/>
      <c r="AV1004" s="364"/>
      <c r="AW1004" s="364"/>
      <c r="AX1004" s="364"/>
      <c r="AY1004" s="364"/>
      <c r="AZ1004" s="364"/>
      <c r="BA1004" s="364"/>
      <c r="BB1004" s="364"/>
      <c r="BC1004" s="364"/>
      <c r="BD1004" s="364"/>
      <c r="BE1004" s="364"/>
      <c r="BF1004" s="106"/>
    </row>
    <row r="1005" spans="1:58" ht="5.5" customHeight="1" x14ac:dyDescent="0.55000000000000004">
      <c r="A1005" s="107"/>
      <c r="B1005" s="57"/>
      <c r="C1005" s="57"/>
      <c r="D1005" s="57"/>
      <c r="E1005" s="57"/>
      <c r="F1005" s="57"/>
      <c r="G1005" s="57"/>
      <c r="H1005" s="57"/>
      <c r="I1005" s="57"/>
      <c r="J1005" s="57"/>
      <c r="K1005" s="57"/>
      <c r="L1005" s="57"/>
      <c r="M1005" s="57"/>
      <c r="N1005" s="57"/>
      <c r="O1005" s="57"/>
      <c r="P1005" s="57"/>
      <c r="Q1005" s="57"/>
      <c r="R1005" s="57"/>
      <c r="S1005" s="57"/>
      <c r="T1005" s="57"/>
      <c r="U1005" s="57"/>
      <c r="V1005" s="57"/>
      <c r="W1005" s="57"/>
      <c r="X1005" s="57"/>
      <c r="Y1005" s="108"/>
      <c r="Z1005" s="57"/>
      <c r="AA1005" s="57"/>
      <c r="AB1005" s="57"/>
      <c r="AC1005" s="100"/>
      <c r="AD1005" s="57"/>
      <c r="AE1005" s="57"/>
      <c r="AF1005" s="57"/>
      <c r="AG1005" s="57"/>
      <c r="AH1005" s="57"/>
      <c r="AI1005" s="57"/>
      <c r="AJ1005" s="57"/>
      <c r="AK1005" s="57"/>
      <c r="AL1005" s="57"/>
      <c r="AM1005" s="57"/>
      <c r="AN1005" s="57"/>
      <c r="AO1005" s="57"/>
      <c r="AP1005" s="57"/>
      <c r="AQ1005" s="57"/>
      <c r="AR1005" s="57"/>
      <c r="AS1005" s="57"/>
      <c r="AT1005" s="57"/>
      <c r="AU1005" s="57"/>
      <c r="AV1005" s="57"/>
      <c r="AW1005" s="57"/>
      <c r="AX1005" s="57"/>
      <c r="AY1005" s="57"/>
      <c r="AZ1005" s="57"/>
      <c r="BA1005" s="57"/>
      <c r="BB1005" s="57"/>
      <c r="BC1005" s="57"/>
      <c r="BD1005" s="57"/>
      <c r="BE1005" s="57"/>
      <c r="BF1005" s="106"/>
    </row>
    <row r="1006" spans="1:58" ht="37.4" customHeight="1" x14ac:dyDescent="0.55000000000000004">
      <c r="A1006" s="107"/>
      <c r="B1006" s="57"/>
      <c r="C1006" s="57"/>
      <c r="D1006" s="57"/>
      <c r="E1006" s="57"/>
      <c r="F1006" s="57"/>
      <c r="G1006" s="57"/>
      <c r="H1006" s="57"/>
      <c r="I1006" s="57"/>
      <c r="J1006" s="57"/>
      <c r="K1006" s="57"/>
      <c r="L1006" s="57"/>
      <c r="M1006" s="57"/>
      <c r="N1006" s="57"/>
      <c r="O1006" s="57"/>
      <c r="P1006" s="57"/>
      <c r="Q1006" s="57"/>
      <c r="R1006" s="57"/>
      <c r="S1006" s="57"/>
      <c r="T1006" s="57"/>
      <c r="U1006" s="57"/>
      <c r="V1006" s="57"/>
      <c r="W1006" s="57"/>
      <c r="X1006" s="57"/>
      <c r="Y1006" s="108"/>
      <c r="Z1006" s="57"/>
      <c r="AA1006" s="57"/>
      <c r="AB1006" s="57"/>
      <c r="AC1006" s="100"/>
      <c r="AD1006" s="252" t="s">
        <v>229</v>
      </c>
      <c r="AE1006" s="253"/>
      <c r="AF1006" s="253"/>
      <c r="AG1006" s="253"/>
      <c r="AH1006" s="254"/>
      <c r="AI1006" s="318"/>
      <c r="AJ1006" s="318"/>
      <c r="AK1006" s="318"/>
      <c r="AL1006" s="318"/>
      <c r="AM1006" s="318"/>
      <c r="AN1006" s="318"/>
      <c r="AO1006" s="318"/>
      <c r="AP1006" s="318"/>
      <c r="AQ1006" s="318"/>
      <c r="AR1006" s="318"/>
      <c r="AS1006" s="318"/>
      <c r="AT1006" s="318"/>
      <c r="AU1006" s="318"/>
      <c r="AV1006" s="247" t="s">
        <v>230</v>
      </c>
      <c r="AW1006" s="247"/>
      <c r="AX1006" s="247"/>
      <c r="AY1006" s="318"/>
      <c r="AZ1006" s="318"/>
      <c r="BA1006" s="318"/>
      <c r="BB1006" s="318"/>
      <c r="BC1006" s="318"/>
      <c r="BD1006" s="318"/>
      <c r="BE1006" s="318"/>
      <c r="BF1006" s="106"/>
    </row>
    <row r="1007" spans="1:58" ht="5.5" customHeight="1" x14ac:dyDescent="0.55000000000000004">
      <c r="A1007" s="107"/>
      <c r="B1007" s="57"/>
      <c r="C1007" s="57"/>
      <c r="D1007" s="57"/>
      <c r="E1007" s="57"/>
      <c r="F1007" s="57"/>
      <c r="G1007" s="57"/>
      <c r="H1007" s="57"/>
      <c r="I1007" s="57"/>
      <c r="J1007" s="57"/>
      <c r="K1007" s="57"/>
      <c r="L1007" s="57"/>
      <c r="M1007" s="57"/>
      <c r="N1007" s="57"/>
      <c r="O1007" s="57"/>
      <c r="P1007" s="57"/>
      <c r="Q1007" s="57"/>
      <c r="R1007" s="57"/>
      <c r="S1007" s="57"/>
      <c r="T1007" s="57"/>
      <c r="U1007" s="57"/>
      <c r="V1007" s="57"/>
      <c r="W1007" s="57"/>
      <c r="X1007" s="57"/>
      <c r="Y1007" s="108"/>
      <c r="Z1007" s="57"/>
      <c r="AA1007" s="57"/>
      <c r="AB1007" s="57"/>
      <c r="AC1007" s="100"/>
      <c r="AD1007" s="315"/>
      <c r="AE1007" s="316"/>
      <c r="AF1007" s="316"/>
      <c r="AG1007" s="316"/>
      <c r="AH1007" s="317"/>
      <c r="AI1007" s="318"/>
      <c r="AJ1007" s="318"/>
      <c r="AK1007" s="318"/>
      <c r="AL1007" s="318"/>
      <c r="AM1007" s="318"/>
      <c r="AN1007" s="318"/>
      <c r="AO1007" s="318"/>
      <c r="AP1007" s="318"/>
      <c r="AQ1007" s="318"/>
      <c r="AR1007" s="318"/>
      <c r="AS1007" s="318"/>
      <c r="AT1007" s="318"/>
      <c r="AU1007" s="318"/>
      <c r="AV1007" s="247"/>
      <c r="AW1007" s="247"/>
      <c r="AX1007" s="247"/>
      <c r="AY1007" s="318"/>
      <c r="AZ1007" s="318"/>
      <c r="BA1007" s="318"/>
      <c r="BB1007" s="318"/>
      <c r="BC1007" s="318"/>
      <c r="BD1007" s="318"/>
      <c r="BE1007" s="318"/>
      <c r="BF1007" s="106"/>
    </row>
    <row r="1008" spans="1:58" ht="37" customHeight="1" x14ac:dyDescent="0.55000000000000004">
      <c r="A1008" s="107"/>
      <c r="B1008" s="57"/>
      <c r="C1008" s="57"/>
      <c r="D1008" s="57"/>
      <c r="E1008" s="57"/>
      <c r="F1008" s="57"/>
      <c r="G1008" s="57"/>
      <c r="H1008" s="57"/>
      <c r="I1008" s="57"/>
      <c r="J1008" s="57"/>
      <c r="K1008" s="57"/>
      <c r="L1008" s="57"/>
      <c r="M1008" s="57"/>
      <c r="N1008" s="57"/>
      <c r="O1008" s="57"/>
      <c r="P1008" s="57"/>
      <c r="Q1008" s="57"/>
      <c r="R1008" s="57"/>
      <c r="S1008" s="57"/>
      <c r="T1008" s="57"/>
      <c r="U1008" s="57"/>
      <c r="V1008" s="57"/>
      <c r="W1008" s="57"/>
      <c r="X1008" s="57"/>
      <c r="Y1008" s="108"/>
      <c r="Z1008" s="57"/>
      <c r="AA1008" s="57"/>
      <c r="AB1008" s="57"/>
      <c r="AC1008" s="100"/>
      <c r="AD1008" s="255"/>
      <c r="AE1008" s="256"/>
      <c r="AF1008" s="256"/>
      <c r="AG1008" s="256"/>
      <c r="AH1008" s="257"/>
      <c r="AI1008" s="318"/>
      <c r="AJ1008" s="318"/>
      <c r="AK1008" s="318"/>
      <c r="AL1008" s="318"/>
      <c r="AM1008" s="318"/>
      <c r="AN1008" s="318"/>
      <c r="AO1008" s="318"/>
      <c r="AP1008" s="318"/>
      <c r="AQ1008" s="318"/>
      <c r="AR1008" s="318"/>
      <c r="AS1008" s="318"/>
      <c r="AT1008" s="318"/>
      <c r="AU1008" s="318"/>
      <c r="AV1008" s="247"/>
      <c r="AW1008" s="247"/>
      <c r="AX1008" s="247"/>
      <c r="AY1008" s="318"/>
      <c r="AZ1008" s="318"/>
      <c r="BA1008" s="318"/>
      <c r="BB1008" s="318"/>
      <c r="BC1008" s="318"/>
      <c r="BD1008" s="318"/>
      <c r="BE1008" s="318"/>
      <c r="BF1008" s="106"/>
    </row>
    <row r="1009" spans="1:58" ht="5.5" customHeight="1" thickBot="1" x14ac:dyDescent="0.6">
      <c r="A1009" s="120"/>
      <c r="B1009" s="122"/>
      <c r="C1009" s="122"/>
      <c r="D1009" s="122"/>
      <c r="E1009" s="122"/>
      <c r="F1009" s="122"/>
      <c r="G1009" s="122"/>
      <c r="H1009" s="122"/>
      <c r="I1009" s="122"/>
      <c r="J1009" s="122"/>
      <c r="K1009" s="122"/>
      <c r="L1009" s="122"/>
      <c r="M1009" s="122"/>
      <c r="N1009" s="122"/>
      <c r="O1009" s="122"/>
      <c r="P1009" s="122"/>
      <c r="Q1009" s="122"/>
      <c r="R1009" s="122"/>
      <c r="S1009" s="122"/>
      <c r="T1009" s="122"/>
      <c r="U1009" s="122"/>
      <c r="V1009" s="122"/>
      <c r="W1009" s="122"/>
      <c r="X1009" s="122"/>
      <c r="Y1009" s="122"/>
      <c r="Z1009" s="122"/>
      <c r="AA1009" s="122"/>
      <c r="AB1009" s="122"/>
      <c r="AC1009" s="122"/>
      <c r="AD1009" s="122"/>
      <c r="AE1009" s="122"/>
      <c r="AF1009" s="122"/>
      <c r="AG1009" s="122"/>
      <c r="AH1009" s="122"/>
      <c r="AI1009" s="122"/>
      <c r="AJ1009" s="122"/>
      <c r="AK1009" s="122"/>
      <c r="AL1009" s="122"/>
      <c r="AM1009" s="122"/>
      <c r="AN1009" s="122"/>
      <c r="AO1009" s="122"/>
      <c r="AP1009" s="122"/>
      <c r="AQ1009" s="122"/>
      <c r="AR1009" s="122"/>
      <c r="AS1009" s="122"/>
      <c r="AT1009" s="122"/>
      <c r="AU1009" s="122"/>
      <c r="AV1009" s="122"/>
      <c r="AW1009" s="122"/>
      <c r="AX1009" s="122"/>
      <c r="AY1009" s="122"/>
      <c r="AZ1009" s="122"/>
      <c r="BA1009" s="122"/>
      <c r="BB1009" s="122"/>
      <c r="BC1009" s="122"/>
      <c r="BD1009" s="122"/>
      <c r="BE1009" s="122"/>
      <c r="BF1009" s="123"/>
    </row>
    <row r="1010" spans="1:58" ht="5.5" customHeight="1" thickTop="1" x14ac:dyDescent="0.55000000000000004">
      <c r="A1010" s="104"/>
      <c r="BF1010" s="103"/>
    </row>
    <row r="1011" spans="1:58" ht="37.4" customHeight="1" x14ac:dyDescent="0.55000000000000004">
      <c r="A1011" s="104"/>
      <c r="B1011" s="56" t="s">
        <v>3</v>
      </c>
      <c r="C1011" s="417" t="s">
        <v>573</v>
      </c>
      <c r="D1011" s="418"/>
      <c r="E1011" s="419"/>
      <c r="F1011" s="56" t="s">
        <v>209</v>
      </c>
      <c r="G1011" s="339" t="s">
        <v>493</v>
      </c>
      <c r="H1011" s="339"/>
      <c r="I1011" s="339"/>
      <c r="J1011" s="339"/>
      <c r="K1011" s="246" t="s">
        <v>211</v>
      </c>
      <c r="L1011" s="247"/>
      <c r="M1011" s="341" t="s">
        <v>574</v>
      </c>
      <c r="N1011" s="342"/>
      <c r="O1011" s="342"/>
      <c r="P1011" s="342"/>
      <c r="Q1011" s="342"/>
      <c r="R1011" s="342"/>
      <c r="S1011" s="342"/>
      <c r="T1011" s="342"/>
      <c r="U1011" s="342"/>
      <c r="V1011" s="343"/>
      <c r="W1011" s="246" t="s">
        <v>213</v>
      </c>
      <c r="X1011" s="246"/>
      <c r="Y1011" s="344" t="s">
        <v>552</v>
      </c>
      <c r="Z1011" s="344"/>
      <c r="AA1011" s="344"/>
      <c r="AB1011" s="344"/>
      <c r="AD1011" s="247" t="s">
        <v>215</v>
      </c>
      <c r="AE1011" s="345"/>
      <c r="AF1011" s="345"/>
      <c r="AG1011" s="359" t="s">
        <v>575</v>
      </c>
      <c r="AH1011" s="360"/>
      <c r="AI1011" s="360"/>
      <c r="AJ1011" s="360"/>
      <c r="AK1011" s="360"/>
      <c r="AL1011" s="360"/>
      <c r="AM1011" s="360"/>
      <c r="AN1011" s="360"/>
      <c r="AO1011" s="360"/>
      <c r="AP1011" s="360"/>
      <c r="AQ1011" s="360"/>
      <c r="AR1011" s="360"/>
      <c r="AS1011" s="360"/>
      <c r="AT1011" s="360"/>
      <c r="AU1011" s="360"/>
      <c r="AV1011" s="360"/>
      <c r="AW1011" s="360"/>
      <c r="AX1011" s="360"/>
      <c r="AY1011" s="360"/>
      <c r="AZ1011" s="360"/>
      <c r="BA1011" s="360"/>
      <c r="BB1011" s="360"/>
      <c r="BC1011" s="360"/>
      <c r="BD1011" s="360"/>
      <c r="BE1011" s="360"/>
      <c r="BF1011" s="103"/>
    </row>
    <row r="1012" spans="1:58" ht="5.5" customHeight="1" x14ac:dyDescent="0.55000000000000004">
      <c r="A1012" s="104"/>
      <c r="BF1012" s="103"/>
    </row>
    <row r="1013" spans="1:58" ht="37.4" customHeight="1" x14ac:dyDescent="0.55000000000000004">
      <c r="A1013" s="104"/>
      <c r="B1013" s="247" t="s">
        <v>217</v>
      </c>
      <c r="C1013" s="365"/>
      <c r="D1013" s="366" t="s">
        <v>497</v>
      </c>
      <c r="E1013" s="367"/>
      <c r="F1013" s="367"/>
      <c r="G1013" s="367"/>
      <c r="H1013" s="367"/>
      <c r="I1013" s="367"/>
      <c r="J1013" s="367"/>
      <c r="K1013" s="367"/>
      <c r="L1013" s="367"/>
      <c r="M1013" s="367"/>
      <c r="N1013" s="367"/>
      <c r="O1013" s="367"/>
      <c r="P1013" s="367"/>
      <c r="Q1013" s="367"/>
      <c r="R1013" s="367"/>
      <c r="S1013" s="367"/>
      <c r="T1013" s="368"/>
      <c r="U1013" s="247" t="s">
        <v>219</v>
      </c>
      <c r="V1013" s="247"/>
      <c r="W1013" s="247"/>
      <c r="X1013" s="349" t="s">
        <v>576</v>
      </c>
      <c r="Y1013" s="349"/>
      <c r="Z1013" s="349"/>
      <c r="AA1013" s="349"/>
      <c r="AB1013" s="349"/>
      <c r="AD1013" s="331" t="s">
        <v>236</v>
      </c>
      <c r="AE1013" s="331"/>
      <c r="AF1013" s="331"/>
      <c r="AG1013" s="361" t="s">
        <v>577</v>
      </c>
      <c r="AH1013" s="361"/>
      <c r="AI1013" s="361"/>
      <c r="AJ1013" s="361"/>
      <c r="AK1013" s="361"/>
      <c r="AL1013" s="361"/>
      <c r="AM1013" s="361"/>
      <c r="AN1013" s="361"/>
      <c r="AO1013" s="361"/>
      <c r="AP1013" s="361"/>
      <c r="AQ1013" s="361"/>
      <c r="AR1013" s="361"/>
      <c r="AS1013" s="361"/>
      <c r="AT1013" s="361"/>
      <c r="AU1013" s="361"/>
      <c r="AV1013" s="361"/>
      <c r="AW1013" s="361"/>
      <c r="AX1013" s="361"/>
      <c r="AY1013" s="361"/>
      <c r="AZ1013" s="361"/>
      <c r="BA1013" s="361"/>
      <c r="BB1013" s="361"/>
      <c r="BC1013" s="361"/>
      <c r="BD1013" s="361"/>
      <c r="BE1013" s="361"/>
      <c r="BF1013" s="103"/>
    </row>
    <row r="1014" spans="1:58" ht="5.5" customHeight="1" x14ac:dyDescent="0.55000000000000004">
      <c r="A1014" s="104"/>
      <c r="AD1014" s="332"/>
      <c r="AE1014" s="332"/>
      <c r="AF1014" s="332"/>
      <c r="AG1014" s="362"/>
      <c r="AH1014" s="362"/>
      <c r="AI1014" s="362"/>
      <c r="AJ1014" s="362"/>
      <c r="AK1014" s="362"/>
      <c r="AL1014" s="362"/>
      <c r="AM1014" s="362"/>
      <c r="AN1014" s="362"/>
      <c r="AO1014" s="362"/>
      <c r="AP1014" s="362"/>
      <c r="AQ1014" s="362"/>
      <c r="AR1014" s="362"/>
      <c r="AS1014" s="362"/>
      <c r="AT1014" s="362"/>
      <c r="AU1014" s="362"/>
      <c r="AV1014" s="362"/>
      <c r="AW1014" s="362"/>
      <c r="AX1014" s="362"/>
      <c r="AY1014" s="362"/>
      <c r="AZ1014" s="362"/>
      <c r="BA1014" s="362"/>
      <c r="BB1014" s="362"/>
      <c r="BC1014" s="362"/>
      <c r="BD1014" s="362"/>
      <c r="BE1014" s="362"/>
      <c r="BF1014" s="103"/>
    </row>
    <row r="1015" spans="1:58" ht="37.4" customHeight="1" x14ac:dyDescent="0.55000000000000004">
      <c r="A1015" s="104"/>
      <c r="B1015" s="247" t="s">
        <v>222</v>
      </c>
      <c r="C1015" s="247"/>
      <c r="D1015" s="247"/>
      <c r="E1015" s="247"/>
      <c r="F1015" s="247"/>
      <c r="G1015" s="247"/>
      <c r="H1015" s="247"/>
      <c r="I1015" s="247"/>
      <c r="J1015" s="247"/>
      <c r="K1015" s="247"/>
      <c r="L1015" s="247"/>
      <c r="M1015" s="247"/>
      <c r="N1015" s="247"/>
      <c r="O1015" s="247"/>
      <c r="P1015" s="247"/>
      <c r="Q1015" s="247"/>
      <c r="R1015" s="247"/>
      <c r="S1015" s="247"/>
      <c r="T1015" s="247"/>
      <c r="U1015" s="247"/>
      <c r="V1015" s="247"/>
      <c r="W1015" s="247"/>
      <c r="X1015" s="247"/>
      <c r="Y1015" s="247" t="s">
        <v>223</v>
      </c>
      <c r="Z1015" s="247"/>
      <c r="AA1015" s="247"/>
      <c r="AB1015" s="247"/>
      <c r="AD1015" s="333"/>
      <c r="AE1015" s="333"/>
      <c r="AF1015" s="333"/>
      <c r="AG1015" s="363"/>
      <c r="AH1015" s="363"/>
      <c r="AI1015" s="363"/>
      <c r="AJ1015" s="363"/>
      <c r="AK1015" s="363"/>
      <c r="AL1015" s="363"/>
      <c r="AM1015" s="363"/>
      <c r="AN1015" s="363"/>
      <c r="AO1015" s="363"/>
      <c r="AP1015" s="363"/>
      <c r="AQ1015" s="363"/>
      <c r="AR1015" s="363"/>
      <c r="AS1015" s="363"/>
      <c r="AT1015" s="363"/>
      <c r="AU1015" s="363"/>
      <c r="AV1015" s="363"/>
      <c r="AW1015" s="363"/>
      <c r="AX1015" s="363"/>
      <c r="AY1015" s="363"/>
      <c r="AZ1015" s="363"/>
      <c r="BA1015" s="363"/>
      <c r="BB1015" s="363"/>
      <c r="BC1015" s="363"/>
      <c r="BD1015" s="363"/>
      <c r="BE1015" s="363"/>
      <c r="BF1015" s="103"/>
    </row>
    <row r="1016" spans="1:58" ht="5.5" customHeight="1" x14ac:dyDescent="0.55000000000000004">
      <c r="A1016" s="104"/>
      <c r="BF1016" s="103"/>
    </row>
    <row r="1017" spans="1:58" ht="37.4" customHeight="1" x14ac:dyDescent="0.55000000000000004">
      <c r="A1017" s="104"/>
      <c r="B1017" s="372" t="s">
        <v>226</v>
      </c>
      <c r="C1017" s="425" t="s">
        <v>578</v>
      </c>
      <c r="D1017" s="426"/>
      <c r="E1017" s="426"/>
      <c r="F1017" s="426"/>
      <c r="G1017" s="426"/>
      <c r="H1017" s="426"/>
      <c r="I1017" s="426"/>
      <c r="J1017" s="426"/>
      <c r="K1017" s="426"/>
      <c r="L1017" s="426"/>
      <c r="M1017" s="426"/>
      <c r="N1017" s="426"/>
      <c r="O1017" s="426"/>
      <c r="P1017" s="426"/>
      <c r="Q1017" s="426"/>
      <c r="R1017" s="426"/>
      <c r="S1017" s="426"/>
      <c r="T1017" s="426"/>
      <c r="U1017" s="426"/>
      <c r="V1017" s="426"/>
      <c r="W1017" s="426"/>
      <c r="X1017" s="427"/>
      <c r="Y1017" s="443"/>
      <c r="Z1017" s="443"/>
      <c r="AA1017" s="443"/>
      <c r="AB1017" s="443"/>
      <c r="AD1017" s="229" t="s">
        <v>239</v>
      </c>
      <c r="AE1017" s="230"/>
      <c r="AF1017" s="231"/>
      <c r="AG1017" s="334"/>
      <c r="AH1017" s="335"/>
      <c r="AI1017" s="335"/>
      <c r="AJ1017" s="335"/>
      <c r="AK1017" s="335"/>
      <c r="AL1017" s="335"/>
      <c r="AM1017" s="335"/>
      <c r="AN1017" s="335"/>
      <c r="AO1017" s="335"/>
      <c r="AP1017" s="335"/>
      <c r="AQ1017" s="335"/>
      <c r="AR1017" s="335"/>
      <c r="AS1017" s="335"/>
      <c r="AT1017" s="335"/>
      <c r="AU1017" s="335"/>
      <c r="AV1017" s="335"/>
      <c r="AW1017" s="335"/>
      <c r="AX1017" s="335"/>
      <c r="AY1017" s="335"/>
      <c r="AZ1017" s="335"/>
      <c r="BA1017" s="335"/>
      <c r="BB1017" s="335"/>
      <c r="BC1017" s="335"/>
      <c r="BD1017" s="335"/>
      <c r="BE1017" s="336"/>
      <c r="BF1017" s="103"/>
    </row>
    <row r="1018" spans="1:58" ht="5.5" customHeight="1" x14ac:dyDescent="0.55000000000000004">
      <c r="A1018" s="104"/>
      <c r="B1018" s="373"/>
      <c r="C1018" s="428"/>
      <c r="D1018" s="429"/>
      <c r="E1018" s="429"/>
      <c r="F1018" s="429"/>
      <c r="G1018" s="429"/>
      <c r="H1018" s="429"/>
      <c r="I1018" s="429"/>
      <c r="J1018" s="429"/>
      <c r="K1018" s="429"/>
      <c r="L1018" s="429"/>
      <c r="M1018" s="429"/>
      <c r="N1018" s="429"/>
      <c r="O1018" s="429"/>
      <c r="P1018" s="429"/>
      <c r="Q1018" s="429"/>
      <c r="R1018" s="429"/>
      <c r="S1018" s="429"/>
      <c r="T1018" s="429"/>
      <c r="U1018" s="429"/>
      <c r="V1018" s="429"/>
      <c r="W1018" s="429"/>
      <c r="X1018" s="430"/>
      <c r="Y1018" s="444"/>
      <c r="Z1018" s="444"/>
      <c r="AA1018" s="444"/>
      <c r="AB1018" s="444"/>
      <c r="BF1018" s="103"/>
    </row>
    <row r="1019" spans="1:58" ht="37.4" customHeight="1" x14ac:dyDescent="0.55000000000000004">
      <c r="A1019" s="104"/>
      <c r="B1019" s="373"/>
      <c r="C1019" s="428"/>
      <c r="D1019" s="429"/>
      <c r="E1019" s="429"/>
      <c r="F1019" s="429"/>
      <c r="G1019" s="429"/>
      <c r="H1019" s="429"/>
      <c r="I1019" s="429"/>
      <c r="J1019" s="429"/>
      <c r="K1019" s="429"/>
      <c r="L1019" s="429"/>
      <c r="M1019" s="429"/>
      <c r="N1019" s="429"/>
      <c r="O1019" s="429"/>
      <c r="P1019" s="429"/>
      <c r="Q1019" s="429"/>
      <c r="R1019" s="429"/>
      <c r="S1019" s="429"/>
      <c r="T1019" s="429"/>
      <c r="U1019" s="429"/>
      <c r="V1019" s="429"/>
      <c r="W1019" s="429"/>
      <c r="X1019" s="430"/>
      <c r="Y1019" s="444"/>
      <c r="Z1019" s="444"/>
      <c r="AA1019" s="444"/>
      <c r="AB1019" s="444"/>
      <c r="AD1019" s="246" t="s">
        <v>221</v>
      </c>
      <c r="AE1019" s="246"/>
      <c r="AF1019" s="246"/>
      <c r="AG1019" s="337"/>
      <c r="AH1019" s="337"/>
      <c r="AI1019" s="337"/>
      <c r="AJ1019" s="337"/>
      <c r="AK1019" s="337"/>
      <c r="AL1019" s="337"/>
      <c r="AM1019" s="337"/>
      <c r="AN1019" s="337"/>
      <c r="AO1019" s="337"/>
      <c r="AP1019" s="337"/>
      <c r="AQ1019" s="337"/>
      <c r="AR1019" s="337"/>
      <c r="AS1019" s="337"/>
      <c r="AT1019" s="337"/>
      <c r="AU1019" s="337"/>
      <c r="AV1019" s="229" t="s">
        <v>88</v>
      </c>
      <c r="AW1019" s="230"/>
      <c r="AX1019" s="231"/>
      <c r="AY1019" s="319"/>
      <c r="AZ1019" s="320"/>
      <c r="BA1019" s="320"/>
      <c r="BB1019" s="320"/>
      <c r="BC1019" s="320"/>
      <c r="BD1019" s="320"/>
      <c r="BE1019" s="321"/>
      <c r="BF1019" s="103"/>
    </row>
    <row r="1020" spans="1:58" ht="5.5" customHeight="1" x14ac:dyDescent="0.55000000000000004">
      <c r="A1020" s="104"/>
      <c r="B1020" s="373"/>
      <c r="C1020" s="428"/>
      <c r="D1020" s="429"/>
      <c r="E1020" s="429"/>
      <c r="F1020" s="429"/>
      <c r="G1020" s="429"/>
      <c r="H1020" s="429"/>
      <c r="I1020" s="429"/>
      <c r="J1020" s="429"/>
      <c r="K1020" s="429"/>
      <c r="L1020" s="429"/>
      <c r="M1020" s="429"/>
      <c r="N1020" s="429"/>
      <c r="O1020" s="429"/>
      <c r="P1020" s="429"/>
      <c r="Q1020" s="429"/>
      <c r="R1020" s="429"/>
      <c r="S1020" s="429"/>
      <c r="T1020" s="429"/>
      <c r="U1020" s="429"/>
      <c r="V1020" s="429"/>
      <c r="W1020" s="429"/>
      <c r="X1020" s="430"/>
      <c r="Y1020" s="444"/>
      <c r="Z1020" s="444"/>
      <c r="AA1020" s="444"/>
      <c r="AB1020" s="444"/>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s="103"/>
    </row>
    <row r="1021" spans="1:58" ht="37.4" customHeight="1" x14ac:dyDescent="0.55000000000000004">
      <c r="A1021" s="104"/>
      <c r="B1021" s="373"/>
      <c r="C1021" s="428"/>
      <c r="D1021" s="429"/>
      <c r="E1021" s="429"/>
      <c r="F1021" s="429"/>
      <c r="G1021" s="429"/>
      <c r="H1021" s="429"/>
      <c r="I1021" s="429"/>
      <c r="J1021" s="429"/>
      <c r="K1021" s="429"/>
      <c r="L1021" s="429"/>
      <c r="M1021" s="429"/>
      <c r="N1021" s="429"/>
      <c r="O1021" s="429"/>
      <c r="P1021" s="429"/>
      <c r="Q1021" s="429"/>
      <c r="R1021" s="429"/>
      <c r="S1021" s="429"/>
      <c r="T1021" s="429"/>
      <c r="U1021" s="429"/>
      <c r="V1021" s="429"/>
      <c r="W1021" s="429"/>
      <c r="X1021" s="430"/>
      <c r="Y1021" s="444"/>
      <c r="Z1021" s="444"/>
      <c r="AA1021" s="444"/>
      <c r="AB1021" s="444"/>
      <c r="AD1021" s="322" t="s">
        <v>224</v>
      </c>
      <c r="AE1021" s="323"/>
      <c r="AF1021" s="324"/>
      <c r="AG1021" s="350"/>
      <c r="AH1021" s="351"/>
      <c r="AI1021" s="351"/>
      <c r="AJ1021" s="351"/>
      <c r="AK1021" s="351"/>
      <c r="AL1021" s="351"/>
      <c r="AM1021" s="351"/>
      <c r="AN1021" s="351"/>
      <c r="AO1021" s="351"/>
      <c r="AP1021" s="351"/>
      <c r="AQ1021" s="352"/>
      <c r="AR1021" s="322" t="s">
        <v>225</v>
      </c>
      <c r="AS1021" s="323"/>
      <c r="AT1021" s="324"/>
      <c r="AU1021" s="318"/>
      <c r="AV1021" s="364"/>
      <c r="AW1021" s="364"/>
      <c r="AX1021" s="364"/>
      <c r="AY1021" s="364"/>
      <c r="AZ1021" s="364"/>
      <c r="BA1021" s="364"/>
      <c r="BB1021" s="364"/>
      <c r="BC1021" s="364"/>
      <c r="BD1021" s="364"/>
      <c r="BE1021" s="364"/>
      <c r="BF1021" s="103"/>
    </row>
    <row r="1022" spans="1:58" ht="5.5" customHeight="1" x14ac:dyDescent="0.55000000000000004">
      <c r="A1022" s="104"/>
      <c r="B1022" s="373"/>
      <c r="C1022" s="428"/>
      <c r="D1022" s="429"/>
      <c r="E1022" s="429"/>
      <c r="F1022" s="429"/>
      <c r="G1022" s="429"/>
      <c r="H1022" s="429"/>
      <c r="I1022" s="429"/>
      <c r="J1022" s="429"/>
      <c r="K1022" s="429"/>
      <c r="L1022" s="429"/>
      <c r="M1022" s="429"/>
      <c r="N1022" s="429"/>
      <c r="O1022" s="429"/>
      <c r="P1022" s="429"/>
      <c r="Q1022" s="429"/>
      <c r="R1022" s="429"/>
      <c r="S1022" s="429"/>
      <c r="T1022" s="429"/>
      <c r="U1022" s="429"/>
      <c r="V1022" s="429"/>
      <c r="W1022" s="429"/>
      <c r="X1022" s="430"/>
      <c r="Y1022" s="444"/>
      <c r="Z1022" s="444"/>
      <c r="AA1022" s="444"/>
      <c r="AB1022" s="444"/>
      <c r="AD1022" s="325"/>
      <c r="AE1022" s="326"/>
      <c r="AF1022" s="327"/>
      <c r="AG1022" s="353"/>
      <c r="AH1022" s="354"/>
      <c r="AI1022" s="354"/>
      <c r="AJ1022" s="354"/>
      <c r="AK1022" s="354"/>
      <c r="AL1022" s="354"/>
      <c r="AM1022" s="354"/>
      <c r="AN1022" s="354"/>
      <c r="AO1022" s="354"/>
      <c r="AP1022" s="354"/>
      <c r="AQ1022" s="355"/>
      <c r="AR1022" s="325"/>
      <c r="AS1022" s="326"/>
      <c r="AT1022" s="327"/>
      <c r="AU1022" s="364"/>
      <c r="AV1022" s="364"/>
      <c r="AW1022" s="364"/>
      <c r="AX1022" s="364"/>
      <c r="AY1022" s="364"/>
      <c r="AZ1022" s="364"/>
      <c r="BA1022" s="364"/>
      <c r="BB1022" s="364"/>
      <c r="BC1022" s="364"/>
      <c r="BD1022" s="364"/>
      <c r="BE1022" s="364"/>
      <c r="BF1022" s="103"/>
    </row>
    <row r="1023" spans="1:58" ht="37.4" customHeight="1" x14ac:dyDescent="0.55000000000000004">
      <c r="A1023" s="104"/>
      <c r="B1023" s="374"/>
      <c r="C1023" s="431"/>
      <c r="D1023" s="432"/>
      <c r="E1023" s="432"/>
      <c r="F1023" s="432"/>
      <c r="G1023" s="432"/>
      <c r="H1023" s="432"/>
      <c r="I1023" s="432"/>
      <c r="J1023" s="432"/>
      <c r="K1023" s="432"/>
      <c r="L1023" s="432"/>
      <c r="M1023" s="432"/>
      <c r="N1023" s="432"/>
      <c r="O1023" s="432"/>
      <c r="P1023" s="432"/>
      <c r="Q1023" s="432"/>
      <c r="R1023" s="432"/>
      <c r="S1023" s="432"/>
      <c r="T1023" s="432"/>
      <c r="U1023" s="432"/>
      <c r="V1023" s="432"/>
      <c r="W1023" s="432"/>
      <c r="X1023" s="433"/>
      <c r="Y1023" s="445"/>
      <c r="Z1023" s="445"/>
      <c r="AA1023" s="445"/>
      <c r="AB1023" s="445"/>
      <c r="AD1023" s="325"/>
      <c r="AE1023" s="326"/>
      <c r="AF1023" s="327"/>
      <c r="AG1023" s="353"/>
      <c r="AH1023" s="354"/>
      <c r="AI1023" s="354"/>
      <c r="AJ1023" s="354"/>
      <c r="AK1023" s="354"/>
      <c r="AL1023" s="354"/>
      <c r="AM1023" s="354"/>
      <c r="AN1023" s="354"/>
      <c r="AO1023" s="354"/>
      <c r="AP1023" s="354"/>
      <c r="AQ1023" s="355"/>
      <c r="AR1023" s="325"/>
      <c r="AS1023" s="326"/>
      <c r="AT1023" s="327"/>
      <c r="AU1023" s="364"/>
      <c r="AV1023" s="364"/>
      <c r="AW1023" s="364"/>
      <c r="AX1023" s="364"/>
      <c r="AY1023" s="364"/>
      <c r="AZ1023" s="364"/>
      <c r="BA1023" s="364"/>
      <c r="BB1023" s="364"/>
      <c r="BC1023" s="364"/>
      <c r="BD1023" s="364"/>
      <c r="BE1023" s="364"/>
      <c r="BF1023" s="103"/>
    </row>
    <row r="1024" spans="1:58" ht="5.5" customHeight="1" x14ac:dyDescent="0.55000000000000004">
      <c r="A1024" s="104"/>
      <c r="B1024"/>
      <c r="C1024"/>
      <c r="D1024"/>
      <c r="E1024"/>
      <c r="F1024"/>
      <c r="G1024"/>
      <c r="H1024"/>
      <c r="I1024"/>
      <c r="J1024"/>
      <c r="K1024"/>
      <c r="L1024"/>
      <c r="M1024"/>
      <c r="N1024"/>
      <c r="O1024"/>
      <c r="P1024"/>
      <c r="Q1024"/>
      <c r="R1024"/>
      <c r="S1024"/>
      <c r="T1024"/>
      <c r="U1024"/>
      <c r="V1024"/>
      <c r="W1024"/>
      <c r="X1024"/>
      <c r="Y1024" s="116"/>
      <c r="Z1024"/>
      <c r="AA1024"/>
      <c r="AB1024"/>
      <c r="AD1024" s="325"/>
      <c r="AE1024" s="326"/>
      <c r="AF1024" s="327"/>
      <c r="AG1024" s="353"/>
      <c r="AH1024" s="354"/>
      <c r="AI1024" s="354"/>
      <c r="AJ1024" s="354"/>
      <c r="AK1024" s="354"/>
      <c r="AL1024" s="354"/>
      <c r="AM1024" s="354"/>
      <c r="AN1024" s="354"/>
      <c r="AO1024" s="354"/>
      <c r="AP1024" s="354"/>
      <c r="AQ1024" s="355"/>
      <c r="AR1024" s="328"/>
      <c r="AS1024" s="329"/>
      <c r="AT1024" s="330"/>
      <c r="AU1024" s="364"/>
      <c r="AV1024" s="364"/>
      <c r="AW1024" s="364"/>
      <c r="AX1024" s="364"/>
      <c r="AY1024" s="364"/>
      <c r="AZ1024" s="364"/>
      <c r="BA1024" s="364"/>
      <c r="BB1024" s="364"/>
      <c r="BC1024" s="364"/>
      <c r="BD1024" s="364"/>
      <c r="BE1024" s="364"/>
      <c r="BF1024" s="103"/>
    </row>
    <row r="1025" spans="1:58" ht="37.4" customHeight="1" x14ac:dyDescent="0.55000000000000004">
      <c r="A1025" s="104"/>
      <c r="B1025"/>
      <c r="C1025"/>
      <c r="D1025"/>
      <c r="E1025"/>
      <c r="F1025"/>
      <c r="G1025"/>
      <c r="H1025"/>
      <c r="I1025"/>
      <c r="J1025"/>
      <c r="K1025"/>
      <c r="L1025"/>
      <c r="M1025"/>
      <c r="N1025"/>
      <c r="O1025"/>
      <c r="P1025"/>
      <c r="Q1025"/>
      <c r="R1025"/>
      <c r="S1025"/>
      <c r="T1025"/>
      <c r="U1025"/>
      <c r="V1025"/>
      <c r="W1025"/>
      <c r="X1025"/>
      <c r="Y1025" s="116"/>
      <c r="Z1025"/>
      <c r="AA1025"/>
      <c r="AB1025"/>
      <c r="AD1025" s="328"/>
      <c r="AE1025" s="329"/>
      <c r="AF1025" s="330"/>
      <c r="AG1025" s="356"/>
      <c r="AH1025" s="357"/>
      <c r="AI1025" s="357"/>
      <c r="AJ1025" s="357"/>
      <c r="AK1025" s="357"/>
      <c r="AL1025" s="357"/>
      <c r="AM1025" s="357"/>
      <c r="AN1025" s="357"/>
      <c r="AO1025" s="357"/>
      <c r="AP1025" s="357"/>
      <c r="AQ1025" s="358"/>
      <c r="AR1025" s="286" t="s">
        <v>228</v>
      </c>
      <c r="AS1025" s="287"/>
      <c r="AT1025" s="288"/>
      <c r="AU1025" s="318"/>
      <c r="AV1025" s="364"/>
      <c r="AW1025" s="364"/>
      <c r="AX1025" s="364"/>
      <c r="AY1025" s="364"/>
      <c r="AZ1025" s="364"/>
      <c r="BA1025" s="364"/>
      <c r="BB1025" s="364"/>
      <c r="BC1025" s="364"/>
      <c r="BD1025" s="364"/>
      <c r="BE1025" s="364"/>
      <c r="BF1025" s="103"/>
    </row>
    <row r="1026" spans="1:58" ht="5.5" customHeight="1" x14ac:dyDescent="0.55000000000000004">
      <c r="A1026" s="104"/>
      <c r="B1026"/>
      <c r="C1026"/>
      <c r="D1026"/>
      <c r="E1026"/>
      <c r="F1026"/>
      <c r="G1026"/>
      <c r="H1026"/>
      <c r="I1026"/>
      <c r="J1026"/>
      <c r="K1026"/>
      <c r="L1026"/>
      <c r="M1026"/>
      <c r="N1026"/>
      <c r="O1026"/>
      <c r="P1026"/>
      <c r="Q1026"/>
      <c r="R1026"/>
      <c r="S1026"/>
      <c r="T1026"/>
      <c r="U1026"/>
      <c r="V1026"/>
      <c r="W1026"/>
      <c r="X1026"/>
      <c r="Y1026" s="116"/>
      <c r="Z1026"/>
      <c r="AA1026"/>
      <c r="AB1026"/>
      <c r="AD1026"/>
      <c r="AE1026"/>
      <c r="AF1026"/>
      <c r="AG1026"/>
      <c r="AH1026"/>
      <c r="AI1026"/>
      <c r="AJ1026"/>
      <c r="AK1026"/>
      <c r="AL1026"/>
      <c r="AM1026"/>
      <c r="AN1026"/>
      <c r="AO1026"/>
      <c r="AP1026"/>
      <c r="AQ1026"/>
      <c r="AR1026"/>
      <c r="AS1026"/>
      <c r="AT1026"/>
      <c r="AU1026"/>
      <c r="AV1026"/>
      <c r="AW1026"/>
      <c r="AX1026"/>
      <c r="AY1026"/>
      <c r="AZ1026"/>
      <c r="BA1026"/>
      <c r="BB1026"/>
      <c r="BC1026"/>
      <c r="BD1026"/>
      <c r="BE1026"/>
      <c r="BF1026" s="103"/>
    </row>
    <row r="1027" spans="1:58" ht="37.4" customHeight="1" x14ac:dyDescent="0.55000000000000004">
      <c r="A1027" s="104"/>
      <c r="B1027"/>
      <c r="C1027"/>
      <c r="D1027"/>
      <c r="E1027"/>
      <c r="F1027"/>
      <c r="G1027"/>
      <c r="H1027"/>
      <c r="I1027"/>
      <c r="J1027"/>
      <c r="K1027"/>
      <c r="L1027"/>
      <c r="M1027"/>
      <c r="N1027"/>
      <c r="O1027"/>
      <c r="P1027"/>
      <c r="Q1027"/>
      <c r="R1027"/>
      <c r="S1027"/>
      <c r="T1027"/>
      <c r="U1027"/>
      <c r="V1027"/>
      <c r="W1027"/>
      <c r="X1027"/>
      <c r="Y1027" s="116"/>
      <c r="Z1027"/>
      <c r="AA1027"/>
      <c r="AB1027"/>
      <c r="AD1027" s="252" t="s">
        <v>229</v>
      </c>
      <c r="AE1027" s="253"/>
      <c r="AF1027" s="253"/>
      <c r="AG1027" s="253"/>
      <c r="AH1027" s="254"/>
      <c r="AI1027" s="318"/>
      <c r="AJ1027" s="318"/>
      <c r="AK1027" s="318"/>
      <c r="AL1027" s="318"/>
      <c r="AM1027" s="318"/>
      <c r="AN1027" s="318"/>
      <c r="AO1027" s="318"/>
      <c r="AP1027" s="318"/>
      <c r="AQ1027" s="318"/>
      <c r="AR1027" s="318"/>
      <c r="AS1027" s="318"/>
      <c r="AT1027" s="318"/>
      <c r="AU1027" s="318"/>
      <c r="AV1027" s="247" t="s">
        <v>230</v>
      </c>
      <c r="AW1027" s="247"/>
      <c r="AX1027" s="247"/>
      <c r="AY1027" s="318"/>
      <c r="AZ1027" s="318"/>
      <c r="BA1027" s="318"/>
      <c r="BB1027" s="318"/>
      <c r="BC1027" s="318"/>
      <c r="BD1027" s="318"/>
      <c r="BE1027" s="318"/>
      <c r="BF1027" s="103"/>
    </row>
    <row r="1028" spans="1:58" ht="5.5" customHeight="1" x14ac:dyDescent="0.55000000000000004">
      <c r="A1028" s="104"/>
      <c r="B1028"/>
      <c r="C1028"/>
      <c r="D1028"/>
      <c r="E1028"/>
      <c r="F1028"/>
      <c r="G1028"/>
      <c r="H1028"/>
      <c r="I1028"/>
      <c r="J1028"/>
      <c r="K1028"/>
      <c r="L1028"/>
      <c r="M1028"/>
      <c r="N1028"/>
      <c r="O1028"/>
      <c r="P1028"/>
      <c r="Q1028"/>
      <c r="R1028"/>
      <c r="S1028"/>
      <c r="T1028"/>
      <c r="U1028"/>
      <c r="V1028"/>
      <c r="W1028"/>
      <c r="X1028"/>
      <c r="Y1028" s="116"/>
      <c r="Z1028"/>
      <c r="AA1028"/>
      <c r="AB1028"/>
      <c r="AD1028" s="315"/>
      <c r="AE1028" s="316"/>
      <c r="AF1028" s="316"/>
      <c r="AG1028" s="316"/>
      <c r="AH1028" s="317"/>
      <c r="AI1028" s="318"/>
      <c r="AJ1028" s="318"/>
      <c r="AK1028" s="318"/>
      <c r="AL1028" s="318"/>
      <c r="AM1028" s="318"/>
      <c r="AN1028" s="318"/>
      <c r="AO1028" s="318"/>
      <c r="AP1028" s="318"/>
      <c r="AQ1028" s="318"/>
      <c r="AR1028" s="318"/>
      <c r="AS1028" s="318"/>
      <c r="AT1028" s="318"/>
      <c r="AU1028" s="318"/>
      <c r="AV1028" s="247"/>
      <c r="AW1028" s="247"/>
      <c r="AX1028" s="247"/>
      <c r="AY1028" s="318"/>
      <c r="AZ1028" s="318"/>
      <c r="BA1028" s="318"/>
      <c r="BB1028" s="318"/>
      <c r="BC1028" s="318"/>
      <c r="BD1028" s="318"/>
      <c r="BE1028" s="318"/>
      <c r="BF1028" s="103"/>
    </row>
    <row r="1029" spans="1:58" ht="37.4" customHeight="1" x14ac:dyDescent="0.55000000000000004">
      <c r="A1029" s="104"/>
      <c r="B1029"/>
      <c r="C1029"/>
      <c r="D1029"/>
      <c r="E1029"/>
      <c r="F1029"/>
      <c r="G1029"/>
      <c r="H1029"/>
      <c r="I1029"/>
      <c r="J1029"/>
      <c r="K1029"/>
      <c r="L1029"/>
      <c r="M1029"/>
      <c r="N1029"/>
      <c r="O1029"/>
      <c r="P1029"/>
      <c r="Q1029"/>
      <c r="R1029"/>
      <c r="S1029"/>
      <c r="T1029"/>
      <c r="U1029"/>
      <c r="V1029"/>
      <c r="W1029"/>
      <c r="X1029"/>
      <c r="Y1029" s="116"/>
      <c r="Z1029"/>
      <c r="AA1029"/>
      <c r="AB1029"/>
      <c r="AD1029" s="255"/>
      <c r="AE1029" s="256"/>
      <c r="AF1029" s="256"/>
      <c r="AG1029" s="256"/>
      <c r="AH1029" s="257"/>
      <c r="AI1029" s="318"/>
      <c r="AJ1029" s="318"/>
      <c r="AK1029" s="318"/>
      <c r="AL1029" s="318"/>
      <c r="AM1029" s="318"/>
      <c r="AN1029" s="318"/>
      <c r="AO1029" s="318"/>
      <c r="AP1029" s="318"/>
      <c r="AQ1029" s="318"/>
      <c r="AR1029" s="318"/>
      <c r="AS1029" s="318"/>
      <c r="AT1029" s="318"/>
      <c r="AU1029" s="318"/>
      <c r="AV1029" s="247"/>
      <c r="AW1029" s="247"/>
      <c r="AX1029" s="247"/>
      <c r="AY1029" s="318"/>
      <c r="AZ1029" s="318"/>
      <c r="BA1029" s="318"/>
      <c r="BB1029" s="318"/>
      <c r="BC1029" s="318"/>
      <c r="BD1029" s="318"/>
      <c r="BE1029" s="318"/>
      <c r="BF1029" s="103"/>
    </row>
    <row r="1030" spans="1:58" ht="5.5" customHeight="1" thickBot="1" x14ac:dyDescent="0.6">
      <c r="A1030" s="124"/>
      <c r="B1030" s="125"/>
      <c r="C1030" s="125"/>
      <c r="D1030" s="125"/>
      <c r="E1030" s="125"/>
      <c r="F1030" s="125"/>
      <c r="G1030" s="125"/>
      <c r="H1030" s="125"/>
      <c r="I1030" s="125"/>
      <c r="J1030" s="125"/>
      <c r="K1030" s="125"/>
      <c r="L1030" s="125"/>
      <c r="M1030" s="125"/>
      <c r="N1030" s="125"/>
      <c r="O1030" s="125"/>
      <c r="P1030" s="125"/>
      <c r="Q1030" s="125"/>
      <c r="R1030" s="125"/>
      <c r="S1030" s="125"/>
      <c r="T1030" s="125"/>
      <c r="U1030" s="125"/>
      <c r="V1030" s="125"/>
      <c r="W1030" s="125"/>
      <c r="X1030" s="125"/>
      <c r="Y1030" s="125"/>
      <c r="Z1030" s="125"/>
      <c r="AA1030" s="125"/>
      <c r="AB1030" s="125"/>
      <c r="AC1030" s="125"/>
      <c r="AD1030" s="125"/>
      <c r="AE1030" s="125"/>
      <c r="AF1030" s="125"/>
      <c r="AG1030" s="125"/>
      <c r="AH1030" s="125"/>
      <c r="AI1030" s="125"/>
      <c r="AJ1030" s="125"/>
      <c r="AK1030" s="125"/>
      <c r="AL1030" s="125"/>
      <c r="AM1030" s="125"/>
      <c r="AN1030" s="125"/>
      <c r="AO1030" s="125"/>
      <c r="AP1030" s="125"/>
      <c r="AQ1030" s="125"/>
      <c r="AR1030" s="125"/>
      <c r="AS1030" s="125"/>
      <c r="AT1030" s="125"/>
      <c r="AU1030" s="125"/>
      <c r="AV1030" s="125"/>
      <c r="AW1030" s="125"/>
      <c r="AX1030" s="125"/>
      <c r="AY1030" s="125"/>
      <c r="AZ1030" s="125"/>
      <c r="BA1030" s="125"/>
      <c r="BB1030" s="125"/>
      <c r="BC1030" s="125"/>
      <c r="BD1030" s="125"/>
      <c r="BE1030" s="125"/>
      <c r="BF1030" s="126"/>
    </row>
    <row r="1031" spans="1:58" ht="5.5" customHeight="1" thickTop="1" x14ac:dyDescent="0.55000000000000004">
      <c r="A1031" s="107"/>
      <c r="B1031" s="100"/>
      <c r="C1031" s="100"/>
      <c r="D1031" s="100"/>
      <c r="E1031" s="100"/>
      <c r="F1031" s="100"/>
      <c r="G1031" s="100"/>
      <c r="H1031" s="100"/>
      <c r="I1031" s="100"/>
      <c r="J1031" s="100"/>
      <c r="K1031" s="100"/>
      <c r="L1031" s="100"/>
      <c r="M1031" s="100"/>
      <c r="N1031" s="100"/>
      <c r="O1031" s="100"/>
      <c r="P1031" s="100"/>
      <c r="Q1031" s="100"/>
      <c r="R1031" s="100"/>
      <c r="S1031" s="100"/>
      <c r="T1031" s="100"/>
      <c r="U1031" s="100"/>
      <c r="V1031" s="100"/>
      <c r="W1031" s="100"/>
      <c r="X1031" s="100"/>
      <c r="Y1031" s="100"/>
      <c r="Z1031" s="100"/>
      <c r="AA1031" s="100"/>
      <c r="AB1031" s="100"/>
      <c r="AC1031" s="100"/>
      <c r="AD1031" s="100"/>
      <c r="AE1031" s="100"/>
      <c r="AF1031" s="100"/>
      <c r="AG1031" s="100"/>
      <c r="AH1031" s="100"/>
      <c r="AI1031" s="100"/>
      <c r="AJ1031" s="100"/>
      <c r="AK1031" s="100"/>
      <c r="AL1031" s="100"/>
      <c r="AM1031" s="100"/>
      <c r="AN1031" s="100"/>
      <c r="AO1031" s="100"/>
      <c r="AP1031" s="100"/>
      <c r="AQ1031" s="100"/>
      <c r="AR1031" s="100"/>
      <c r="AS1031" s="100"/>
      <c r="AT1031" s="100"/>
      <c r="AU1031" s="100"/>
      <c r="AV1031" s="100"/>
      <c r="AW1031" s="100"/>
      <c r="AX1031" s="100"/>
      <c r="AY1031" s="100"/>
      <c r="AZ1031" s="100"/>
      <c r="BA1031" s="100"/>
      <c r="BB1031" s="100"/>
      <c r="BC1031" s="100"/>
      <c r="BD1031" s="100"/>
      <c r="BE1031" s="100"/>
      <c r="BF1031" s="106"/>
    </row>
    <row r="1032" spans="1:58" ht="37.4" customHeight="1" x14ac:dyDescent="0.55000000000000004">
      <c r="A1032" s="107"/>
      <c r="B1032" s="56" t="s">
        <v>3</v>
      </c>
      <c r="C1032" s="417" t="s">
        <v>196</v>
      </c>
      <c r="D1032" s="418"/>
      <c r="E1032" s="419"/>
      <c r="F1032" s="56" t="s">
        <v>209</v>
      </c>
      <c r="G1032" s="339" t="s">
        <v>493</v>
      </c>
      <c r="H1032" s="339"/>
      <c r="I1032" s="339"/>
      <c r="J1032" s="339"/>
      <c r="K1032" s="246" t="s">
        <v>211</v>
      </c>
      <c r="L1032" s="247"/>
      <c r="M1032" s="341" t="s">
        <v>579</v>
      </c>
      <c r="N1032" s="342"/>
      <c r="O1032" s="342"/>
      <c r="P1032" s="342"/>
      <c r="Q1032" s="342"/>
      <c r="R1032" s="342"/>
      <c r="S1032" s="342"/>
      <c r="T1032" s="342"/>
      <c r="U1032" s="342"/>
      <c r="V1032" s="343"/>
      <c r="W1032" s="246" t="s">
        <v>213</v>
      </c>
      <c r="X1032" s="246"/>
      <c r="Y1032" s="344" t="s">
        <v>214</v>
      </c>
      <c r="Z1032" s="344"/>
      <c r="AA1032" s="344"/>
      <c r="AB1032" s="344"/>
      <c r="AC1032" s="100"/>
      <c r="AD1032" s="247" t="s">
        <v>215</v>
      </c>
      <c r="AE1032" s="345"/>
      <c r="AF1032" s="345"/>
      <c r="AG1032" s="359" t="s">
        <v>580</v>
      </c>
      <c r="AH1032" s="360"/>
      <c r="AI1032" s="360"/>
      <c r="AJ1032" s="360"/>
      <c r="AK1032" s="360"/>
      <c r="AL1032" s="360"/>
      <c r="AM1032" s="360"/>
      <c r="AN1032" s="360"/>
      <c r="AO1032" s="360"/>
      <c r="AP1032" s="360"/>
      <c r="AQ1032" s="360"/>
      <c r="AR1032" s="360"/>
      <c r="AS1032" s="360"/>
      <c r="AT1032" s="360"/>
      <c r="AU1032" s="360"/>
      <c r="AV1032" s="360"/>
      <c r="AW1032" s="360"/>
      <c r="AX1032" s="360"/>
      <c r="AY1032" s="360"/>
      <c r="AZ1032" s="360"/>
      <c r="BA1032" s="360"/>
      <c r="BB1032" s="360"/>
      <c r="BC1032" s="360"/>
      <c r="BD1032" s="360"/>
      <c r="BE1032" s="360"/>
      <c r="BF1032" s="106"/>
    </row>
    <row r="1033" spans="1:58" ht="5.5" customHeight="1" x14ac:dyDescent="0.55000000000000004">
      <c r="A1033" s="107"/>
      <c r="B1033" s="100"/>
      <c r="C1033" s="100"/>
      <c r="D1033" s="100"/>
      <c r="E1033" s="100"/>
      <c r="F1033" s="100"/>
      <c r="G1033" s="100"/>
      <c r="H1033" s="100"/>
      <c r="I1033" s="100"/>
      <c r="J1033" s="100"/>
      <c r="K1033" s="100"/>
      <c r="L1033" s="100"/>
      <c r="M1033" s="100"/>
      <c r="N1033" s="100"/>
      <c r="O1033" s="100"/>
      <c r="P1033" s="100"/>
      <c r="Q1033" s="100"/>
      <c r="R1033" s="100"/>
      <c r="S1033" s="100"/>
      <c r="T1033" s="100"/>
      <c r="U1033" s="100"/>
      <c r="V1033" s="100"/>
      <c r="W1033" s="100"/>
      <c r="X1033" s="100"/>
      <c r="Y1033" s="100"/>
      <c r="Z1033" s="100"/>
      <c r="AA1033" s="100"/>
      <c r="AB1033" s="100"/>
      <c r="AC1033" s="100"/>
      <c r="AD1033" s="100"/>
      <c r="AE1033" s="100"/>
      <c r="AF1033" s="100"/>
      <c r="AG1033" s="100"/>
      <c r="AH1033" s="100"/>
      <c r="AI1033" s="100"/>
      <c r="AJ1033" s="100"/>
      <c r="AK1033" s="100"/>
      <c r="AL1033" s="100"/>
      <c r="AM1033" s="100"/>
      <c r="AN1033" s="100"/>
      <c r="AO1033" s="100"/>
      <c r="AP1033" s="100"/>
      <c r="AQ1033" s="100"/>
      <c r="AR1033" s="100"/>
      <c r="AS1033" s="100"/>
      <c r="AT1033" s="100"/>
      <c r="AU1033" s="100"/>
      <c r="AV1033" s="100"/>
      <c r="AW1033" s="100"/>
      <c r="AX1033" s="100"/>
      <c r="AY1033" s="100"/>
      <c r="AZ1033" s="100"/>
      <c r="BA1033" s="100"/>
      <c r="BB1033" s="100"/>
      <c r="BC1033" s="100"/>
      <c r="BD1033" s="100"/>
      <c r="BE1033" s="100"/>
      <c r="BF1033" s="106"/>
    </row>
    <row r="1034" spans="1:58" ht="37.4" customHeight="1" x14ac:dyDescent="0.55000000000000004">
      <c r="A1034" s="107"/>
      <c r="B1034" s="247" t="s">
        <v>217</v>
      </c>
      <c r="C1034" s="345"/>
      <c r="D1034" s="366" t="s">
        <v>581</v>
      </c>
      <c r="E1034" s="367"/>
      <c r="F1034" s="367"/>
      <c r="G1034" s="367"/>
      <c r="H1034" s="367"/>
      <c r="I1034" s="367"/>
      <c r="J1034" s="367"/>
      <c r="K1034" s="367"/>
      <c r="L1034" s="367"/>
      <c r="M1034" s="367"/>
      <c r="N1034" s="367"/>
      <c r="O1034" s="367"/>
      <c r="P1034" s="367"/>
      <c r="Q1034" s="367"/>
      <c r="R1034" s="367"/>
      <c r="S1034" s="367"/>
      <c r="T1034" s="368"/>
      <c r="U1034" s="247" t="s">
        <v>219</v>
      </c>
      <c r="V1034" s="247"/>
      <c r="W1034" s="247"/>
      <c r="X1034" s="349" t="s">
        <v>582</v>
      </c>
      <c r="Y1034" s="349"/>
      <c r="Z1034" s="349"/>
      <c r="AA1034" s="349"/>
      <c r="AB1034" s="349"/>
      <c r="AC1034" s="100"/>
      <c r="AD1034" s="331" t="s">
        <v>236</v>
      </c>
      <c r="AE1034" s="331"/>
      <c r="AF1034" s="331"/>
      <c r="AG1034" s="361" t="s">
        <v>583</v>
      </c>
      <c r="AH1034" s="361"/>
      <c r="AI1034" s="361"/>
      <c r="AJ1034" s="361"/>
      <c r="AK1034" s="361"/>
      <c r="AL1034" s="361"/>
      <c r="AM1034" s="361"/>
      <c r="AN1034" s="361"/>
      <c r="AO1034" s="361"/>
      <c r="AP1034" s="361"/>
      <c r="AQ1034" s="361"/>
      <c r="AR1034" s="361"/>
      <c r="AS1034" s="361"/>
      <c r="AT1034" s="361"/>
      <c r="AU1034" s="361"/>
      <c r="AV1034" s="361"/>
      <c r="AW1034" s="361"/>
      <c r="AX1034" s="361"/>
      <c r="AY1034" s="361"/>
      <c r="AZ1034" s="361"/>
      <c r="BA1034" s="361"/>
      <c r="BB1034" s="361"/>
      <c r="BC1034" s="361"/>
      <c r="BD1034" s="361"/>
      <c r="BE1034" s="361"/>
      <c r="BF1034" s="106"/>
    </row>
    <row r="1035" spans="1:58" ht="5.5" customHeight="1" x14ac:dyDescent="0.55000000000000004">
      <c r="A1035" s="107"/>
      <c r="B1035" s="100"/>
      <c r="C1035" s="100"/>
      <c r="D1035" s="100"/>
      <c r="E1035" s="100"/>
      <c r="F1035" s="100"/>
      <c r="G1035" s="100"/>
      <c r="H1035" s="100"/>
      <c r="I1035" s="100"/>
      <c r="J1035" s="100"/>
      <c r="K1035" s="100"/>
      <c r="L1035" s="100"/>
      <c r="M1035" s="100"/>
      <c r="N1035" s="100"/>
      <c r="O1035" s="100"/>
      <c r="P1035" s="100"/>
      <c r="Q1035" s="100"/>
      <c r="R1035" s="100"/>
      <c r="S1035" s="100"/>
      <c r="T1035" s="100"/>
      <c r="U1035" s="100"/>
      <c r="V1035" s="100"/>
      <c r="W1035" s="100"/>
      <c r="X1035" s="100"/>
      <c r="Y1035" s="100"/>
      <c r="Z1035" s="100"/>
      <c r="AA1035" s="100"/>
      <c r="AB1035" s="100"/>
      <c r="AC1035" s="100"/>
      <c r="AD1035" s="332"/>
      <c r="AE1035" s="332"/>
      <c r="AF1035" s="332"/>
      <c r="AG1035" s="362"/>
      <c r="AH1035" s="362"/>
      <c r="AI1035" s="362"/>
      <c r="AJ1035" s="362"/>
      <c r="AK1035" s="362"/>
      <c r="AL1035" s="362"/>
      <c r="AM1035" s="362"/>
      <c r="AN1035" s="362"/>
      <c r="AO1035" s="362"/>
      <c r="AP1035" s="362"/>
      <c r="AQ1035" s="362"/>
      <c r="AR1035" s="362"/>
      <c r="AS1035" s="362"/>
      <c r="AT1035" s="362"/>
      <c r="AU1035" s="362"/>
      <c r="AV1035" s="362"/>
      <c r="AW1035" s="362"/>
      <c r="AX1035" s="362"/>
      <c r="AY1035" s="362"/>
      <c r="AZ1035" s="362"/>
      <c r="BA1035" s="362"/>
      <c r="BB1035" s="362"/>
      <c r="BC1035" s="362"/>
      <c r="BD1035" s="362"/>
      <c r="BE1035" s="362"/>
      <c r="BF1035" s="106"/>
    </row>
    <row r="1036" spans="1:58" ht="37.4" customHeight="1" x14ac:dyDescent="0.55000000000000004">
      <c r="A1036" s="107"/>
      <c r="B1036" s="247" t="s">
        <v>222</v>
      </c>
      <c r="C1036" s="247"/>
      <c r="D1036" s="247"/>
      <c r="E1036" s="247"/>
      <c r="F1036" s="247"/>
      <c r="G1036" s="247"/>
      <c r="H1036" s="247"/>
      <c r="I1036" s="247"/>
      <c r="J1036" s="247"/>
      <c r="K1036" s="247"/>
      <c r="L1036" s="247"/>
      <c r="M1036" s="247"/>
      <c r="N1036" s="247"/>
      <c r="O1036" s="247"/>
      <c r="P1036" s="247"/>
      <c r="Q1036" s="247"/>
      <c r="R1036" s="247"/>
      <c r="S1036" s="247"/>
      <c r="T1036" s="247"/>
      <c r="U1036" s="247"/>
      <c r="V1036" s="247"/>
      <c r="W1036" s="247"/>
      <c r="X1036" s="247"/>
      <c r="Y1036" s="247" t="s">
        <v>223</v>
      </c>
      <c r="Z1036" s="247"/>
      <c r="AA1036" s="247"/>
      <c r="AB1036" s="247"/>
      <c r="AC1036" s="100"/>
      <c r="AD1036" s="333"/>
      <c r="AE1036" s="333"/>
      <c r="AF1036" s="333"/>
      <c r="AG1036" s="363"/>
      <c r="AH1036" s="363"/>
      <c r="AI1036" s="363"/>
      <c r="AJ1036" s="363"/>
      <c r="AK1036" s="363"/>
      <c r="AL1036" s="363"/>
      <c r="AM1036" s="363"/>
      <c r="AN1036" s="363"/>
      <c r="AO1036" s="363"/>
      <c r="AP1036" s="363"/>
      <c r="AQ1036" s="363"/>
      <c r="AR1036" s="363"/>
      <c r="AS1036" s="363"/>
      <c r="AT1036" s="363"/>
      <c r="AU1036" s="363"/>
      <c r="AV1036" s="363"/>
      <c r="AW1036" s="363"/>
      <c r="AX1036" s="363"/>
      <c r="AY1036" s="363"/>
      <c r="AZ1036" s="363"/>
      <c r="BA1036" s="363"/>
      <c r="BB1036" s="363"/>
      <c r="BC1036" s="363"/>
      <c r="BD1036" s="363"/>
      <c r="BE1036" s="363"/>
      <c r="BF1036" s="106"/>
    </row>
    <row r="1037" spans="1:58" ht="5.5" customHeight="1" x14ac:dyDescent="0.55000000000000004">
      <c r="A1037" s="107"/>
      <c r="B1037" s="100"/>
      <c r="C1037" s="100"/>
      <c r="D1037" s="100"/>
      <c r="E1037" s="100"/>
      <c r="F1037" s="100"/>
      <c r="G1037" s="100"/>
      <c r="H1037" s="100"/>
      <c r="I1037" s="100"/>
      <c r="J1037" s="100"/>
      <c r="K1037" s="100"/>
      <c r="L1037" s="100"/>
      <c r="M1037" s="100"/>
      <c r="N1037" s="100"/>
      <c r="O1037" s="100"/>
      <c r="P1037" s="100"/>
      <c r="Q1037" s="100"/>
      <c r="R1037" s="100"/>
      <c r="S1037" s="100"/>
      <c r="T1037" s="100"/>
      <c r="U1037" s="100"/>
      <c r="V1037" s="100"/>
      <c r="W1037" s="100"/>
      <c r="X1037" s="100"/>
      <c r="Y1037" s="100"/>
      <c r="Z1037" s="100"/>
      <c r="AA1037" s="100"/>
      <c r="AB1037" s="100"/>
      <c r="AC1037" s="100"/>
      <c r="AD1037" s="100"/>
      <c r="AE1037" s="100"/>
      <c r="AF1037" s="100"/>
      <c r="AG1037" s="100"/>
      <c r="AH1037" s="100"/>
      <c r="AI1037" s="100"/>
      <c r="AJ1037" s="100"/>
      <c r="AK1037" s="100"/>
      <c r="AL1037" s="100"/>
      <c r="AM1037" s="100"/>
      <c r="AN1037" s="100"/>
      <c r="AO1037" s="100"/>
      <c r="AP1037" s="100"/>
      <c r="AQ1037" s="100"/>
      <c r="AR1037" s="100"/>
      <c r="AS1037" s="100"/>
      <c r="AT1037" s="100"/>
      <c r="AU1037" s="100"/>
      <c r="AV1037" s="100"/>
      <c r="AW1037" s="100"/>
      <c r="AX1037" s="100"/>
      <c r="AY1037" s="100"/>
      <c r="AZ1037" s="100"/>
      <c r="BA1037" s="100"/>
      <c r="BB1037" s="100"/>
      <c r="BC1037" s="100"/>
      <c r="BD1037" s="100"/>
      <c r="BE1037" s="100"/>
      <c r="BF1037" s="106"/>
    </row>
    <row r="1038" spans="1:58" ht="37.4" customHeight="1" x14ac:dyDescent="0.55000000000000004">
      <c r="A1038" s="107"/>
      <c r="B1038" s="12" t="s">
        <v>226</v>
      </c>
      <c r="C1038" s="341" t="s">
        <v>584</v>
      </c>
      <c r="D1038" s="342"/>
      <c r="E1038" s="342"/>
      <c r="F1038" s="342"/>
      <c r="G1038" s="342"/>
      <c r="H1038" s="342"/>
      <c r="I1038" s="342"/>
      <c r="J1038" s="342"/>
      <c r="K1038" s="342"/>
      <c r="L1038" s="342"/>
      <c r="M1038" s="342"/>
      <c r="N1038" s="342"/>
      <c r="O1038" s="342"/>
      <c r="P1038" s="342"/>
      <c r="Q1038" s="342"/>
      <c r="R1038" s="342"/>
      <c r="S1038" s="342"/>
      <c r="T1038" s="342"/>
      <c r="U1038" s="342"/>
      <c r="V1038" s="342"/>
      <c r="W1038" s="342"/>
      <c r="X1038" s="343"/>
      <c r="Y1038" s="383"/>
      <c r="Z1038" s="384"/>
      <c r="AA1038" s="384"/>
      <c r="AB1038" s="385"/>
      <c r="AC1038" s="100"/>
      <c r="AD1038" s="229" t="s">
        <v>239</v>
      </c>
      <c r="AE1038" s="230"/>
      <c r="AF1038" s="231"/>
      <c r="AG1038" s="334"/>
      <c r="AH1038" s="335"/>
      <c r="AI1038" s="335"/>
      <c r="AJ1038" s="335"/>
      <c r="AK1038" s="335"/>
      <c r="AL1038" s="335"/>
      <c r="AM1038" s="335"/>
      <c r="AN1038" s="335"/>
      <c r="AO1038" s="335"/>
      <c r="AP1038" s="335"/>
      <c r="AQ1038" s="335"/>
      <c r="AR1038" s="335"/>
      <c r="AS1038" s="335"/>
      <c r="AT1038" s="335"/>
      <c r="AU1038" s="335"/>
      <c r="AV1038" s="335"/>
      <c r="AW1038" s="335"/>
      <c r="AX1038" s="335"/>
      <c r="AY1038" s="335"/>
      <c r="AZ1038" s="335"/>
      <c r="BA1038" s="335"/>
      <c r="BB1038" s="335"/>
      <c r="BC1038" s="335"/>
      <c r="BD1038" s="335"/>
      <c r="BE1038" s="336"/>
      <c r="BF1038" s="106"/>
    </row>
    <row r="1039" spans="1:58" ht="5.5" customHeight="1" x14ac:dyDescent="0.55000000000000004">
      <c r="A1039" s="107"/>
      <c r="B1039" s="59"/>
      <c r="C1039" s="59"/>
      <c r="D1039" s="59"/>
      <c r="E1039" s="59"/>
      <c r="F1039" s="59"/>
      <c r="G1039" s="59"/>
      <c r="H1039" s="59"/>
      <c r="I1039" s="59"/>
      <c r="J1039" s="59"/>
      <c r="K1039" s="59"/>
      <c r="L1039" s="59"/>
      <c r="M1039" s="59"/>
      <c r="N1039" s="59"/>
      <c r="O1039" s="59"/>
      <c r="P1039" s="59"/>
      <c r="Q1039" s="59"/>
      <c r="R1039" s="59"/>
      <c r="S1039" s="59"/>
      <c r="T1039" s="59"/>
      <c r="U1039" s="59"/>
      <c r="V1039" s="59"/>
      <c r="W1039" s="59"/>
      <c r="X1039" s="59"/>
      <c r="Y1039" s="59"/>
      <c r="Z1039" s="59"/>
      <c r="AA1039" s="59"/>
      <c r="AB1039" s="59"/>
      <c r="AC1039" s="100"/>
      <c r="AD1039" s="100"/>
      <c r="AE1039" s="100"/>
      <c r="AF1039" s="100"/>
      <c r="AG1039" s="100"/>
      <c r="AH1039" s="100"/>
      <c r="AI1039" s="100"/>
      <c r="AJ1039" s="100"/>
      <c r="AK1039" s="100"/>
      <c r="AL1039" s="100"/>
      <c r="AM1039" s="100"/>
      <c r="AN1039" s="100"/>
      <c r="AO1039" s="100"/>
      <c r="AP1039" s="100"/>
      <c r="AQ1039" s="100"/>
      <c r="AR1039" s="100"/>
      <c r="AS1039" s="100"/>
      <c r="AT1039" s="100"/>
      <c r="AU1039" s="100"/>
      <c r="AV1039" s="100"/>
      <c r="AW1039" s="100"/>
      <c r="AX1039" s="100"/>
      <c r="AY1039" s="100"/>
      <c r="AZ1039" s="100"/>
      <c r="BA1039" s="100"/>
      <c r="BB1039" s="100"/>
      <c r="BC1039" s="100"/>
      <c r="BD1039" s="100"/>
      <c r="BE1039" s="100"/>
      <c r="BF1039" s="106"/>
    </row>
    <row r="1040" spans="1:58" ht="37.4" customHeight="1" x14ac:dyDescent="0.55000000000000004">
      <c r="A1040" s="107"/>
      <c r="B1040" s="372" t="s">
        <v>240</v>
      </c>
      <c r="C1040" s="425" t="s">
        <v>585</v>
      </c>
      <c r="D1040" s="452"/>
      <c r="E1040" s="452"/>
      <c r="F1040" s="452"/>
      <c r="G1040" s="452"/>
      <c r="H1040" s="452"/>
      <c r="I1040" s="452"/>
      <c r="J1040" s="452"/>
      <c r="K1040" s="452"/>
      <c r="L1040" s="452"/>
      <c r="M1040" s="452"/>
      <c r="N1040" s="452"/>
      <c r="O1040" s="452"/>
      <c r="P1040" s="452"/>
      <c r="Q1040" s="452"/>
      <c r="R1040" s="452"/>
      <c r="S1040" s="452"/>
      <c r="T1040" s="452"/>
      <c r="U1040" s="452"/>
      <c r="V1040" s="452"/>
      <c r="W1040" s="452"/>
      <c r="X1040" s="453"/>
      <c r="Y1040" s="346"/>
      <c r="Z1040" s="346"/>
      <c r="AA1040" s="346"/>
      <c r="AB1040" s="346"/>
      <c r="AC1040" s="100"/>
      <c r="AD1040" s="246" t="s">
        <v>221</v>
      </c>
      <c r="AE1040" s="246"/>
      <c r="AF1040" s="246"/>
      <c r="AG1040" s="337"/>
      <c r="AH1040" s="337"/>
      <c r="AI1040" s="337"/>
      <c r="AJ1040" s="337"/>
      <c r="AK1040" s="337"/>
      <c r="AL1040" s="337"/>
      <c r="AM1040" s="337"/>
      <c r="AN1040" s="337"/>
      <c r="AO1040" s="337"/>
      <c r="AP1040" s="337"/>
      <c r="AQ1040" s="337"/>
      <c r="AR1040" s="337"/>
      <c r="AS1040" s="337"/>
      <c r="AT1040" s="337"/>
      <c r="AU1040" s="337"/>
      <c r="AV1040" s="229" t="s">
        <v>88</v>
      </c>
      <c r="AW1040" s="230"/>
      <c r="AX1040" s="231"/>
      <c r="AY1040" s="319"/>
      <c r="AZ1040" s="320"/>
      <c r="BA1040" s="320"/>
      <c r="BB1040" s="320"/>
      <c r="BC1040" s="320"/>
      <c r="BD1040" s="320"/>
      <c r="BE1040" s="321"/>
      <c r="BF1040" s="106"/>
    </row>
    <row r="1041" spans="1:58" ht="5.5" customHeight="1" x14ac:dyDescent="0.55000000000000004">
      <c r="A1041" s="107"/>
      <c r="B1041" s="373"/>
      <c r="C1041" s="454"/>
      <c r="D1041" s="455"/>
      <c r="E1041" s="455"/>
      <c r="F1041" s="455"/>
      <c r="G1041" s="455"/>
      <c r="H1041" s="455"/>
      <c r="I1041" s="455"/>
      <c r="J1041" s="455"/>
      <c r="K1041" s="455"/>
      <c r="L1041" s="455"/>
      <c r="M1041" s="455"/>
      <c r="N1041" s="455"/>
      <c r="O1041" s="455"/>
      <c r="P1041" s="455"/>
      <c r="Q1041" s="455"/>
      <c r="R1041" s="455"/>
      <c r="S1041" s="455"/>
      <c r="T1041" s="455"/>
      <c r="U1041" s="455"/>
      <c r="V1041" s="455"/>
      <c r="W1041" s="455"/>
      <c r="X1041" s="456"/>
      <c r="Y1041" s="347"/>
      <c r="Z1041" s="347"/>
      <c r="AA1041" s="347"/>
      <c r="AB1041" s="347"/>
      <c r="AC1041" s="100"/>
      <c r="AD1041" s="57"/>
      <c r="AE1041" s="57"/>
      <c r="AF1041" s="57"/>
      <c r="AG1041" s="57"/>
      <c r="AH1041" s="57"/>
      <c r="AI1041" s="57"/>
      <c r="AJ1041" s="57"/>
      <c r="AK1041" s="57"/>
      <c r="AL1041" s="57"/>
      <c r="AM1041" s="57"/>
      <c r="AN1041" s="57"/>
      <c r="AO1041" s="57"/>
      <c r="AP1041" s="57"/>
      <c r="AQ1041" s="57"/>
      <c r="AR1041" s="57"/>
      <c r="AS1041" s="57"/>
      <c r="AT1041" s="57"/>
      <c r="AU1041" s="57"/>
      <c r="AV1041" s="57"/>
      <c r="AW1041" s="57"/>
      <c r="AX1041" s="57"/>
      <c r="AY1041" s="57"/>
      <c r="AZ1041" s="57"/>
      <c r="BA1041" s="57"/>
      <c r="BB1041" s="57"/>
      <c r="BC1041" s="57"/>
      <c r="BD1041" s="57"/>
      <c r="BE1041" s="57"/>
      <c r="BF1041" s="106"/>
    </row>
    <row r="1042" spans="1:58" ht="37.4" customHeight="1" x14ac:dyDescent="0.55000000000000004">
      <c r="A1042" s="107"/>
      <c r="B1042" s="374"/>
      <c r="C1042" s="226"/>
      <c r="D1042" s="227"/>
      <c r="E1042" s="227"/>
      <c r="F1042" s="227"/>
      <c r="G1042" s="227"/>
      <c r="H1042" s="227"/>
      <c r="I1042" s="227"/>
      <c r="J1042" s="227"/>
      <c r="K1042" s="227"/>
      <c r="L1042" s="227"/>
      <c r="M1042" s="227"/>
      <c r="N1042" s="227"/>
      <c r="O1042" s="227"/>
      <c r="P1042" s="227"/>
      <c r="Q1042" s="227"/>
      <c r="R1042" s="227"/>
      <c r="S1042" s="227"/>
      <c r="T1042" s="227"/>
      <c r="U1042" s="227"/>
      <c r="V1042" s="227"/>
      <c r="W1042" s="227"/>
      <c r="X1042" s="228"/>
      <c r="Y1042" s="348"/>
      <c r="Z1042" s="348"/>
      <c r="AA1042" s="348"/>
      <c r="AB1042" s="348"/>
      <c r="AC1042" s="100"/>
      <c r="AD1042" s="322" t="s">
        <v>224</v>
      </c>
      <c r="AE1042" s="323"/>
      <c r="AF1042" s="324"/>
      <c r="AG1042" s="350"/>
      <c r="AH1042" s="375"/>
      <c r="AI1042" s="375"/>
      <c r="AJ1042" s="375"/>
      <c r="AK1042" s="375"/>
      <c r="AL1042" s="375"/>
      <c r="AM1042" s="375"/>
      <c r="AN1042" s="375"/>
      <c r="AO1042" s="375"/>
      <c r="AP1042" s="375"/>
      <c r="AQ1042" s="376"/>
      <c r="AR1042" s="322" t="s">
        <v>225</v>
      </c>
      <c r="AS1042" s="323"/>
      <c r="AT1042" s="324"/>
      <c r="AU1042" s="318"/>
      <c r="AV1042" s="318"/>
      <c r="AW1042" s="318"/>
      <c r="AX1042" s="318"/>
      <c r="AY1042" s="318"/>
      <c r="AZ1042" s="318"/>
      <c r="BA1042" s="318"/>
      <c r="BB1042" s="318"/>
      <c r="BC1042" s="318"/>
      <c r="BD1042" s="318"/>
      <c r="BE1042" s="318"/>
      <c r="BF1042" s="106"/>
    </row>
    <row r="1043" spans="1:58" ht="5.5" customHeight="1" x14ac:dyDescent="0.55000000000000004">
      <c r="A1043" s="107"/>
      <c r="B1043" s="57"/>
      <c r="C1043" s="57"/>
      <c r="D1043" s="57"/>
      <c r="E1043" s="57"/>
      <c r="F1043" s="57"/>
      <c r="G1043" s="57"/>
      <c r="H1043" s="57"/>
      <c r="I1043" s="57"/>
      <c r="J1043" s="57"/>
      <c r="K1043" s="57"/>
      <c r="L1043" s="57"/>
      <c r="M1043" s="57"/>
      <c r="N1043" s="57"/>
      <c r="O1043" s="57"/>
      <c r="P1043" s="57"/>
      <c r="Q1043" s="57"/>
      <c r="R1043" s="57"/>
      <c r="S1043" s="57"/>
      <c r="T1043" s="57"/>
      <c r="U1043" s="57"/>
      <c r="V1043" s="57"/>
      <c r="W1043" s="57"/>
      <c r="X1043" s="57"/>
      <c r="Y1043" s="108"/>
      <c r="Z1043" s="57"/>
      <c r="AA1043" s="57"/>
      <c r="AB1043" s="57"/>
      <c r="AC1043" s="100"/>
      <c r="AD1043" s="325"/>
      <c r="AE1043" s="326"/>
      <c r="AF1043" s="327"/>
      <c r="AG1043" s="377"/>
      <c r="AH1043" s="378"/>
      <c r="AI1043" s="378"/>
      <c r="AJ1043" s="378"/>
      <c r="AK1043" s="378"/>
      <c r="AL1043" s="378"/>
      <c r="AM1043" s="378"/>
      <c r="AN1043" s="378"/>
      <c r="AO1043" s="378"/>
      <c r="AP1043" s="378"/>
      <c r="AQ1043" s="379"/>
      <c r="AR1043" s="325"/>
      <c r="AS1043" s="326"/>
      <c r="AT1043" s="327"/>
      <c r="AU1043" s="318"/>
      <c r="AV1043" s="318"/>
      <c r="AW1043" s="318"/>
      <c r="AX1043" s="318"/>
      <c r="AY1043" s="318"/>
      <c r="AZ1043" s="318"/>
      <c r="BA1043" s="318"/>
      <c r="BB1043" s="318"/>
      <c r="BC1043" s="318"/>
      <c r="BD1043" s="318"/>
      <c r="BE1043" s="318"/>
      <c r="BF1043" s="106"/>
    </row>
    <row r="1044" spans="1:58" ht="37.4" customHeight="1" x14ac:dyDescent="0.55000000000000004">
      <c r="A1044" s="107"/>
      <c r="B1044" s="57"/>
      <c r="C1044" s="57"/>
      <c r="D1044" s="57"/>
      <c r="E1044" s="57"/>
      <c r="F1044" s="57"/>
      <c r="G1044" s="57"/>
      <c r="H1044" s="57"/>
      <c r="I1044" s="57"/>
      <c r="J1044" s="57"/>
      <c r="K1044" s="57"/>
      <c r="L1044" s="57"/>
      <c r="M1044" s="57"/>
      <c r="N1044" s="57"/>
      <c r="O1044" s="57"/>
      <c r="P1044" s="57"/>
      <c r="Q1044" s="57"/>
      <c r="R1044" s="57"/>
      <c r="S1044" s="57"/>
      <c r="T1044" s="57"/>
      <c r="U1044" s="57"/>
      <c r="V1044" s="57"/>
      <c r="W1044" s="57"/>
      <c r="X1044" s="57"/>
      <c r="Y1044" s="108"/>
      <c r="Z1044" s="57"/>
      <c r="AA1044" s="57"/>
      <c r="AB1044" s="57"/>
      <c r="AC1044" s="100"/>
      <c r="AD1044" s="325"/>
      <c r="AE1044" s="326"/>
      <c r="AF1044" s="327"/>
      <c r="AG1044" s="377"/>
      <c r="AH1044" s="378"/>
      <c r="AI1044" s="378"/>
      <c r="AJ1044" s="378"/>
      <c r="AK1044" s="378"/>
      <c r="AL1044" s="378"/>
      <c r="AM1044" s="378"/>
      <c r="AN1044" s="378"/>
      <c r="AO1044" s="378"/>
      <c r="AP1044" s="378"/>
      <c r="AQ1044" s="379"/>
      <c r="AR1044" s="325"/>
      <c r="AS1044" s="326"/>
      <c r="AT1044" s="327"/>
      <c r="AU1044" s="318"/>
      <c r="AV1044" s="318"/>
      <c r="AW1044" s="318"/>
      <c r="AX1044" s="318"/>
      <c r="AY1044" s="318"/>
      <c r="AZ1044" s="318"/>
      <c r="BA1044" s="318"/>
      <c r="BB1044" s="318"/>
      <c r="BC1044" s="318"/>
      <c r="BD1044" s="318"/>
      <c r="BE1044" s="318"/>
      <c r="BF1044" s="106"/>
    </row>
    <row r="1045" spans="1:58" ht="5.5" customHeight="1" x14ac:dyDescent="0.55000000000000004">
      <c r="A1045" s="107"/>
      <c r="B1045" s="57"/>
      <c r="C1045" s="57"/>
      <c r="D1045" s="57"/>
      <c r="E1045" s="57"/>
      <c r="F1045" s="57"/>
      <c r="G1045" s="57"/>
      <c r="H1045" s="57"/>
      <c r="I1045" s="57"/>
      <c r="J1045" s="57"/>
      <c r="K1045" s="57"/>
      <c r="L1045" s="57"/>
      <c r="M1045" s="57"/>
      <c r="N1045" s="57"/>
      <c r="O1045" s="57"/>
      <c r="P1045" s="57"/>
      <c r="Q1045" s="57"/>
      <c r="R1045" s="57"/>
      <c r="S1045" s="57"/>
      <c r="T1045" s="57"/>
      <c r="U1045" s="57"/>
      <c r="V1045" s="57"/>
      <c r="W1045" s="57"/>
      <c r="X1045" s="57"/>
      <c r="Y1045" s="108"/>
      <c r="Z1045" s="57"/>
      <c r="AA1045" s="57"/>
      <c r="AB1045" s="57"/>
      <c r="AC1045" s="100"/>
      <c r="AD1045" s="325"/>
      <c r="AE1045" s="326"/>
      <c r="AF1045" s="327"/>
      <c r="AG1045" s="377"/>
      <c r="AH1045" s="378"/>
      <c r="AI1045" s="378"/>
      <c r="AJ1045" s="378"/>
      <c r="AK1045" s="378"/>
      <c r="AL1045" s="378"/>
      <c r="AM1045" s="378"/>
      <c r="AN1045" s="378"/>
      <c r="AO1045" s="378"/>
      <c r="AP1045" s="378"/>
      <c r="AQ1045" s="379"/>
      <c r="AR1045" s="328"/>
      <c r="AS1045" s="329"/>
      <c r="AT1045" s="330"/>
      <c r="AU1045" s="318"/>
      <c r="AV1045" s="318"/>
      <c r="AW1045" s="318"/>
      <c r="AX1045" s="318"/>
      <c r="AY1045" s="318"/>
      <c r="AZ1045" s="318"/>
      <c r="BA1045" s="318"/>
      <c r="BB1045" s="318"/>
      <c r="BC1045" s="318"/>
      <c r="BD1045" s="318"/>
      <c r="BE1045" s="318"/>
      <c r="BF1045" s="106"/>
    </row>
    <row r="1046" spans="1:58" ht="37.4" customHeight="1" x14ac:dyDescent="0.55000000000000004">
      <c r="A1046" s="107"/>
      <c r="B1046" s="57"/>
      <c r="C1046" s="57"/>
      <c r="D1046" s="57"/>
      <c r="E1046" s="57"/>
      <c r="F1046" s="57"/>
      <c r="G1046" s="57"/>
      <c r="H1046" s="57"/>
      <c r="I1046" s="57"/>
      <c r="J1046" s="57"/>
      <c r="K1046" s="57"/>
      <c r="L1046" s="57"/>
      <c r="M1046" s="57"/>
      <c r="N1046" s="57"/>
      <c r="O1046" s="57"/>
      <c r="P1046" s="57"/>
      <c r="Q1046" s="57"/>
      <c r="R1046" s="57"/>
      <c r="S1046" s="57"/>
      <c r="T1046" s="57"/>
      <c r="U1046" s="57"/>
      <c r="V1046" s="57"/>
      <c r="W1046" s="57"/>
      <c r="X1046" s="57"/>
      <c r="Y1046" s="108"/>
      <c r="Z1046" s="57"/>
      <c r="AA1046" s="57"/>
      <c r="AB1046" s="57"/>
      <c r="AC1046" s="100"/>
      <c r="AD1046" s="328"/>
      <c r="AE1046" s="329"/>
      <c r="AF1046" s="330"/>
      <c r="AG1046" s="380"/>
      <c r="AH1046" s="381"/>
      <c r="AI1046" s="381"/>
      <c r="AJ1046" s="381"/>
      <c r="AK1046" s="381"/>
      <c r="AL1046" s="381"/>
      <c r="AM1046" s="381"/>
      <c r="AN1046" s="381"/>
      <c r="AO1046" s="381"/>
      <c r="AP1046" s="381"/>
      <c r="AQ1046" s="382"/>
      <c r="AR1046" s="286" t="s">
        <v>228</v>
      </c>
      <c r="AS1046" s="287"/>
      <c r="AT1046" s="288"/>
      <c r="AU1046" s="318"/>
      <c r="AV1046" s="318"/>
      <c r="AW1046" s="318"/>
      <c r="AX1046" s="318"/>
      <c r="AY1046" s="318"/>
      <c r="AZ1046" s="318"/>
      <c r="BA1046" s="318"/>
      <c r="BB1046" s="318"/>
      <c r="BC1046" s="318"/>
      <c r="BD1046" s="318"/>
      <c r="BE1046" s="318"/>
      <c r="BF1046" s="106"/>
    </row>
    <row r="1047" spans="1:58" ht="5.5" customHeight="1" x14ac:dyDescent="0.55000000000000004">
      <c r="A1047" s="107"/>
      <c r="B1047" s="57"/>
      <c r="C1047" s="57"/>
      <c r="D1047" s="57"/>
      <c r="E1047" s="57"/>
      <c r="F1047" s="57"/>
      <c r="G1047" s="57"/>
      <c r="H1047" s="57"/>
      <c r="I1047" s="57"/>
      <c r="J1047" s="57"/>
      <c r="K1047" s="57"/>
      <c r="L1047" s="57"/>
      <c r="M1047" s="57"/>
      <c r="N1047" s="57"/>
      <c r="O1047" s="57"/>
      <c r="P1047" s="57"/>
      <c r="Q1047" s="57"/>
      <c r="R1047" s="57"/>
      <c r="S1047" s="57"/>
      <c r="T1047" s="57"/>
      <c r="U1047" s="57"/>
      <c r="V1047" s="57"/>
      <c r="W1047" s="57"/>
      <c r="X1047" s="57"/>
      <c r="Y1047" s="108"/>
      <c r="Z1047" s="57"/>
      <c r="AA1047" s="57"/>
      <c r="AB1047" s="57"/>
      <c r="AC1047" s="100"/>
      <c r="AD1047" s="57"/>
      <c r="AE1047" s="57"/>
      <c r="AF1047" s="57"/>
      <c r="AG1047" s="57"/>
      <c r="AH1047" s="57"/>
      <c r="AI1047" s="57"/>
      <c r="AJ1047" s="57"/>
      <c r="AK1047" s="57"/>
      <c r="AL1047" s="57"/>
      <c r="AM1047" s="57"/>
      <c r="AN1047" s="57"/>
      <c r="AO1047" s="57"/>
      <c r="AP1047" s="57"/>
      <c r="AQ1047" s="57"/>
      <c r="AR1047" s="57"/>
      <c r="AS1047" s="57"/>
      <c r="AT1047" s="57"/>
      <c r="AU1047" s="57"/>
      <c r="AV1047" s="57"/>
      <c r="AW1047" s="57"/>
      <c r="AX1047" s="57"/>
      <c r="AY1047" s="57"/>
      <c r="AZ1047" s="57"/>
      <c r="BA1047" s="57"/>
      <c r="BB1047" s="57"/>
      <c r="BC1047" s="57"/>
      <c r="BD1047" s="57"/>
      <c r="BE1047" s="57"/>
      <c r="BF1047" s="106"/>
    </row>
    <row r="1048" spans="1:58" ht="37.4" customHeight="1" x14ac:dyDescent="0.55000000000000004">
      <c r="A1048" s="107"/>
      <c r="B1048" s="57"/>
      <c r="C1048" s="57"/>
      <c r="D1048" s="57"/>
      <c r="E1048" s="57"/>
      <c r="F1048" s="57"/>
      <c r="G1048" s="57"/>
      <c r="H1048" s="57"/>
      <c r="I1048" s="57"/>
      <c r="J1048" s="57"/>
      <c r="K1048" s="57"/>
      <c r="L1048" s="57"/>
      <c r="M1048" s="57"/>
      <c r="N1048" s="57"/>
      <c r="O1048" s="57"/>
      <c r="P1048" s="57"/>
      <c r="Q1048" s="57"/>
      <c r="R1048" s="57"/>
      <c r="S1048" s="57"/>
      <c r="T1048" s="57"/>
      <c r="U1048" s="57"/>
      <c r="V1048" s="57"/>
      <c r="W1048" s="57"/>
      <c r="X1048" s="57"/>
      <c r="Y1048" s="108"/>
      <c r="Z1048" s="57"/>
      <c r="AA1048" s="57"/>
      <c r="AB1048" s="57"/>
      <c r="AC1048" s="100"/>
      <c r="AD1048" s="252" t="s">
        <v>229</v>
      </c>
      <c r="AE1048" s="253"/>
      <c r="AF1048" s="253"/>
      <c r="AG1048" s="253"/>
      <c r="AH1048" s="254"/>
      <c r="AI1048" s="318"/>
      <c r="AJ1048" s="318"/>
      <c r="AK1048" s="318"/>
      <c r="AL1048" s="318"/>
      <c r="AM1048" s="318"/>
      <c r="AN1048" s="318"/>
      <c r="AO1048" s="318"/>
      <c r="AP1048" s="318"/>
      <c r="AQ1048" s="318"/>
      <c r="AR1048" s="318"/>
      <c r="AS1048" s="318"/>
      <c r="AT1048" s="318"/>
      <c r="AU1048" s="318"/>
      <c r="AV1048" s="247" t="s">
        <v>230</v>
      </c>
      <c r="AW1048" s="247"/>
      <c r="AX1048" s="247"/>
      <c r="AY1048" s="318"/>
      <c r="AZ1048" s="318"/>
      <c r="BA1048" s="318"/>
      <c r="BB1048" s="318"/>
      <c r="BC1048" s="318"/>
      <c r="BD1048" s="318"/>
      <c r="BE1048" s="318"/>
      <c r="BF1048" s="106"/>
    </row>
    <row r="1049" spans="1:58" ht="5.5" customHeight="1" x14ac:dyDescent="0.55000000000000004">
      <c r="A1049" s="107"/>
      <c r="B1049" s="57"/>
      <c r="C1049" s="57"/>
      <c r="D1049" s="57"/>
      <c r="E1049" s="57"/>
      <c r="F1049" s="57"/>
      <c r="G1049" s="57"/>
      <c r="H1049" s="57"/>
      <c r="I1049" s="57"/>
      <c r="J1049" s="57"/>
      <c r="K1049" s="57"/>
      <c r="L1049" s="57"/>
      <c r="M1049" s="57"/>
      <c r="N1049" s="57"/>
      <c r="O1049" s="57"/>
      <c r="P1049" s="57"/>
      <c r="Q1049" s="57"/>
      <c r="R1049" s="57"/>
      <c r="S1049" s="57"/>
      <c r="T1049" s="57"/>
      <c r="U1049" s="57"/>
      <c r="V1049" s="57"/>
      <c r="W1049" s="57"/>
      <c r="X1049" s="57"/>
      <c r="Y1049" s="108"/>
      <c r="Z1049" s="57"/>
      <c r="AA1049" s="57"/>
      <c r="AB1049" s="57"/>
      <c r="AC1049" s="100"/>
      <c r="AD1049" s="315"/>
      <c r="AE1049" s="316"/>
      <c r="AF1049" s="316"/>
      <c r="AG1049" s="316"/>
      <c r="AH1049" s="317"/>
      <c r="AI1049" s="318"/>
      <c r="AJ1049" s="318"/>
      <c r="AK1049" s="318"/>
      <c r="AL1049" s="318"/>
      <c r="AM1049" s="318"/>
      <c r="AN1049" s="318"/>
      <c r="AO1049" s="318"/>
      <c r="AP1049" s="318"/>
      <c r="AQ1049" s="318"/>
      <c r="AR1049" s="318"/>
      <c r="AS1049" s="318"/>
      <c r="AT1049" s="318"/>
      <c r="AU1049" s="318"/>
      <c r="AV1049" s="247"/>
      <c r="AW1049" s="247"/>
      <c r="AX1049" s="247"/>
      <c r="AY1049" s="318"/>
      <c r="AZ1049" s="318"/>
      <c r="BA1049" s="318"/>
      <c r="BB1049" s="318"/>
      <c r="BC1049" s="318"/>
      <c r="BD1049" s="318"/>
      <c r="BE1049" s="318"/>
      <c r="BF1049" s="106"/>
    </row>
    <row r="1050" spans="1:58" ht="37.4" customHeight="1" x14ac:dyDescent="0.55000000000000004">
      <c r="A1050" s="107"/>
      <c r="B1050" s="57"/>
      <c r="C1050" s="57"/>
      <c r="D1050" s="57"/>
      <c r="E1050" s="57"/>
      <c r="F1050" s="57"/>
      <c r="G1050" s="57"/>
      <c r="H1050" s="57"/>
      <c r="I1050" s="57"/>
      <c r="J1050" s="57"/>
      <c r="K1050" s="57"/>
      <c r="L1050" s="57"/>
      <c r="M1050" s="57"/>
      <c r="N1050" s="57"/>
      <c r="O1050" s="57"/>
      <c r="P1050" s="57"/>
      <c r="Q1050" s="57"/>
      <c r="R1050" s="57"/>
      <c r="S1050" s="57"/>
      <c r="T1050" s="57"/>
      <c r="U1050" s="57"/>
      <c r="V1050" s="57"/>
      <c r="W1050" s="57"/>
      <c r="X1050" s="57"/>
      <c r="Y1050" s="108"/>
      <c r="Z1050" s="57"/>
      <c r="AA1050" s="57"/>
      <c r="AB1050" s="57"/>
      <c r="AC1050" s="100"/>
      <c r="AD1050" s="255"/>
      <c r="AE1050" s="256"/>
      <c r="AF1050" s="256"/>
      <c r="AG1050" s="256"/>
      <c r="AH1050" s="257"/>
      <c r="AI1050" s="318"/>
      <c r="AJ1050" s="318"/>
      <c r="AK1050" s="318"/>
      <c r="AL1050" s="318"/>
      <c r="AM1050" s="318"/>
      <c r="AN1050" s="318"/>
      <c r="AO1050" s="318"/>
      <c r="AP1050" s="318"/>
      <c r="AQ1050" s="318"/>
      <c r="AR1050" s="318"/>
      <c r="AS1050" s="318"/>
      <c r="AT1050" s="318"/>
      <c r="AU1050" s="318"/>
      <c r="AV1050" s="247"/>
      <c r="AW1050" s="247"/>
      <c r="AX1050" s="247"/>
      <c r="AY1050" s="318"/>
      <c r="AZ1050" s="318"/>
      <c r="BA1050" s="318"/>
      <c r="BB1050" s="318"/>
      <c r="BC1050" s="318"/>
      <c r="BD1050" s="318"/>
      <c r="BE1050" s="318"/>
      <c r="BF1050" s="106"/>
    </row>
    <row r="1051" spans="1:58" ht="5.5" customHeight="1" thickBot="1" x14ac:dyDescent="0.6">
      <c r="A1051" s="120"/>
      <c r="B1051" s="122"/>
      <c r="C1051" s="122"/>
      <c r="D1051" s="122"/>
      <c r="E1051" s="122"/>
      <c r="F1051" s="122"/>
      <c r="G1051" s="122"/>
      <c r="H1051" s="122"/>
      <c r="I1051" s="122"/>
      <c r="J1051" s="122"/>
      <c r="K1051" s="122"/>
      <c r="L1051" s="122"/>
      <c r="M1051" s="122"/>
      <c r="N1051" s="122"/>
      <c r="O1051" s="122"/>
      <c r="P1051" s="122"/>
      <c r="Q1051" s="122"/>
      <c r="R1051" s="122"/>
      <c r="S1051" s="122"/>
      <c r="T1051" s="122"/>
      <c r="U1051" s="122"/>
      <c r="V1051" s="122"/>
      <c r="W1051" s="122"/>
      <c r="X1051" s="122"/>
      <c r="Y1051" s="122"/>
      <c r="Z1051" s="122"/>
      <c r="AA1051" s="122"/>
      <c r="AB1051" s="122"/>
      <c r="AC1051" s="122"/>
      <c r="AD1051" s="122"/>
      <c r="AE1051" s="122"/>
      <c r="AF1051" s="122"/>
      <c r="AG1051" s="122"/>
      <c r="AH1051" s="122"/>
      <c r="AI1051" s="122"/>
      <c r="AJ1051" s="122"/>
      <c r="AK1051" s="122"/>
      <c r="AL1051" s="122"/>
      <c r="AM1051" s="122"/>
      <c r="AN1051" s="122"/>
      <c r="AO1051" s="122"/>
      <c r="AP1051" s="122"/>
      <c r="AQ1051" s="122"/>
      <c r="AR1051" s="122"/>
      <c r="AS1051" s="122"/>
      <c r="AT1051" s="122"/>
      <c r="AU1051" s="122"/>
      <c r="AV1051" s="122"/>
      <c r="AW1051" s="122"/>
      <c r="AX1051" s="122"/>
      <c r="AY1051" s="122"/>
      <c r="AZ1051" s="122"/>
      <c r="BA1051" s="122"/>
      <c r="BB1051" s="122"/>
      <c r="BC1051" s="122"/>
      <c r="BD1051" s="122"/>
      <c r="BE1051" s="122"/>
      <c r="BF1051" s="123"/>
    </row>
    <row r="1052" spans="1:58" ht="5.5" customHeight="1" thickTop="1" x14ac:dyDescent="0.55000000000000004">
      <c r="A1052" s="104"/>
      <c r="BF1052" s="103"/>
    </row>
    <row r="1053" spans="1:58" ht="37.4" customHeight="1" x14ac:dyDescent="0.55000000000000004">
      <c r="A1053" s="104"/>
      <c r="B1053" s="56" t="s">
        <v>3</v>
      </c>
      <c r="C1053" s="417" t="s">
        <v>198</v>
      </c>
      <c r="D1053" s="418"/>
      <c r="E1053" s="419"/>
      <c r="F1053" s="56" t="s">
        <v>209</v>
      </c>
      <c r="G1053" s="339" t="s">
        <v>493</v>
      </c>
      <c r="H1053" s="339"/>
      <c r="I1053" s="339"/>
      <c r="J1053" s="339"/>
      <c r="K1053" s="246" t="s">
        <v>211</v>
      </c>
      <c r="L1053" s="247"/>
      <c r="M1053" s="341" t="s">
        <v>586</v>
      </c>
      <c r="N1053" s="342"/>
      <c r="O1053" s="342"/>
      <c r="P1053" s="342"/>
      <c r="Q1053" s="342"/>
      <c r="R1053" s="342"/>
      <c r="S1053" s="342"/>
      <c r="T1053" s="342"/>
      <c r="U1053" s="342"/>
      <c r="V1053" s="343"/>
      <c r="W1053" s="246" t="s">
        <v>213</v>
      </c>
      <c r="X1053" s="246"/>
      <c r="Y1053" s="344" t="s">
        <v>214</v>
      </c>
      <c r="Z1053" s="344"/>
      <c r="AA1053" s="344"/>
      <c r="AB1053" s="344"/>
      <c r="AD1053" s="247" t="s">
        <v>215</v>
      </c>
      <c r="AE1053" s="345"/>
      <c r="AF1053" s="345"/>
      <c r="AG1053" s="359" t="s">
        <v>587</v>
      </c>
      <c r="AH1053" s="360"/>
      <c r="AI1053" s="360"/>
      <c r="AJ1053" s="360"/>
      <c r="AK1053" s="360"/>
      <c r="AL1053" s="360"/>
      <c r="AM1053" s="360"/>
      <c r="AN1053" s="360"/>
      <c r="AO1053" s="360"/>
      <c r="AP1053" s="360"/>
      <c r="AQ1053" s="360"/>
      <c r="AR1053" s="360"/>
      <c r="AS1053" s="360"/>
      <c r="AT1053" s="360"/>
      <c r="AU1053" s="360"/>
      <c r="AV1053" s="360"/>
      <c r="AW1053" s="360"/>
      <c r="AX1053" s="360"/>
      <c r="AY1053" s="360"/>
      <c r="AZ1053" s="360"/>
      <c r="BA1053" s="360"/>
      <c r="BB1053" s="360"/>
      <c r="BC1053" s="360"/>
      <c r="BD1053" s="360"/>
      <c r="BE1053" s="360"/>
      <c r="BF1053" s="103"/>
    </row>
    <row r="1054" spans="1:58" ht="5.5" customHeight="1" x14ac:dyDescent="0.55000000000000004">
      <c r="A1054" s="104"/>
      <c r="BF1054" s="103"/>
    </row>
    <row r="1055" spans="1:58" ht="37.4" customHeight="1" x14ac:dyDescent="0.55000000000000004">
      <c r="A1055" s="104"/>
      <c r="B1055" s="247" t="s">
        <v>217</v>
      </c>
      <c r="C1055" s="365"/>
      <c r="D1055" s="366" t="s">
        <v>581</v>
      </c>
      <c r="E1055" s="367"/>
      <c r="F1055" s="367"/>
      <c r="G1055" s="367"/>
      <c r="H1055" s="367"/>
      <c r="I1055" s="367"/>
      <c r="J1055" s="367"/>
      <c r="K1055" s="367"/>
      <c r="L1055" s="367"/>
      <c r="M1055" s="367"/>
      <c r="N1055" s="367"/>
      <c r="O1055" s="367"/>
      <c r="P1055" s="367"/>
      <c r="Q1055" s="367"/>
      <c r="R1055" s="367"/>
      <c r="S1055" s="367"/>
      <c r="T1055" s="368"/>
      <c r="U1055" s="247" t="s">
        <v>219</v>
      </c>
      <c r="V1055" s="247"/>
      <c r="W1055" s="247"/>
      <c r="X1055" s="349" t="s">
        <v>588</v>
      </c>
      <c r="Y1055" s="349"/>
      <c r="Z1055" s="349"/>
      <c r="AA1055" s="349"/>
      <c r="AB1055" s="349"/>
      <c r="AD1055" s="331" t="s">
        <v>236</v>
      </c>
      <c r="AE1055" s="331"/>
      <c r="AF1055" s="331"/>
      <c r="AG1055" s="361" t="s">
        <v>589</v>
      </c>
      <c r="AH1055" s="361"/>
      <c r="AI1055" s="361"/>
      <c r="AJ1055" s="361"/>
      <c r="AK1055" s="361"/>
      <c r="AL1055" s="361"/>
      <c r="AM1055" s="361"/>
      <c r="AN1055" s="361"/>
      <c r="AO1055" s="361"/>
      <c r="AP1055" s="361"/>
      <c r="AQ1055" s="361"/>
      <c r="AR1055" s="361"/>
      <c r="AS1055" s="361"/>
      <c r="AT1055" s="361"/>
      <c r="AU1055" s="361"/>
      <c r="AV1055" s="361"/>
      <c r="AW1055" s="361"/>
      <c r="AX1055" s="361"/>
      <c r="AY1055" s="361"/>
      <c r="AZ1055" s="361"/>
      <c r="BA1055" s="361"/>
      <c r="BB1055" s="361"/>
      <c r="BC1055" s="361"/>
      <c r="BD1055" s="361"/>
      <c r="BE1055" s="361"/>
      <c r="BF1055" s="103"/>
    </row>
    <row r="1056" spans="1:58" ht="5.5" customHeight="1" x14ac:dyDescent="0.55000000000000004">
      <c r="A1056" s="104"/>
      <c r="AD1056" s="332"/>
      <c r="AE1056" s="332"/>
      <c r="AF1056" s="332"/>
      <c r="AG1056" s="362"/>
      <c r="AH1056" s="362"/>
      <c r="AI1056" s="362"/>
      <c r="AJ1056" s="362"/>
      <c r="AK1056" s="362"/>
      <c r="AL1056" s="362"/>
      <c r="AM1056" s="362"/>
      <c r="AN1056" s="362"/>
      <c r="AO1056" s="362"/>
      <c r="AP1056" s="362"/>
      <c r="AQ1056" s="362"/>
      <c r="AR1056" s="362"/>
      <c r="AS1056" s="362"/>
      <c r="AT1056" s="362"/>
      <c r="AU1056" s="362"/>
      <c r="AV1056" s="362"/>
      <c r="AW1056" s="362"/>
      <c r="AX1056" s="362"/>
      <c r="AY1056" s="362"/>
      <c r="AZ1056" s="362"/>
      <c r="BA1056" s="362"/>
      <c r="BB1056" s="362"/>
      <c r="BC1056" s="362"/>
      <c r="BD1056" s="362"/>
      <c r="BE1056" s="362"/>
      <c r="BF1056" s="103"/>
    </row>
    <row r="1057" spans="1:58" ht="37.4" customHeight="1" x14ac:dyDescent="0.55000000000000004">
      <c r="A1057" s="104"/>
      <c r="B1057" s="247" t="s">
        <v>222</v>
      </c>
      <c r="C1057" s="247"/>
      <c r="D1057" s="247"/>
      <c r="E1057" s="247"/>
      <c r="F1057" s="247"/>
      <c r="G1057" s="247"/>
      <c r="H1057" s="247"/>
      <c r="I1057" s="247"/>
      <c r="J1057" s="247"/>
      <c r="K1057" s="247"/>
      <c r="L1057" s="247"/>
      <c r="M1057" s="247"/>
      <c r="N1057" s="247"/>
      <c r="O1057" s="247"/>
      <c r="P1057" s="247"/>
      <c r="Q1057" s="247"/>
      <c r="R1057" s="247"/>
      <c r="S1057" s="247"/>
      <c r="T1057" s="247"/>
      <c r="U1057" s="247"/>
      <c r="V1057" s="247"/>
      <c r="W1057" s="247"/>
      <c r="X1057" s="247"/>
      <c r="Y1057" s="247" t="s">
        <v>223</v>
      </c>
      <c r="Z1057" s="247"/>
      <c r="AA1057" s="247"/>
      <c r="AB1057" s="247"/>
      <c r="AD1057" s="333"/>
      <c r="AE1057" s="333"/>
      <c r="AF1057" s="333"/>
      <c r="AG1057" s="363"/>
      <c r="AH1057" s="363"/>
      <c r="AI1057" s="363"/>
      <c r="AJ1057" s="363"/>
      <c r="AK1057" s="363"/>
      <c r="AL1057" s="363"/>
      <c r="AM1057" s="363"/>
      <c r="AN1057" s="363"/>
      <c r="AO1057" s="363"/>
      <c r="AP1057" s="363"/>
      <c r="AQ1057" s="363"/>
      <c r="AR1057" s="363"/>
      <c r="AS1057" s="363"/>
      <c r="AT1057" s="363"/>
      <c r="AU1057" s="363"/>
      <c r="AV1057" s="363"/>
      <c r="AW1057" s="363"/>
      <c r="AX1057" s="363"/>
      <c r="AY1057" s="363"/>
      <c r="AZ1057" s="363"/>
      <c r="BA1057" s="363"/>
      <c r="BB1057" s="363"/>
      <c r="BC1057" s="363"/>
      <c r="BD1057" s="363"/>
      <c r="BE1057" s="363"/>
      <c r="BF1057" s="103"/>
    </row>
    <row r="1058" spans="1:58" ht="5.5" customHeight="1" x14ac:dyDescent="0.55000000000000004">
      <c r="A1058" s="104"/>
      <c r="BF1058" s="103"/>
    </row>
    <row r="1059" spans="1:58" ht="37.4" customHeight="1" x14ac:dyDescent="0.55000000000000004">
      <c r="A1059" s="104"/>
      <c r="B1059" s="372" t="s">
        <v>226</v>
      </c>
      <c r="C1059" s="425" t="s">
        <v>590</v>
      </c>
      <c r="D1059" s="426"/>
      <c r="E1059" s="426"/>
      <c r="F1059" s="426"/>
      <c r="G1059" s="426"/>
      <c r="H1059" s="426"/>
      <c r="I1059" s="426"/>
      <c r="J1059" s="426"/>
      <c r="K1059" s="426"/>
      <c r="L1059" s="426"/>
      <c r="M1059" s="426"/>
      <c r="N1059" s="426"/>
      <c r="O1059" s="426"/>
      <c r="P1059" s="426"/>
      <c r="Q1059" s="426"/>
      <c r="R1059" s="426"/>
      <c r="S1059" s="426"/>
      <c r="T1059" s="426"/>
      <c r="U1059" s="426"/>
      <c r="V1059" s="426"/>
      <c r="W1059" s="426"/>
      <c r="X1059" s="427"/>
      <c r="Y1059" s="443"/>
      <c r="Z1059" s="443"/>
      <c r="AA1059" s="443"/>
      <c r="AB1059" s="443"/>
      <c r="AD1059" s="229" t="s">
        <v>239</v>
      </c>
      <c r="AE1059" s="230"/>
      <c r="AF1059" s="231"/>
      <c r="AG1059" s="334"/>
      <c r="AH1059" s="335"/>
      <c r="AI1059" s="335"/>
      <c r="AJ1059" s="335"/>
      <c r="AK1059" s="335"/>
      <c r="AL1059" s="335"/>
      <c r="AM1059" s="335"/>
      <c r="AN1059" s="335"/>
      <c r="AO1059" s="335"/>
      <c r="AP1059" s="335"/>
      <c r="AQ1059" s="335"/>
      <c r="AR1059" s="335"/>
      <c r="AS1059" s="335"/>
      <c r="AT1059" s="335"/>
      <c r="AU1059" s="335"/>
      <c r="AV1059" s="335"/>
      <c r="AW1059" s="335"/>
      <c r="AX1059" s="335"/>
      <c r="AY1059" s="335"/>
      <c r="AZ1059" s="335"/>
      <c r="BA1059" s="335"/>
      <c r="BB1059" s="335"/>
      <c r="BC1059" s="335"/>
      <c r="BD1059" s="335"/>
      <c r="BE1059" s="336"/>
      <c r="BF1059" s="103"/>
    </row>
    <row r="1060" spans="1:58" ht="5.5" customHeight="1" x14ac:dyDescent="0.55000000000000004">
      <c r="A1060" s="104"/>
      <c r="B1060" s="373"/>
      <c r="C1060" s="428"/>
      <c r="D1060" s="429"/>
      <c r="E1060" s="429"/>
      <c r="F1060" s="429"/>
      <c r="G1060" s="429"/>
      <c r="H1060" s="429"/>
      <c r="I1060" s="429"/>
      <c r="J1060" s="429"/>
      <c r="K1060" s="429"/>
      <c r="L1060" s="429"/>
      <c r="M1060" s="429"/>
      <c r="N1060" s="429"/>
      <c r="O1060" s="429"/>
      <c r="P1060" s="429"/>
      <c r="Q1060" s="429"/>
      <c r="R1060" s="429"/>
      <c r="S1060" s="429"/>
      <c r="T1060" s="429"/>
      <c r="U1060" s="429"/>
      <c r="V1060" s="429"/>
      <c r="W1060" s="429"/>
      <c r="X1060" s="430"/>
      <c r="Y1060" s="444"/>
      <c r="Z1060" s="444"/>
      <c r="AA1060" s="444"/>
      <c r="AB1060" s="444"/>
      <c r="BF1060" s="103"/>
    </row>
    <row r="1061" spans="1:58" ht="37.4" customHeight="1" x14ac:dyDescent="0.55000000000000004">
      <c r="A1061" s="104"/>
      <c r="B1061" s="373"/>
      <c r="C1061" s="428"/>
      <c r="D1061" s="429"/>
      <c r="E1061" s="429"/>
      <c r="F1061" s="429"/>
      <c r="G1061" s="429"/>
      <c r="H1061" s="429"/>
      <c r="I1061" s="429"/>
      <c r="J1061" s="429"/>
      <c r="K1061" s="429"/>
      <c r="L1061" s="429"/>
      <c r="M1061" s="429"/>
      <c r="N1061" s="429"/>
      <c r="O1061" s="429"/>
      <c r="P1061" s="429"/>
      <c r="Q1061" s="429"/>
      <c r="R1061" s="429"/>
      <c r="S1061" s="429"/>
      <c r="T1061" s="429"/>
      <c r="U1061" s="429"/>
      <c r="V1061" s="429"/>
      <c r="W1061" s="429"/>
      <c r="X1061" s="430"/>
      <c r="Y1061" s="444"/>
      <c r="Z1061" s="444"/>
      <c r="AA1061" s="444"/>
      <c r="AB1061" s="444"/>
      <c r="AD1061" s="246" t="s">
        <v>221</v>
      </c>
      <c r="AE1061" s="246"/>
      <c r="AF1061" s="246"/>
      <c r="AG1061" s="337"/>
      <c r="AH1061" s="337"/>
      <c r="AI1061" s="337"/>
      <c r="AJ1061" s="337"/>
      <c r="AK1061" s="337"/>
      <c r="AL1061" s="337"/>
      <c r="AM1061" s="337"/>
      <c r="AN1061" s="337"/>
      <c r="AO1061" s="337"/>
      <c r="AP1061" s="337"/>
      <c r="AQ1061" s="337"/>
      <c r="AR1061" s="337"/>
      <c r="AS1061" s="337"/>
      <c r="AT1061" s="337"/>
      <c r="AU1061" s="337"/>
      <c r="AV1061" s="229" t="s">
        <v>88</v>
      </c>
      <c r="AW1061" s="230"/>
      <c r="AX1061" s="231"/>
      <c r="AY1061" s="319"/>
      <c r="AZ1061" s="320"/>
      <c r="BA1061" s="320"/>
      <c r="BB1061" s="320"/>
      <c r="BC1061" s="320"/>
      <c r="BD1061" s="320"/>
      <c r="BE1061" s="321"/>
      <c r="BF1061" s="103"/>
    </row>
    <row r="1062" spans="1:58" ht="5.5" customHeight="1" x14ac:dyDescent="0.55000000000000004">
      <c r="A1062" s="104"/>
      <c r="B1062" s="373"/>
      <c r="C1062" s="428"/>
      <c r="D1062" s="429"/>
      <c r="E1062" s="429"/>
      <c r="F1062" s="429"/>
      <c r="G1062" s="429"/>
      <c r="H1062" s="429"/>
      <c r="I1062" s="429"/>
      <c r="J1062" s="429"/>
      <c r="K1062" s="429"/>
      <c r="L1062" s="429"/>
      <c r="M1062" s="429"/>
      <c r="N1062" s="429"/>
      <c r="O1062" s="429"/>
      <c r="P1062" s="429"/>
      <c r="Q1062" s="429"/>
      <c r="R1062" s="429"/>
      <c r="S1062" s="429"/>
      <c r="T1062" s="429"/>
      <c r="U1062" s="429"/>
      <c r="V1062" s="429"/>
      <c r="W1062" s="429"/>
      <c r="X1062" s="430"/>
      <c r="Y1062" s="444"/>
      <c r="Z1062" s="444"/>
      <c r="AA1062" s="444"/>
      <c r="AB1062" s="444"/>
      <c r="AD1062"/>
      <c r="AE1062"/>
      <c r="AF1062"/>
      <c r="AG1062"/>
      <c r="AH1062"/>
      <c r="AI1062"/>
      <c r="AJ1062"/>
      <c r="AK1062"/>
      <c r="AL1062"/>
      <c r="AM1062"/>
      <c r="AN1062"/>
      <c r="AO1062"/>
      <c r="AP1062"/>
      <c r="AQ1062"/>
      <c r="AR1062"/>
      <c r="AS1062"/>
      <c r="AT1062"/>
      <c r="AU1062"/>
      <c r="AV1062"/>
      <c r="AW1062"/>
      <c r="AX1062"/>
      <c r="AY1062"/>
      <c r="AZ1062"/>
      <c r="BA1062"/>
      <c r="BB1062"/>
      <c r="BC1062"/>
      <c r="BD1062"/>
      <c r="BE1062"/>
      <c r="BF1062" s="103"/>
    </row>
    <row r="1063" spans="1:58" ht="37.4" customHeight="1" x14ac:dyDescent="0.55000000000000004">
      <c r="A1063" s="104"/>
      <c r="B1063" s="374"/>
      <c r="C1063" s="431"/>
      <c r="D1063" s="432"/>
      <c r="E1063" s="432"/>
      <c r="F1063" s="432"/>
      <c r="G1063" s="432"/>
      <c r="H1063" s="432"/>
      <c r="I1063" s="432"/>
      <c r="J1063" s="432"/>
      <c r="K1063" s="432"/>
      <c r="L1063" s="432"/>
      <c r="M1063" s="432"/>
      <c r="N1063" s="432"/>
      <c r="O1063" s="432"/>
      <c r="P1063" s="432"/>
      <c r="Q1063" s="432"/>
      <c r="R1063" s="432"/>
      <c r="S1063" s="432"/>
      <c r="T1063" s="432"/>
      <c r="U1063" s="432"/>
      <c r="V1063" s="432"/>
      <c r="W1063" s="432"/>
      <c r="X1063" s="433"/>
      <c r="Y1063" s="445"/>
      <c r="Z1063" s="445"/>
      <c r="AA1063" s="445"/>
      <c r="AB1063" s="445"/>
      <c r="AD1063" s="322" t="s">
        <v>224</v>
      </c>
      <c r="AE1063" s="323"/>
      <c r="AF1063" s="324"/>
      <c r="AG1063" s="350"/>
      <c r="AH1063" s="351"/>
      <c r="AI1063" s="351"/>
      <c r="AJ1063" s="351"/>
      <c r="AK1063" s="351"/>
      <c r="AL1063" s="351"/>
      <c r="AM1063" s="351"/>
      <c r="AN1063" s="351"/>
      <c r="AO1063" s="351"/>
      <c r="AP1063" s="351"/>
      <c r="AQ1063" s="352"/>
      <c r="AR1063" s="322" t="s">
        <v>225</v>
      </c>
      <c r="AS1063" s="323"/>
      <c r="AT1063" s="324"/>
      <c r="AU1063" s="318"/>
      <c r="AV1063" s="364"/>
      <c r="AW1063" s="364"/>
      <c r="AX1063" s="364"/>
      <c r="AY1063" s="364"/>
      <c r="AZ1063" s="364"/>
      <c r="BA1063" s="364"/>
      <c r="BB1063" s="364"/>
      <c r="BC1063" s="364"/>
      <c r="BD1063" s="364"/>
      <c r="BE1063" s="364"/>
      <c r="BF1063" s="103"/>
    </row>
    <row r="1064" spans="1:58" ht="5.5" customHeight="1" x14ac:dyDescent="0.55000000000000004">
      <c r="A1064" s="104"/>
      <c r="B1064" s="4"/>
      <c r="C1064" s="4"/>
      <c r="D1064" s="4"/>
      <c r="E1064" s="4"/>
      <c r="F1064" s="4"/>
      <c r="G1064" s="4"/>
      <c r="H1064" s="4"/>
      <c r="I1064" s="4"/>
      <c r="J1064" s="4"/>
      <c r="K1064" s="4"/>
      <c r="L1064" s="4"/>
      <c r="M1064" s="4"/>
      <c r="N1064" s="4"/>
      <c r="O1064" s="4"/>
      <c r="P1064" s="4"/>
      <c r="Q1064" s="4"/>
      <c r="R1064" s="4"/>
      <c r="S1064" s="4"/>
      <c r="T1064" s="4"/>
      <c r="U1064" s="4"/>
      <c r="V1064" s="4"/>
      <c r="W1064" s="4"/>
      <c r="X1064" s="4"/>
      <c r="Y1064" s="7"/>
      <c r="Z1064" s="7"/>
      <c r="AA1064" s="7"/>
      <c r="AB1064" s="7"/>
      <c r="AD1064" s="325"/>
      <c r="AE1064" s="326"/>
      <c r="AF1064" s="327"/>
      <c r="AG1064" s="353"/>
      <c r="AH1064" s="354"/>
      <c r="AI1064" s="354"/>
      <c r="AJ1064" s="354"/>
      <c r="AK1064" s="354"/>
      <c r="AL1064" s="354"/>
      <c r="AM1064" s="354"/>
      <c r="AN1064" s="354"/>
      <c r="AO1064" s="354"/>
      <c r="AP1064" s="354"/>
      <c r="AQ1064" s="355"/>
      <c r="AR1064" s="325"/>
      <c r="AS1064" s="326"/>
      <c r="AT1064" s="327"/>
      <c r="AU1064" s="364"/>
      <c r="AV1064" s="364"/>
      <c r="AW1064" s="364"/>
      <c r="AX1064" s="364"/>
      <c r="AY1064" s="364"/>
      <c r="AZ1064" s="364"/>
      <c r="BA1064" s="364"/>
      <c r="BB1064" s="364"/>
      <c r="BC1064" s="364"/>
      <c r="BD1064" s="364"/>
      <c r="BE1064" s="364"/>
      <c r="BF1064" s="103"/>
    </row>
    <row r="1065" spans="1:58" ht="37.4" customHeight="1" x14ac:dyDescent="0.55000000000000004">
      <c r="A1065" s="104"/>
      <c r="B1065" s="372" t="s">
        <v>240</v>
      </c>
      <c r="C1065" s="425" t="s">
        <v>591</v>
      </c>
      <c r="D1065" s="426"/>
      <c r="E1065" s="426"/>
      <c r="F1065" s="426"/>
      <c r="G1065" s="426"/>
      <c r="H1065" s="426"/>
      <c r="I1065" s="426"/>
      <c r="J1065" s="426"/>
      <c r="K1065" s="426"/>
      <c r="L1065" s="426"/>
      <c r="M1065" s="426"/>
      <c r="N1065" s="426"/>
      <c r="O1065" s="426"/>
      <c r="P1065" s="426"/>
      <c r="Q1065" s="426"/>
      <c r="R1065" s="426"/>
      <c r="S1065" s="426"/>
      <c r="T1065" s="426"/>
      <c r="U1065" s="426"/>
      <c r="V1065" s="426"/>
      <c r="W1065" s="426"/>
      <c r="X1065" s="427"/>
      <c r="Y1065" s="443"/>
      <c r="Z1065" s="443"/>
      <c r="AA1065" s="443"/>
      <c r="AB1065" s="443"/>
      <c r="AD1065" s="325"/>
      <c r="AE1065" s="326"/>
      <c r="AF1065" s="327"/>
      <c r="AG1065" s="353"/>
      <c r="AH1065" s="354"/>
      <c r="AI1065" s="354"/>
      <c r="AJ1065" s="354"/>
      <c r="AK1065" s="354"/>
      <c r="AL1065" s="354"/>
      <c r="AM1065" s="354"/>
      <c r="AN1065" s="354"/>
      <c r="AO1065" s="354"/>
      <c r="AP1065" s="354"/>
      <c r="AQ1065" s="355"/>
      <c r="AR1065" s="325"/>
      <c r="AS1065" s="326"/>
      <c r="AT1065" s="327"/>
      <c r="AU1065" s="364"/>
      <c r="AV1065" s="364"/>
      <c r="AW1065" s="364"/>
      <c r="AX1065" s="364"/>
      <c r="AY1065" s="364"/>
      <c r="AZ1065" s="364"/>
      <c r="BA1065" s="364"/>
      <c r="BB1065" s="364"/>
      <c r="BC1065" s="364"/>
      <c r="BD1065" s="364"/>
      <c r="BE1065" s="364"/>
      <c r="BF1065" s="103"/>
    </row>
    <row r="1066" spans="1:58" ht="5.5" customHeight="1" x14ac:dyDescent="0.55000000000000004">
      <c r="A1066" s="104"/>
      <c r="B1066" s="373"/>
      <c r="C1066" s="428"/>
      <c r="D1066" s="429"/>
      <c r="E1066" s="429"/>
      <c r="F1066" s="429"/>
      <c r="G1066" s="429"/>
      <c r="H1066" s="429"/>
      <c r="I1066" s="429"/>
      <c r="J1066" s="429"/>
      <c r="K1066" s="429"/>
      <c r="L1066" s="429"/>
      <c r="M1066" s="429"/>
      <c r="N1066" s="429"/>
      <c r="O1066" s="429"/>
      <c r="P1066" s="429"/>
      <c r="Q1066" s="429"/>
      <c r="R1066" s="429"/>
      <c r="S1066" s="429"/>
      <c r="T1066" s="429"/>
      <c r="U1066" s="429"/>
      <c r="V1066" s="429"/>
      <c r="W1066" s="429"/>
      <c r="X1066" s="430"/>
      <c r="Y1066" s="444"/>
      <c r="Z1066" s="444"/>
      <c r="AA1066" s="444"/>
      <c r="AB1066" s="444"/>
      <c r="AD1066" s="325"/>
      <c r="AE1066" s="326"/>
      <c r="AF1066" s="327"/>
      <c r="AG1066" s="353"/>
      <c r="AH1066" s="354"/>
      <c r="AI1066" s="354"/>
      <c r="AJ1066" s="354"/>
      <c r="AK1066" s="354"/>
      <c r="AL1066" s="354"/>
      <c r="AM1066" s="354"/>
      <c r="AN1066" s="354"/>
      <c r="AO1066" s="354"/>
      <c r="AP1066" s="354"/>
      <c r="AQ1066" s="355"/>
      <c r="AR1066" s="328"/>
      <c r="AS1066" s="329"/>
      <c r="AT1066" s="330"/>
      <c r="AU1066" s="364"/>
      <c r="AV1066" s="364"/>
      <c r="AW1066" s="364"/>
      <c r="AX1066" s="364"/>
      <c r="AY1066" s="364"/>
      <c r="AZ1066" s="364"/>
      <c r="BA1066" s="364"/>
      <c r="BB1066" s="364"/>
      <c r="BC1066" s="364"/>
      <c r="BD1066" s="364"/>
      <c r="BE1066" s="364"/>
      <c r="BF1066" s="103"/>
    </row>
    <row r="1067" spans="1:58" ht="37.4" customHeight="1" x14ac:dyDescent="0.55000000000000004">
      <c r="A1067" s="104"/>
      <c r="B1067" s="374"/>
      <c r="C1067" s="431"/>
      <c r="D1067" s="432"/>
      <c r="E1067" s="432"/>
      <c r="F1067" s="432"/>
      <c r="G1067" s="432"/>
      <c r="H1067" s="432"/>
      <c r="I1067" s="432"/>
      <c r="J1067" s="432"/>
      <c r="K1067" s="432"/>
      <c r="L1067" s="432"/>
      <c r="M1067" s="432"/>
      <c r="N1067" s="432"/>
      <c r="O1067" s="432"/>
      <c r="P1067" s="432"/>
      <c r="Q1067" s="432"/>
      <c r="R1067" s="432"/>
      <c r="S1067" s="432"/>
      <c r="T1067" s="432"/>
      <c r="U1067" s="432"/>
      <c r="V1067" s="432"/>
      <c r="W1067" s="432"/>
      <c r="X1067" s="433"/>
      <c r="Y1067" s="445"/>
      <c r="Z1067" s="445"/>
      <c r="AA1067" s="445"/>
      <c r="AB1067" s="445"/>
      <c r="AD1067" s="328"/>
      <c r="AE1067" s="329"/>
      <c r="AF1067" s="330"/>
      <c r="AG1067" s="356"/>
      <c r="AH1067" s="357"/>
      <c r="AI1067" s="357"/>
      <c r="AJ1067" s="357"/>
      <c r="AK1067" s="357"/>
      <c r="AL1067" s="357"/>
      <c r="AM1067" s="357"/>
      <c r="AN1067" s="357"/>
      <c r="AO1067" s="357"/>
      <c r="AP1067" s="357"/>
      <c r="AQ1067" s="358"/>
      <c r="AR1067" s="286" t="s">
        <v>228</v>
      </c>
      <c r="AS1067" s="287"/>
      <c r="AT1067" s="288"/>
      <c r="AU1067" s="318"/>
      <c r="AV1067" s="364"/>
      <c r="AW1067" s="364"/>
      <c r="AX1067" s="364"/>
      <c r="AY1067" s="364"/>
      <c r="AZ1067" s="364"/>
      <c r="BA1067" s="364"/>
      <c r="BB1067" s="364"/>
      <c r="BC1067" s="364"/>
      <c r="BD1067" s="364"/>
      <c r="BE1067" s="364"/>
      <c r="BF1067" s="103"/>
    </row>
    <row r="1068" spans="1:58" ht="5.5" customHeight="1" x14ac:dyDescent="0.55000000000000004">
      <c r="A1068" s="104"/>
      <c r="B1068"/>
      <c r="C1068"/>
      <c r="D1068"/>
      <c r="E1068"/>
      <c r="F1068"/>
      <c r="G1068"/>
      <c r="H1068"/>
      <c r="I1068"/>
      <c r="J1068"/>
      <c r="K1068"/>
      <c r="L1068"/>
      <c r="M1068"/>
      <c r="N1068"/>
      <c r="O1068"/>
      <c r="P1068"/>
      <c r="Q1068"/>
      <c r="R1068"/>
      <c r="S1068"/>
      <c r="T1068"/>
      <c r="U1068"/>
      <c r="V1068"/>
      <c r="W1068"/>
      <c r="X1068"/>
      <c r="Y1068" s="116"/>
      <c r="Z1068"/>
      <c r="AA1068"/>
      <c r="AB1068"/>
      <c r="AD1068"/>
      <c r="AE1068"/>
      <c r="AF1068"/>
      <c r="AG1068"/>
      <c r="AH1068"/>
      <c r="AI1068"/>
      <c r="AJ1068"/>
      <c r="AK1068"/>
      <c r="AL1068"/>
      <c r="AM1068"/>
      <c r="AN1068"/>
      <c r="AO1068"/>
      <c r="AP1068"/>
      <c r="AQ1068"/>
      <c r="AR1068"/>
      <c r="AS1068"/>
      <c r="AT1068"/>
      <c r="AU1068"/>
      <c r="AV1068"/>
      <c r="AW1068"/>
      <c r="AX1068"/>
      <c r="AY1068"/>
      <c r="AZ1068"/>
      <c r="BA1068"/>
      <c r="BB1068"/>
      <c r="BC1068"/>
      <c r="BD1068"/>
      <c r="BE1068"/>
      <c r="BF1068" s="103"/>
    </row>
    <row r="1069" spans="1:58" ht="37.4" customHeight="1" x14ac:dyDescent="0.55000000000000004">
      <c r="A1069" s="104"/>
      <c r="B1069"/>
      <c r="C1069"/>
      <c r="D1069"/>
      <c r="E1069"/>
      <c r="F1069"/>
      <c r="G1069"/>
      <c r="H1069"/>
      <c r="I1069"/>
      <c r="J1069"/>
      <c r="K1069"/>
      <c r="L1069"/>
      <c r="M1069"/>
      <c r="N1069"/>
      <c r="O1069"/>
      <c r="P1069"/>
      <c r="Q1069"/>
      <c r="R1069"/>
      <c r="S1069"/>
      <c r="T1069"/>
      <c r="U1069"/>
      <c r="V1069"/>
      <c r="W1069"/>
      <c r="X1069"/>
      <c r="Y1069" s="116"/>
      <c r="Z1069"/>
      <c r="AA1069"/>
      <c r="AB1069"/>
      <c r="AD1069" s="252" t="s">
        <v>229</v>
      </c>
      <c r="AE1069" s="253"/>
      <c r="AF1069" s="253"/>
      <c r="AG1069" s="253"/>
      <c r="AH1069" s="254"/>
      <c r="AI1069" s="318"/>
      <c r="AJ1069" s="318"/>
      <c r="AK1069" s="318"/>
      <c r="AL1069" s="318"/>
      <c r="AM1069" s="318"/>
      <c r="AN1069" s="318"/>
      <c r="AO1069" s="318"/>
      <c r="AP1069" s="318"/>
      <c r="AQ1069" s="318"/>
      <c r="AR1069" s="318"/>
      <c r="AS1069" s="318"/>
      <c r="AT1069" s="318"/>
      <c r="AU1069" s="318"/>
      <c r="AV1069" s="247" t="s">
        <v>230</v>
      </c>
      <c r="AW1069" s="247"/>
      <c r="AX1069" s="247"/>
      <c r="AY1069" s="318"/>
      <c r="AZ1069" s="318"/>
      <c r="BA1069" s="318"/>
      <c r="BB1069" s="318"/>
      <c r="BC1069" s="318"/>
      <c r="BD1069" s="318"/>
      <c r="BE1069" s="318"/>
      <c r="BF1069" s="103"/>
    </row>
    <row r="1070" spans="1:58" ht="5.5" customHeight="1" x14ac:dyDescent="0.55000000000000004">
      <c r="A1070" s="104"/>
      <c r="B1070"/>
      <c r="C1070"/>
      <c r="D1070"/>
      <c r="E1070"/>
      <c r="F1070"/>
      <c r="G1070"/>
      <c r="H1070"/>
      <c r="I1070"/>
      <c r="J1070"/>
      <c r="K1070"/>
      <c r="L1070"/>
      <c r="M1070"/>
      <c r="N1070"/>
      <c r="O1070"/>
      <c r="P1070"/>
      <c r="Q1070"/>
      <c r="R1070"/>
      <c r="S1070"/>
      <c r="T1070"/>
      <c r="U1070"/>
      <c r="V1070"/>
      <c r="W1070"/>
      <c r="X1070"/>
      <c r="Y1070" s="116"/>
      <c r="Z1070"/>
      <c r="AA1070"/>
      <c r="AB1070"/>
      <c r="AD1070" s="315"/>
      <c r="AE1070" s="316"/>
      <c r="AF1070" s="316"/>
      <c r="AG1070" s="316"/>
      <c r="AH1070" s="317"/>
      <c r="AI1070" s="318"/>
      <c r="AJ1070" s="318"/>
      <c r="AK1070" s="318"/>
      <c r="AL1070" s="318"/>
      <c r="AM1070" s="318"/>
      <c r="AN1070" s="318"/>
      <c r="AO1070" s="318"/>
      <c r="AP1070" s="318"/>
      <c r="AQ1070" s="318"/>
      <c r="AR1070" s="318"/>
      <c r="AS1070" s="318"/>
      <c r="AT1070" s="318"/>
      <c r="AU1070" s="318"/>
      <c r="AV1070" s="247"/>
      <c r="AW1070" s="247"/>
      <c r="AX1070" s="247"/>
      <c r="AY1070" s="318"/>
      <c r="AZ1070" s="318"/>
      <c r="BA1070" s="318"/>
      <c r="BB1070" s="318"/>
      <c r="BC1070" s="318"/>
      <c r="BD1070" s="318"/>
      <c r="BE1070" s="318"/>
      <c r="BF1070" s="103"/>
    </row>
    <row r="1071" spans="1:58" ht="37.4" customHeight="1" x14ac:dyDescent="0.55000000000000004">
      <c r="A1071" s="104"/>
      <c r="B1071"/>
      <c r="C1071"/>
      <c r="D1071"/>
      <c r="E1071"/>
      <c r="F1071"/>
      <c r="G1071"/>
      <c r="H1071"/>
      <c r="I1071"/>
      <c r="J1071"/>
      <c r="K1071"/>
      <c r="L1071"/>
      <c r="M1071"/>
      <c r="N1071"/>
      <c r="O1071"/>
      <c r="P1071"/>
      <c r="Q1071"/>
      <c r="R1071"/>
      <c r="S1071"/>
      <c r="T1071"/>
      <c r="U1071"/>
      <c r="V1071"/>
      <c r="W1071"/>
      <c r="X1071"/>
      <c r="Y1071" s="116"/>
      <c r="Z1071"/>
      <c r="AA1071"/>
      <c r="AB1071"/>
      <c r="AD1071" s="255"/>
      <c r="AE1071" s="256"/>
      <c r="AF1071" s="256"/>
      <c r="AG1071" s="256"/>
      <c r="AH1071" s="257"/>
      <c r="AI1071" s="318"/>
      <c r="AJ1071" s="318"/>
      <c r="AK1071" s="318"/>
      <c r="AL1071" s="318"/>
      <c r="AM1071" s="318"/>
      <c r="AN1071" s="318"/>
      <c r="AO1071" s="318"/>
      <c r="AP1071" s="318"/>
      <c r="AQ1071" s="318"/>
      <c r="AR1071" s="318"/>
      <c r="AS1071" s="318"/>
      <c r="AT1071" s="318"/>
      <c r="AU1071" s="318"/>
      <c r="AV1071" s="247"/>
      <c r="AW1071" s="247"/>
      <c r="AX1071" s="247"/>
      <c r="AY1071" s="318"/>
      <c r="AZ1071" s="318"/>
      <c r="BA1071" s="318"/>
      <c r="BB1071" s="318"/>
      <c r="BC1071" s="318"/>
      <c r="BD1071" s="318"/>
      <c r="BE1071" s="318"/>
      <c r="BF1071" s="103"/>
    </row>
    <row r="1072" spans="1:58" ht="5.5" customHeight="1" thickBot="1" x14ac:dyDescent="0.6">
      <c r="A1072" s="124"/>
      <c r="B1072" s="125"/>
      <c r="C1072" s="125"/>
      <c r="D1072" s="125"/>
      <c r="E1072" s="125"/>
      <c r="F1072" s="125"/>
      <c r="G1072" s="125"/>
      <c r="H1072" s="125"/>
      <c r="I1072" s="125"/>
      <c r="J1072" s="125"/>
      <c r="K1072" s="125"/>
      <c r="L1072" s="125"/>
      <c r="M1072" s="125"/>
      <c r="N1072" s="125"/>
      <c r="O1072" s="125"/>
      <c r="P1072" s="125"/>
      <c r="Q1072" s="125"/>
      <c r="R1072" s="125"/>
      <c r="S1072" s="125"/>
      <c r="T1072" s="125"/>
      <c r="U1072" s="125"/>
      <c r="V1072" s="125"/>
      <c r="W1072" s="125"/>
      <c r="X1072" s="125"/>
      <c r="Y1072" s="125"/>
      <c r="Z1072" s="125"/>
      <c r="AA1072" s="125"/>
      <c r="AB1072" s="125"/>
      <c r="AC1072" s="125"/>
      <c r="AD1072" s="125"/>
      <c r="AE1072" s="125"/>
      <c r="AF1072" s="125"/>
      <c r="AG1072" s="125"/>
      <c r="AH1072" s="125"/>
      <c r="AI1072" s="125"/>
      <c r="AJ1072" s="125"/>
      <c r="AK1072" s="125"/>
      <c r="AL1072" s="125"/>
      <c r="AM1072" s="125"/>
      <c r="AN1072" s="125"/>
      <c r="AO1072" s="125"/>
      <c r="AP1072" s="125"/>
      <c r="AQ1072" s="125"/>
      <c r="AR1072" s="125"/>
      <c r="AS1072" s="125"/>
      <c r="AT1072" s="125"/>
      <c r="AU1072" s="125"/>
      <c r="AV1072" s="125"/>
      <c r="AW1072" s="125"/>
      <c r="AX1072" s="125"/>
      <c r="AY1072" s="125"/>
      <c r="AZ1072" s="125"/>
      <c r="BA1072" s="125"/>
      <c r="BB1072" s="125"/>
      <c r="BC1072" s="125"/>
      <c r="BD1072" s="125"/>
      <c r="BE1072" s="125"/>
      <c r="BF1072" s="126"/>
    </row>
    <row r="1073" spans="1:58" ht="5.5" customHeight="1" thickTop="1" x14ac:dyDescent="0.55000000000000004">
      <c r="A1073" s="107"/>
      <c r="B1073" s="100"/>
      <c r="C1073" s="100"/>
      <c r="D1073" s="100"/>
      <c r="E1073" s="100"/>
      <c r="F1073" s="100"/>
      <c r="G1073" s="100"/>
      <c r="H1073" s="100"/>
      <c r="I1073" s="100"/>
      <c r="J1073" s="100"/>
      <c r="K1073" s="100"/>
      <c r="L1073" s="100"/>
      <c r="M1073" s="100"/>
      <c r="N1073" s="100"/>
      <c r="O1073" s="100"/>
      <c r="P1073" s="100"/>
      <c r="Q1073" s="100"/>
      <c r="R1073" s="100"/>
      <c r="S1073" s="100"/>
      <c r="T1073" s="100"/>
      <c r="U1073" s="100"/>
      <c r="V1073" s="100"/>
      <c r="W1073" s="100"/>
      <c r="X1073" s="100"/>
      <c r="Y1073" s="100"/>
      <c r="Z1073" s="100"/>
      <c r="AA1073" s="100"/>
      <c r="AB1073" s="100"/>
      <c r="AC1073" s="100"/>
      <c r="AD1073" s="100"/>
      <c r="AE1073" s="100"/>
      <c r="AF1073" s="100"/>
      <c r="AG1073" s="100"/>
      <c r="AH1073" s="100"/>
      <c r="AI1073" s="100"/>
      <c r="AJ1073" s="100"/>
      <c r="AK1073" s="100"/>
      <c r="AL1073" s="100"/>
      <c r="AM1073" s="100"/>
      <c r="AN1073" s="100"/>
      <c r="AO1073" s="100"/>
      <c r="AP1073" s="100"/>
      <c r="AQ1073" s="100"/>
      <c r="AR1073" s="100"/>
      <c r="AS1073" s="100"/>
      <c r="AT1073" s="100"/>
      <c r="AU1073" s="100"/>
      <c r="AV1073" s="100"/>
      <c r="AW1073" s="100"/>
      <c r="AX1073" s="100"/>
      <c r="AY1073" s="100"/>
      <c r="AZ1073" s="100"/>
      <c r="BA1073" s="100"/>
      <c r="BB1073" s="100"/>
      <c r="BC1073" s="100"/>
      <c r="BD1073" s="100"/>
      <c r="BE1073" s="100"/>
      <c r="BF1073" s="106"/>
    </row>
    <row r="1074" spans="1:58" ht="37.4" customHeight="1" x14ac:dyDescent="0.55000000000000004">
      <c r="A1074" s="107"/>
      <c r="B1074" s="56" t="s">
        <v>3</v>
      </c>
      <c r="C1074" s="417" t="s">
        <v>592</v>
      </c>
      <c r="D1074" s="418"/>
      <c r="E1074" s="419"/>
      <c r="F1074" s="56" t="s">
        <v>209</v>
      </c>
      <c r="G1074" s="339" t="s">
        <v>493</v>
      </c>
      <c r="H1074" s="339"/>
      <c r="I1074" s="339"/>
      <c r="J1074" s="339"/>
      <c r="K1074" s="246" t="s">
        <v>211</v>
      </c>
      <c r="L1074" s="247"/>
      <c r="M1074" s="341" t="s">
        <v>593</v>
      </c>
      <c r="N1074" s="342"/>
      <c r="O1074" s="342"/>
      <c r="P1074" s="342"/>
      <c r="Q1074" s="342"/>
      <c r="R1074" s="342"/>
      <c r="S1074" s="342"/>
      <c r="T1074" s="342"/>
      <c r="U1074" s="342"/>
      <c r="V1074" s="343"/>
      <c r="W1074" s="246" t="s">
        <v>213</v>
      </c>
      <c r="X1074" s="246"/>
      <c r="Y1074" s="344" t="s">
        <v>214</v>
      </c>
      <c r="Z1074" s="344"/>
      <c r="AA1074" s="344"/>
      <c r="AB1074" s="344"/>
      <c r="AC1074" s="100"/>
      <c r="AD1074" s="247" t="s">
        <v>215</v>
      </c>
      <c r="AE1074" s="345"/>
      <c r="AF1074" s="345"/>
      <c r="AG1074" s="359" t="s">
        <v>594</v>
      </c>
      <c r="AH1074" s="360"/>
      <c r="AI1074" s="360"/>
      <c r="AJ1074" s="360"/>
      <c r="AK1074" s="360"/>
      <c r="AL1074" s="360"/>
      <c r="AM1074" s="360"/>
      <c r="AN1074" s="360"/>
      <c r="AO1074" s="360"/>
      <c r="AP1074" s="360"/>
      <c r="AQ1074" s="360"/>
      <c r="AR1074" s="360"/>
      <c r="AS1074" s="360"/>
      <c r="AT1074" s="360"/>
      <c r="AU1074" s="360"/>
      <c r="AV1074" s="360"/>
      <c r="AW1074" s="360"/>
      <c r="AX1074" s="360"/>
      <c r="AY1074" s="360"/>
      <c r="AZ1074" s="360"/>
      <c r="BA1074" s="360"/>
      <c r="BB1074" s="360"/>
      <c r="BC1074" s="360"/>
      <c r="BD1074" s="360"/>
      <c r="BE1074" s="360"/>
      <c r="BF1074" s="106"/>
    </row>
    <row r="1075" spans="1:58" ht="5.5" customHeight="1" x14ac:dyDescent="0.55000000000000004">
      <c r="A1075" s="107"/>
      <c r="B1075" s="100"/>
      <c r="C1075" s="100"/>
      <c r="D1075" s="100"/>
      <c r="E1075" s="100"/>
      <c r="F1075" s="100"/>
      <c r="G1075" s="100"/>
      <c r="H1075" s="100"/>
      <c r="I1075" s="100"/>
      <c r="J1075" s="100"/>
      <c r="K1075" s="100"/>
      <c r="L1075" s="100"/>
      <c r="M1075" s="100"/>
      <c r="N1075" s="100"/>
      <c r="O1075" s="100"/>
      <c r="P1075" s="100"/>
      <c r="Q1075" s="100"/>
      <c r="R1075" s="100"/>
      <c r="S1075" s="100"/>
      <c r="T1075" s="100"/>
      <c r="U1075" s="100"/>
      <c r="V1075" s="100"/>
      <c r="W1075" s="100"/>
      <c r="X1075" s="100"/>
      <c r="Y1075" s="100"/>
      <c r="Z1075" s="100"/>
      <c r="AA1075" s="100"/>
      <c r="AB1075" s="100"/>
      <c r="AC1075" s="100"/>
      <c r="AD1075" s="100"/>
      <c r="AE1075" s="100"/>
      <c r="AF1075" s="100"/>
      <c r="AG1075" s="100"/>
      <c r="AH1075" s="100"/>
      <c r="AI1075" s="100"/>
      <c r="AJ1075" s="100"/>
      <c r="AK1075" s="100"/>
      <c r="AL1075" s="100"/>
      <c r="AM1075" s="100"/>
      <c r="AN1075" s="100"/>
      <c r="AO1075" s="100"/>
      <c r="AP1075" s="100"/>
      <c r="AQ1075" s="100"/>
      <c r="AR1075" s="100"/>
      <c r="AS1075" s="100"/>
      <c r="AT1075" s="100"/>
      <c r="AU1075" s="100"/>
      <c r="AV1075" s="100"/>
      <c r="AW1075" s="100"/>
      <c r="AX1075" s="100"/>
      <c r="AY1075" s="100"/>
      <c r="AZ1075" s="100"/>
      <c r="BA1075" s="100"/>
      <c r="BB1075" s="100"/>
      <c r="BC1075" s="100"/>
      <c r="BD1075" s="100"/>
      <c r="BE1075" s="100"/>
      <c r="BF1075" s="106"/>
    </row>
    <row r="1076" spans="1:58" ht="37.4" customHeight="1" x14ac:dyDescent="0.55000000000000004">
      <c r="A1076" s="107"/>
      <c r="B1076" s="247" t="s">
        <v>217</v>
      </c>
      <c r="C1076" s="345"/>
      <c r="D1076" s="366" t="s">
        <v>581</v>
      </c>
      <c r="E1076" s="367"/>
      <c r="F1076" s="367"/>
      <c r="G1076" s="367"/>
      <c r="H1076" s="367"/>
      <c r="I1076" s="367"/>
      <c r="J1076" s="367"/>
      <c r="K1076" s="367"/>
      <c r="L1076" s="367"/>
      <c r="M1076" s="367"/>
      <c r="N1076" s="367"/>
      <c r="O1076" s="367"/>
      <c r="P1076" s="367"/>
      <c r="Q1076" s="367"/>
      <c r="R1076" s="367"/>
      <c r="S1076" s="367"/>
      <c r="T1076" s="368"/>
      <c r="U1076" s="247" t="s">
        <v>219</v>
      </c>
      <c r="V1076" s="247"/>
      <c r="W1076" s="247"/>
      <c r="X1076" s="349" t="s">
        <v>595</v>
      </c>
      <c r="Y1076" s="349"/>
      <c r="Z1076" s="349"/>
      <c r="AA1076" s="349"/>
      <c r="AB1076" s="349"/>
      <c r="AC1076" s="100"/>
      <c r="AD1076" s="331" t="s">
        <v>236</v>
      </c>
      <c r="AE1076" s="331"/>
      <c r="AF1076" s="331"/>
      <c r="AG1076" s="361" t="s">
        <v>596</v>
      </c>
      <c r="AH1076" s="361"/>
      <c r="AI1076" s="361"/>
      <c r="AJ1076" s="361"/>
      <c r="AK1076" s="361"/>
      <c r="AL1076" s="361"/>
      <c r="AM1076" s="361"/>
      <c r="AN1076" s="361"/>
      <c r="AO1076" s="361"/>
      <c r="AP1076" s="361"/>
      <c r="AQ1076" s="361"/>
      <c r="AR1076" s="361"/>
      <c r="AS1076" s="361"/>
      <c r="AT1076" s="361"/>
      <c r="AU1076" s="361"/>
      <c r="AV1076" s="361"/>
      <c r="AW1076" s="361"/>
      <c r="AX1076" s="361"/>
      <c r="AY1076" s="361"/>
      <c r="AZ1076" s="361"/>
      <c r="BA1076" s="361"/>
      <c r="BB1076" s="361"/>
      <c r="BC1076" s="361"/>
      <c r="BD1076" s="361"/>
      <c r="BE1076" s="361"/>
      <c r="BF1076" s="106"/>
    </row>
    <row r="1077" spans="1:58" ht="5.5" customHeight="1" x14ac:dyDescent="0.55000000000000004">
      <c r="A1077" s="107"/>
      <c r="B1077" s="100"/>
      <c r="C1077" s="100"/>
      <c r="D1077" s="100"/>
      <c r="E1077" s="100"/>
      <c r="F1077" s="100"/>
      <c r="G1077" s="100"/>
      <c r="H1077" s="100"/>
      <c r="I1077" s="100"/>
      <c r="J1077" s="100"/>
      <c r="K1077" s="100"/>
      <c r="L1077" s="100"/>
      <c r="M1077" s="100"/>
      <c r="N1077" s="100"/>
      <c r="O1077" s="100"/>
      <c r="P1077" s="100"/>
      <c r="Q1077" s="100"/>
      <c r="R1077" s="100"/>
      <c r="S1077" s="100"/>
      <c r="T1077" s="100"/>
      <c r="U1077" s="100"/>
      <c r="V1077" s="100"/>
      <c r="W1077" s="100"/>
      <c r="X1077" s="100"/>
      <c r="Y1077" s="100"/>
      <c r="Z1077" s="100"/>
      <c r="AA1077" s="100"/>
      <c r="AB1077" s="100"/>
      <c r="AC1077" s="100"/>
      <c r="AD1077" s="332"/>
      <c r="AE1077" s="332"/>
      <c r="AF1077" s="332"/>
      <c r="AG1077" s="362"/>
      <c r="AH1077" s="362"/>
      <c r="AI1077" s="362"/>
      <c r="AJ1077" s="362"/>
      <c r="AK1077" s="362"/>
      <c r="AL1077" s="362"/>
      <c r="AM1077" s="362"/>
      <c r="AN1077" s="362"/>
      <c r="AO1077" s="362"/>
      <c r="AP1077" s="362"/>
      <c r="AQ1077" s="362"/>
      <c r="AR1077" s="362"/>
      <c r="AS1077" s="362"/>
      <c r="AT1077" s="362"/>
      <c r="AU1077" s="362"/>
      <c r="AV1077" s="362"/>
      <c r="AW1077" s="362"/>
      <c r="AX1077" s="362"/>
      <c r="AY1077" s="362"/>
      <c r="AZ1077" s="362"/>
      <c r="BA1077" s="362"/>
      <c r="BB1077" s="362"/>
      <c r="BC1077" s="362"/>
      <c r="BD1077" s="362"/>
      <c r="BE1077" s="362"/>
      <c r="BF1077" s="106"/>
    </row>
    <row r="1078" spans="1:58" ht="37.4" customHeight="1" x14ac:dyDescent="0.55000000000000004">
      <c r="A1078" s="107"/>
      <c r="B1078" s="247" t="s">
        <v>222</v>
      </c>
      <c r="C1078" s="247"/>
      <c r="D1078" s="247"/>
      <c r="E1078" s="247"/>
      <c r="F1078" s="247"/>
      <c r="G1078" s="247"/>
      <c r="H1078" s="247"/>
      <c r="I1078" s="247"/>
      <c r="J1078" s="247"/>
      <c r="K1078" s="247"/>
      <c r="L1078" s="247"/>
      <c r="M1078" s="247"/>
      <c r="N1078" s="247"/>
      <c r="O1078" s="247"/>
      <c r="P1078" s="247"/>
      <c r="Q1078" s="247"/>
      <c r="R1078" s="247"/>
      <c r="S1078" s="247"/>
      <c r="T1078" s="247"/>
      <c r="U1078" s="247"/>
      <c r="V1078" s="247"/>
      <c r="W1078" s="247"/>
      <c r="X1078" s="247"/>
      <c r="Y1078" s="247" t="s">
        <v>223</v>
      </c>
      <c r="Z1078" s="247"/>
      <c r="AA1078" s="247"/>
      <c r="AB1078" s="247"/>
      <c r="AC1078" s="100"/>
      <c r="AD1078" s="333"/>
      <c r="AE1078" s="333"/>
      <c r="AF1078" s="333"/>
      <c r="AG1078" s="363"/>
      <c r="AH1078" s="363"/>
      <c r="AI1078" s="363"/>
      <c r="AJ1078" s="363"/>
      <c r="AK1078" s="363"/>
      <c r="AL1078" s="363"/>
      <c r="AM1078" s="363"/>
      <c r="AN1078" s="363"/>
      <c r="AO1078" s="363"/>
      <c r="AP1078" s="363"/>
      <c r="AQ1078" s="363"/>
      <c r="AR1078" s="363"/>
      <c r="AS1078" s="363"/>
      <c r="AT1078" s="363"/>
      <c r="AU1078" s="363"/>
      <c r="AV1078" s="363"/>
      <c r="AW1078" s="363"/>
      <c r="AX1078" s="363"/>
      <c r="AY1078" s="363"/>
      <c r="AZ1078" s="363"/>
      <c r="BA1078" s="363"/>
      <c r="BB1078" s="363"/>
      <c r="BC1078" s="363"/>
      <c r="BD1078" s="363"/>
      <c r="BE1078" s="363"/>
      <c r="BF1078" s="106"/>
    </row>
    <row r="1079" spans="1:58" ht="5.5" customHeight="1" x14ac:dyDescent="0.55000000000000004">
      <c r="A1079" s="107"/>
      <c r="B1079" s="100"/>
      <c r="C1079" s="100"/>
      <c r="D1079" s="100"/>
      <c r="E1079" s="100"/>
      <c r="F1079" s="100"/>
      <c r="G1079" s="100"/>
      <c r="H1079" s="100"/>
      <c r="I1079" s="100"/>
      <c r="J1079" s="100"/>
      <c r="K1079" s="100"/>
      <c r="L1079" s="100"/>
      <c r="M1079" s="100"/>
      <c r="N1079" s="100"/>
      <c r="O1079" s="100"/>
      <c r="P1079" s="100"/>
      <c r="Q1079" s="100"/>
      <c r="R1079" s="100"/>
      <c r="S1079" s="100"/>
      <c r="T1079" s="100"/>
      <c r="U1079" s="100"/>
      <c r="V1079" s="100"/>
      <c r="W1079" s="100"/>
      <c r="X1079" s="100"/>
      <c r="Y1079" s="100"/>
      <c r="Z1079" s="100"/>
      <c r="AA1079" s="100"/>
      <c r="AB1079" s="100"/>
      <c r="AC1079" s="100"/>
      <c r="AD1079" s="100"/>
      <c r="AE1079" s="100"/>
      <c r="AF1079" s="100"/>
      <c r="AG1079" s="100"/>
      <c r="AH1079" s="100"/>
      <c r="AI1079" s="100"/>
      <c r="AJ1079" s="100"/>
      <c r="AK1079" s="100"/>
      <c r="AL1079" s="100"/>
      <c r="AM1079" s="100"/>
      <c r="AN1079" s="100"/>
      <c r="AO1079" s="100"/>
      <c r="AP1079" s="100"/>
      <c r="AQ1079" s="100"/>
      <c r="AR1079" s="100"/>
      <c r="AS1079" s="100"/>
      <c r="AT1079" s="100"/>
      <c r="AU1079" s="100"/>
      <c r="AV1079" s="100"/>
      <c r="AW1079" s="100"/>
      <c r="AX1079" s="100"/>
      <c r="AY1079" s="100"/>
      <c r="AZ1079" s="100"/>
      <c r="BA1079" s="100"/>
      <c r="BB1079" s="100"/>
      <c r="BC1079" s="100"/>
      <c r="BD1079" s="100"/>
      <c r="BE1079" s="100"/>
      <c r="BF1079" s="106"/>
    </row>
    <row r="1080" spans="1:58" ht="37.4" customHeight="1" x14ac:dyDescent="0.55000000000000004">
      <c r="A1080" s="107"/>
      <c r="B1080" s="372" t="s">
        <v>226</v>
      </c>
      <c r="C1080" s="425" t="s">
        <v>597</v>
      </c>
      <c r="D1080" s="426"/>
      <c r="E1080" s="426"/>
      <c r="F1080" s="426"/>
      <c r="G1080" s="426"/>
      <c r="H1080" s="426"/>
      <c r="I1080" s="426"/>
      <c r="J1080" s="426"/>
      <c r="K1080" s="426"/>
      <c r="L1080" s="426"/>
      <c r="M1080" s="426"/>
      <c r="N1080" s="426"/>
      <c r="O1080" s="426"/>
      <c r="P1080" s="426"/>
      <c r="Q1080" s="426"/>
      <c r="R1080" s="426"/>
      <c r="S1080" s="426"/>
      <c r="T1080" s="426"/>
      <c r="U1080" s="426"/>
      <c r="V1080" s="426"/>
      <c r="W1080" s="426"/>
      <c r="X1080" s="427"/>
      <c r="Y1080" s="443"/>
      <c r="Z1080" s="443"/>
      <c r="AA1080" s="443"/>
      <c r="AB1080" s="443"/>
      <c r="AC1080" s="100"/>
      <c r="AD1080" s="229" t="s">
        <v>239</v>
      </c>
      <c r="AE1080" s="230"/>
      <c r="AF1080" s="231"/>
      <c r="AG1080" s="334"/>
      <c r="AH1080" s="335"/>
      <c r="AI1080" s="335"/>
      <c r="AJ1080" s="335"/>
      <c r="AK1080" s="335"/>
      <c r="AL1080" s="335"/>
      <c r="AM1080" s="335"/>
      <c r="AN1080" s="335"/>
      <c r="AO1080" s="335"/>
      <c r="AP1080" s="335"/>
      <c r="AQ1080" s="335"/>
      <c r="AR1080" s="335"/>
      <c r="AS1080" s="335"/>
      <c r="AT1080" s="335"/>
      <c r="AU1080" s="335"/>
      <c r="AV1080" s="335"/>
      <c r="AW1080" s="335"/>
      <c r="AX1080" s="335"/>
      <c r="AY1080" s="335"/>
      <c r="AZ1080" s="335"/>
      <c r="BA1080" s="335"/>
      <c r="BB1080" s="335"/>
      <c r="BC1080" s="335"/>
      <c r="BD1080" s="335"/>
      <c r="BE1080" s="336"/>
      <c r="BF1080" s="106"/>
    </row>
    <row r="1081" spans="1:58" ht="5.5" customHeight="1" x14ac:dyDescent="0.55000000000000004">
      <c r="A1081" s="107"/>
      <c r="B1081" s="373"/>
      <c r="C1081" s="428"/>
      <c r="D1081" s="429"/>
      <c r="E1081" s="429"/>
      <c r="F1081" s="429"/>
      <c r="G1081" s="429"/>
      <c r="H1081" s="429"/>
      <c r="I1081" s="429"/>
      <c r="J1081" s="429"/>
      <c r="K1081" s="429"/>
      <c r="L1081" s="429"/>
      <c r="M1081" s="429"/>
      <c r="N1081" s="429"/>
      <c r="O1081" s="429"/>
      <c r="P1081" s="429"/>
      <c r="Q1081" s="429"/>
      <c r="R1081" s="429"/>
      <c r="S1081" s="429"/>
      <c r="T1081" s="429"/>
      <c r="U1081" s="429"/>
      <c r="V1081" s="429"/>
      <c r="W1081" s="429"/>
      <c r="X1081" s="430"/>
      <c r="Y1081" s="444"/>
      <c r="Z1081" s="444"/>
      <c r="AA1081" s="444"/>
      <c r="AB1081" s="444"/>
      <c r="AC1081" s="100"/>
      <c r="AD1081" s="100"/>
      <c r="AE1081" s="100"/>
      <c r="AF1081" s="100"/>
      <c r="AG1081" s="100"/>
      <c r="AH1081" s="100"/>
      <c r="AI1081" s="100"/>
      <c r="AJ1081" s="100"/>
      <c r="AK1081" s="100"/>
      <c r="AL1081" s="100"/>
      <c r="AM1081" s="100"/>
      <c r="AN1081" s="100"/>
      <c r="AO1081" s="100"/>
      <c r="AP1081" s="100"/>
      <c r="AQ1081" s="100"/>
      <c r="AR1081" s="100"/>
      <c r="AS1081" s="100"/>
      <c r="AT1081" s="100"/>
      <c r="AU1081" s="100"/>
      <c r="AV1081" s="100"/>
      <c r="AW1081" s="100"/>
      <c r="AX1081" s="100"/>
      <c r="AY1081" s="100"/>
      <c r="AZ1081" s="100"/>
      <c r="BA1081" s="100"/>
      <c r="BB1081" s="100"/>
      <c r="BC1081" s="100"/>
      <c r="BD1081" s="100"/>
      <c r="BE1081" s="100"/>
      <c r="BF1081" s="106"/>
    </row>
    <row r="1082" spans="1:58" ht="37.4" customHeight="1" x14ac:dyDescent="0.55000000000000004">
      <c r="A1082" s="107"/>
      <c r="B1082" s="374"/>
      <c r="C1082" s="431"/>
      <c r="D1082" s="432"/>
      <c r="E1082" s="432"/>
      <c r="F1082" s="432"/>
      <c r="G1082" s="432"/>
      <c r="H1082" s="432"/>
      <c r="I1082" s="432"/>
      <c r="J1082" s="432"/>
      <c r="K1082" s="432"/>
      <c r="L1082" s="432"/>
      <c r="M1082" s="432"/>
      <c r="N1082" s="432"/>
      <c r="O1082" s="432"/>
      <c r="P1082" s="432"/>
      <c r="Q1082" s="432"/>
      <c r="R1082" s="432"/>
      <c r="S1082" s="432"/>
      <c r="T1082" s="432"/>
      <c r="U1082" s="432"/>
      <c r="V1082" s="432"/>
      <c r="W1082" s="432"/>
      <c r="X1082" s="433"/>
      <c r="Y1082" s="445"/>
      <c r="Z1082" s="445"/>
      <c r="AA1082" s="445"/>
      <c r="AB1082" s="445"/>
      <c r="AC1082" s="100"/>
      <c r="AD1082" s="246" t="s">
        <v>221</v>
      </c>
      <c r="AE1082" s="246"/>
      <c r="AF1082" s="246"/>
      <c r="AG1082" s="337"/>
      <c r="AH1082" s="337"/>
      <c r="AI1082" s="337"/>
      <c r="AJ1082" s="337"/>
      <c r="AK1082" s="337"/>
      <c r="AL1082" s="337"/>
      <c r="AM1082" s="337"/>
      <c r="AN1082" s="337"/>
      <c r="AO1082" s="337"/>
      <c r="AP1082" s="337"/>
      <c r="AQ1082" s="337"/>
      <c r="AR1082" s="337"/>
      <c r="AS1082" s="337"/>
      <c r="AT1082" s="337"/>
      <c r="AU1082" s="337"/>
      <c r="AV1082" s="229" t="s">
        <v>88</v>
      </c>
      <c r="AW1082" s="230"/>
      <c r="AX1082" s="231"/>
      <c r="AY1082" s="319"/>
      <c r="AZ1082" s="320"/>
      <c r="BA1082" s="320"/>
      <c r="BB1082" s="320"/>
      <c r="BC1082" s="320"/>
      <c r="BD1082" s="320"/>
      <c r="BE1082" s="321"/>
      <c r="BF1082" s="106"/>
    </row>
    <row r="1083" spans="1:58" ht="5.5" customHeight="1" x14ac:dyDescent="0.55000000000000004">
      <c r="A1083" s="107"/>
      <c r="B1083" s="115"/>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67"/>
      <c r="Z1083" s="68"/>
      <c r="AA1083" s="68"/>
      <c r="AB1083" s="68"/>
      <c r="AC1083" s="100"/>
      <c r="AD1083" s="57"/>
      <c r="AE1083" s="57"/>
      <c r="AF1083" s="57"/>
      <c r="AG1083" s="57"/>
      <c r="AH1083" s="57"/>
      <c r="AI1083" s="57"/>
      <c r="AJ1083" s="57"/>
      <c r="AK1083" s="57"/>
      <c r="AL1083" s="57"/>
      <c r="AM1083" s="57"/>
      <c r="AN1083" s="57"/>
      <c r="AO1083" s="57"/>
      <c r="AP1083" s="57"/>
      <c r="AQ1083" s="57"/>
      <c r="AR1083" s="57"/>
      <c r="AS1083" s="57"/>
      <c r="AT1083" s="57"/>
      <c r="AU1083" s="57"/>
      <c r="AV1083" s="57"/>
      <c r="AW1083" s="57"/>
      <c r="AX1083" s="57"/>
      <c r="AY1083" s="57"/>
      <c r="AZ1083" s="57"/>
      <c r="BA1083" s="57"/>
      <c r="BB1083" s="57"/>
      <c r="BC1083" s="57"/>
      <c r="BD1083" s="57"/>
      <c r="BE1083" s="57"/>
      <c r="BF1083" s="106"/>
    </row>
    <row r="1084" spans="1:58" ht="37.4" customHeight="1" x14ac:dyDescent="0.55000000000000004">
      <c r="A1084" s="107"/>
      <c r="B1084" s="338" t="s">
        <v>240</v>
      </c>
      <c r="C1084" s="339" t="s">
        <v>598</v>
      </c>
      <c r="D1084" s="339"/>
      <c r="E1084" s="339"/>
      <c r="F1084" s="339"/>
      <c r="G1084" s="339"/>
      <c r="H1084" s="339"/>
      <c r="I1084" s="339"/>
      <c r="J1084" s="339"/>
      <c r="K1084" s="339"/>
      <c r="L1084" s="339"/>
      <c r="M1084" s="339"/>
      <c r="N1084" s="339"/>
      <c r="O1084" s="339"/>
      <c r="P1084" s="339"/>
      <c r="Q1084" s="339"/>
      <c r="R1084" s="339"/>
      <c r="S1084" s="339"/>
      <c r="T1084" s="339"/>
      <c r="U1084" s="339"/>
      <c r="V1084" s="339"/>
      <c r="W1084" s="339"/>
      <c r="X1084" s="339"/>
      <c r="Y1084" s="340"/>
      <c r="Z1084" s="340"/>
      <c r="AA1084" s="340"/>
      <c r="AB1084" s="340"/>
      <c r="AC1084" s="100"/>
      <c r="AD1084" s="322" t="s">
        <v>224</v>
      </c>
      <c r="AE1084" s="323"/>
      <c r="AF1084" s="324"/>
      <c r="AG1084" s="350"/>
      <c r="AH1084" s="351"/>
      <c r="AI1084" s="351"/>
      <c r="AJ1084" s="351"/>
      <c r="AK1084" s="351"/>
      <c r="AL1084" s="351"/>
      <c r="AM1084" s="351"/>
      <c r="AN1084" s="351"/>
      <c r="AO1084" s="351"/>
      <c r="AP1084" s="351"/>
      <c r="AQ1084" s="352"/>
      <c r="AR1084" s="322" t="s">
        <v>225</v>
      </c>
      <c r="AS1084" s="323"/>
      <c r="AT1084" s="324"/>
      <c r="AU1084" s="318"/>
      <c r="AV1084" s="364"/>
      <c r="AW1084" s="364"/>
      <c r="AX1084" s="364"/>
      <c r="AY1084" s="364"/>
      <c r="AZ1084" s="364"/>
      <c r="BA1084" s="364"/>
      <c r="BB1084" s="364"/>
      <c r="BC1084" s="364"/>
      <c r="BD1084" s="364"/>
      <c r="BE1084" s="364"/>
      <c r="BF1084" s="106"/>
    </row>
    <row r="1085" spans="1:58" ht="5.5" customHeight="1" x14ac:dyDescent="0.55000000000000004">
      <c r="A1085" s="107"/>
      <c r="B1085" s="338"/>
      <c r="C1085" s="339"/>
      <c r="D1085" s="339"/>
      <c r="E1085" s="339"/>
      <c r="F1085" s="339"/>
      <c r="G1085" s="339"/>
      <c r="H1085" s="339"/>
      <c r="I1085" s="339"/>
      <c r="J1085" s="339"/>
      <c r="K1085" s="339"/>
      <c r="L1085" s="339"/>
      <c r="M1085" s="339"/>
      <c r="N1085" s="339"/>
      <c r="O1085" s="339"/>
      <c r="P1085" s="339"/>
      <c r="Q1085" s="339"/>
      <c r="R1085" s="339"/>
      <c r="S1085" s="339"/>
      <c r="T1085" s="339"/>
      <c r="U1085" s="339"/>
      <c r="V1085" s="339"/>
      <c r="W1085" s="339"/>
      <c r="X1085" s="339"/>
      <c r="Y1085" s="340"/>
      <c r="Z1085" s="340"/>
      <c r="AA1085" s="340"/>
      <c r="AB1085" s="340"/>
      <c r="AC1085" s="100"/>
      <c r="AD1085" s="325"/>
      <c r="AE1085" s="326"/>
      <c r="AF1085" s="327"/>
      <c r="AG1085" s="353"/>
      <c r="AH1085" s="354"/>
      <c r="AI1085" s="354"/>
      <c r="AJ1085" s="354"/>
      <c r="AK1085" s="354"/>
      <c r="AL1085" s="354"/>
      <c r="AM1085" s="354"/>
      <c r="AN1085" s="354"/>
      <c r="AO1085" s="354"/>
      <c r="AP1085" s="354"/>
      <c r="AQ1085" s="355"/>
      <c r="AR1085" s="325"/>
      <c r="AS1085" s="326"/>
      <c r="AT1085" s="327"/>
      <c r="AU1085" s="364"/>
      <c r="AV1085" s="364"/>
      <c r="AW1085" s="364"/>
      <c r="AX1085" s="364"/>
      <c r="AY1085" s="364"/>
      <c r="AZ1085" s="364"/>
      <c r="BA1085" s="364"/>
      <c r="BB1085" s="364"/>
      <c r="BC1085" s="364"/>
      <c r="BD1085" s="364"/>
      <c r="BE1085" s="364"/>
      <c r="BF1085" s="106"/>
    </row>
    <row r="1086" spans="1:58" ht="37.4" customHeight="1" x14ac:dyDescent="0.55000000000000004">
      <c r="A1086" s="107"/>
      <c r="B1086" s="338"/>
      <c r="C1086" s="339"/>
      <c r="D1086" s="339"/>
      <c r="E1086" s="339"/>
      <c r="F1086" s="339"/>
      <c r="G1086" s="339"/>
      <c r="H1086" s="339"/>
      <c r="I1086" s="339"/>
      <c r="J1086" s="339"/>
      <c r="K1086" s="339"/>
      <c r="L1086" s="339"/>
      <c r="M1086" s="339"/>
      <c r="N1086" s="339"/>
      <c r="O1086" s="339"/>
      <c r="P1086" s="339"/>
      <c r="Q1086" s="339"/>
      <c r="R1086" s="339"/>
      <c r="S1086" s="339"/>
      <c r="T1086" s="339"/>
      <c r="U1086" s="339"/>
      <c r="V1086" s="339"/>
      <c r="W1086" s="339"/>
      <c r="X1086" s="339"/>
      <c r="Y1086" s="340"/>
      <c r="Z1086" s="340"/>
      <c r="AA1086" s="340"/>
      <c r="AB1086" s="340"/>
      <c r="AC1086" s="100"/>
      <c r="AD1086" s="325"/>
      <c r="AE1086" s="326"/>
      <c r="AF1086" s="327"/>
      <c r="AG1086" s="353"/>
      <c r="AH1086" s="354"/>
      <c r="AI1086" s="354"/>
      <c r="AJ1086" s="354"/>
      <c r="AK1086" s="354"/>
      <c r="AL1086" s="354"/>
      <c r="AM1086" s="354"/>
      <c r="AN1086" s="354"/>
      <c r="AO1086" s="354"/>
      <c r="AP1086" s="354"/>
      <c r="AQ1086" s="355"/>
      <c r="AR1086" s="325"/>
      <c r="AS1086" s="326"/>
      <c r="AT1086" s="327"/>
      <c r="AU1086" s="364"/>
      <c r="AV1086" s="364"/>
      <c r="AW1086" s="364"/>
      <c r="AX1086" s="364"/>
      <c r="AY1086" s="364"/>
      <c r="AZ1086" s="364"/>
      <c r="BA1086" s="364"/>
      <c r="BB1086" s="364"/>
      <c r="BC1086" s="364"/>
      <c r="BD1086" s="364"/>
      <c r="BE1086" s="364"/>
      <c r="BF1086" s="106"/>
    </row>
    <row r="1087" spans="1:58" ht="5.5" customHeight="1" x14ac:dyDescent="0.55000000000000004">
      <c r="A1087" s="107"/>
      <c r="B1087" s="338"/>
      <c r="C1087" s="339"/>
      <c r="D1087" s="339"/>
      <c r="E1087" s="339"/>
      <c r="F1087" s="339"/>
      <c r="G1087" s="339"/>
      <c r="H1087" s="339"/>
      <c r="I1087" s="339"/>
      <c r="J1087" s="339"/>
      <c r="K1087" s="339"/>
      <c r="L1087" s="339"/>
      <c r="M1087" s="339"/>
      <c r="N1087" s="339"/>
      <c r="O1087" s="339"/>
      <c r="P1087" s="339"/>
      <c r="Q1087" s="339"/>
      <c r="R1087" s="339"/>
      <c r="S1087" s="339"/>
      <c r="T1087" s="339"/>
      <c r="U1087" s="339"/>
      <c r="V1087" s="339"/>
      <c r="W1087" s="339"/>
      <c r="X1087" s="339"/>
      <c r="Y1087" s="340"/>
      <c r="Z1087" s="340"/>
      <c r="AA1087" s="340"/>
      <c r="AB1087" s="340"/>
      <c r="AC1087" s="100"/>
      <c r="AD1087" s="325"/>
      <c r="AE1087" s="326"/>
      <c r="AF1087" s="327"/>
      <c r="AG1087" s="353"/>
      <c r="AH1087" s="354"/>
      <c r="AI1087" s="354"/>
      <c r="AJ1087" s="354"/>
      <c r="AK1087" s="354"/>
      <c r="AL1087" s="354"/>
      <c r="AM1087" s="354"/>
      <c r="AN1087" s="354"/>
      <c r="AO1087" s="354"/>
      <c r="AP1087" s="354"/>
      <c r="AQ1087" s="355"/>
      <c r="AR1087" s="328"/>
      <c r="AS1087" s="329"/>
      <c r="AT1087" s="330"/>
      <c r="AU1087" s="364"/>
      <c r="AV1087" s="364"/>
      <c r="AW1087" s="364"/>
      <c r="AX1087" s="364"/>
      <c r="AY1087" s="364"/>
      <c r="AZ1087" s="364"/>
      <c r="BA1087" s="364"/>
      <c r="BB1087" s="364"/>
      <c r="BC1087" s="364"/>
      <c r="BD1087" s="364"/>
      <c r="BE1087" s="364"/>
      <c r="BF1087" s="106"/>
    </row>
    <row r="1088" spans="1:58" ht="37.4" customHeight="1" x14ac:dyDescent="0.55000000000000004">
      <c r="A1088" s="107"/>
      <c r="B1088" s="338"/>
      <c r="C1088" s="339"/>
      <c r="D1088" s="339"/>
      <c r="E1088" s="339"/>
      <c r="F1088" s="339"/>
      <c r="G1088" s="339"/>
      <c r="H1088" s="339"/>
      <c r="I1088" s="339"/>
      <c r="J1088" s="339"/>
      <c r="K1088" s="339"/>
      <c r="L1088" s="339"/>
      <c r="M1088" s="339"/>
      <c r="N1088" s="339"/>
      <c r="O1088" s="339"/>
      <c r="P1088" s="339"/>
      <c r="Q1088" s="339"/>
      <c r="R1088" s="339"/>
      <c r="S1088" s="339"/>
      <c r="T1088" s="339"/>
      <c r="U1088" s="339"/>
      <c r="V1088" s="339"/>
      <c r="W1088" s="339"/>
      <c r="X1088" s="339"/>
      <c r="Y1088" s="340"/>
      <c r="Z1088" s="340"/>
      <c r="AA1088" s="340"/>
      <c r="AB1088" s="340"/>
      <c r="AC1088" s="100"/>
      <c r="AD1088" s="328"/>
      <c r="AE1088" s="329"/>
      <c r="AF1088" s="330"/>
      <c r="AG1088" s="356"/>
      <c r="AH1088" s="357"/>
      <c r="AI1088" s="357"/>
      <c r="AJ1088" s="357"/>
      <c r="AK1088" s="357"/>
      <c r="AL1088" s="357"/>
      <c r="AM1088" s="357"/>
      <c r="AN1088" s="357"/>
      <c r="AO1088" s="357"/>
      <c r="AP1088" s="357"/>
      <c r="AQ1088" s="358"/>
      <c r="AR1088" s="286" t="s">
        <v>228</v>
      </c>
      <c r="AS1088" s="287"/>
      <c r="AT1088" s="288"/>
      <c r="AU1088" s="318"/>
      <c r="AV1088" s="364"/>
      <c r="AW1088" s="364"/>
      <c r="AX1088" s="364"/>
      <c r="AY1088" s="364"/>
      <c r="AZ1088" s="364"/>
      <c r="BA1088" s="364"/>
      <c r="BB1088" s="364"/>
      <c r="BC1088" s="364"/>
      <c r="BD1088" s="364"/>
      <c r="BE1088" s="364"/>
      <c r="BF1088" s="106"/>
    </row>
    <row r="1089" spans="1:58" ht="5.5" customHeight="1" x14ac:dyDescent="0.55000000000000004">
      <c r="A1089" s="107"/>
      <c r="B1089" s="338"/>
      <c r="C1089" s="339"/>
      <c r="D1089" s="339"/>
      <c r="E1089" s="339"/>
      <c r="F1089" s="339"/>
      <c r="G1089" s="339"/>
      <c r="H1089" s="339"/>
      <c r="I1089" s="339"/>
      <c r="J1089" s="339"/>
      <c r="K1089" s="339"/>
      <c r="L1089" s="339"/>
      <c r="M1089" s="339"/>
      <c r="N1089" s="339"/>
      <c r="O1089" s="339"/>
      <c r="P1089" s="339"/>
      <c r="Q1089" s="339"/>
      <c r="R1089" s="339"/>
      <c r="S1089" s="339"/>
      <c r="T1089" s="339"/>
      <c r="U1089" s="339"/>
      <c r="V1089" s="339"/>
      <c r="W1089" s="339"/>
      <c r="X1089" s="339"/>
      <c r="Y1089" s="340"/>
      <c r="Z1089" s="340"/>
      <c r="AA1089" s="340"/>
      <c r="AB1089" s="340"/>
      <c r="AC1089" s="100"/>
      <c r="AD1089" s="57"/>
      <c r="AE1089" s="57"/>
      <c r="AF1089" s="57"/>
      <c r="AG1089" s="57"/>
      <c r="AH1089" s="57"/>
      <c r="AI1089" s="57"/>
      <c r="AJ1089" s="57"/>
      <c r="AK1089" s="57"/>
      <c r="AL1089" s="57"/>
      <c r="AM1089" s="57"/>
      <c r="AN1089" s="57"/>
      <c r="AO1089" s="57"/>
      <c r="AP1089" s="57"/>
      <c r="AQ1089" s="57"/>
      <c r="AR1089" s="57"/>
      <c r="AS1089" s="57"/>
      <c r="AT1089" s="57"/>
      <c r="AU1089" s="57"/>
      <c r="AV1089" s="57"/>
      <c r="AW1089" s="57"/>
      <c r="AX1089" s="57"/>
      <c r="AY1089" s="57"/>
      <c r="AZ1089" s="57"/>
      <c r="BA1089" s="57"/>
      <c r="BB1089" s="57"/>
      <c r="BC1089" s="57"/>
      <c r="BD1089" s="57"/>
      <c r="BE1089" s="57"/>
      <c r="BF1089" s="106"/>
    </row>
    <row r="1090" spans="1:58" ht="37.4" customHeight="1" x14ac:dyDescent="0.55000000000000004">
      <c r="A1090" s="107"/>
      <c r="B1090" s="338"/>
      <c r="C1090" s="339"/>
      <c r="D1090" s="339"/>
      <c r="E1090" s="339"/>
      <c r="F1090" s="339"/>
      <c r="G1090" s="339"/>
      <c r="H1090" s="339"/>
      <c r="I1090" s="339"/>
      <c r="J1090" s="339"/>
      <c r="K1090" s="339"/>
      <c r="L1090" s="339"/>
      <c r="M1090" s="339"/>
      <c r="N1090" s="339"/>
      <c r="O1090" s="339"/>
      <c r="P1090" s="339"/>
      <c r="Q1090" s="339"/>
      <c r="R1090" s="339"/>
      <c r="S1090" s="339"/>
      <c r="T1090" s="339"/>
      <c r="U1090" s="339"/>
      <c r="V1090" s="339"/>
      <c r="W1090" s="339"/>
      <c r="X1090" s="339"/>
      <c r="Y1090" s="340"/>
      <c r="Z1090" s="340"/>
      <c r="AA1090" s="340"/>
      <c r="AB1090" s="340"/>
      <c r="AC1090" s="100"/>
      <c r="AD1090" s="252" t="s">
        <v>229</v>
      </c>
      <c r="AE1090" s="253"/>
      <c r="AF1090" s="253"/>
      <c r="AG1090" s="253"/>
      <c r="AH1090" s="254"/>
      <c r="AI1090" s="318"/>
      <c r="AJ1090" s="318"/>
      <c r="AK1090" s="318"/>
      <c r="AL1090" s="318"/>
      <c r="AM1090" s="318"/>
      <c r="AN1090" s="318"/>
      <c r="AO1090" s="318"/>
      <c r="AP1090" s="318"/>
      <c r="AQ1090" s="318"/>
      <c r="AR1090" s="318"/>
      <c r="AS1090" s="318"/>
      <c r="AT1090" s="318"/>
      <c r="AU1090" s="318"/>
      <c r="AV1090" s="247" t="s">
        <v>230</v>
      </c>
      <c r="AW1090" s="247"/>
      <c r="AX1090" s="247"/>
      <c r="AY1090" s="318"/>
      <c r="AZ1090" s="318"/>
      <c r="BA1090" s="318"/>
      <c r="BB1090" s="318"/>
      <c r="BC1090" s="318"/>
      <c r="BD1090" s="318"/>
      <c r="BE1090" s="318"/>
      <c r="BF1090" s="106"/>
    </row>
    <row r="1091" spans="1:58" ht="5.5" customHeight="1" x14ac:dyDescent="0.55000000000000004">
      <c r="A1091" s="107"/>
      <c r="B1091" s="338"/>
      <c r="C1091" s="339"/>
      <c r="D1091" s="339"/>
      <c r="E1091" s="339"/>
      <c r="F1091" s="339"/>
      <c r="G1091" s="339"/>
      <c r="H1091" s="339"/>
      <c r="I1091" s="339"/>
      <c r="J1091" s="339"/>
      <c r="K1091" s="339"/>
      <c r="L1091" s="339"/>
      <c r="M1091" s="339"/>
      <c r="N1091" s="339"/>
      <c r="O1091" s="339"/>
      <c r="P1091" s="339"/>
      <c r="Q1091" s="339"/>
      <c r="R1091" s="339"/>
      <c r="S1091" s="339"/>
      <c r="T1091" s="339"/>
      <c r="U1091" s="339"/>
      <c r="V1091" s="339"/>
      <c r="W1091" s="339"/>
      <c r="X1091" s="339"/>
      <c r="Y1091" s="340"/>
      <c r="Z1091" s="340"/>
      <c r="AA1091" s="340"/>
      <c r="AB1091" s="340"/>
      <c r="AC1091" s="100"/>
      <c r="AD1091" s="315"/>
      <c r="AE1091" s="316"/>
      <c r="AF1091" s="316"/>
      <c r="AG1091" s="316"/>
      <c r="AH1091" s="317"/>
      <c r="AI1091" s="318"/>
      <c r="AJ1091" s="318"/>
      <c r="AK1091" s="318"/>
      <c r="AL1091" s="318"/>
      <c r="AM1091" s="318"/>
      <c r="AN1091" s="318"/>
      <c r="AO1091" s="318"/>
      <c r="AP1091" s="318"/>
      <c r="AQ1091" s="318"/>
      <c r="AR1091" s="318"/>
      <c r="AS1091" s="318"/>
      <c r="AT1091" s="318"/>
      <c r="AU1091" s="318"/>
      <c r="AV1091" s="247"/>
      <c r="AW1091" s="247"/>
      <c r="AX1091" s="247"/>
      <c r="AY1091" s="318"/>
      <c r="AZ1091" s="318"/>
      <c r="BA1091" s="318"/>
      <c r="BB1091" s="318"/>
      <c r="BC1091" s="318"/>
      <c r="BD1091" s="318"/>
      <c r="BE1091" s="318"/>
      <c r="BF1091" s="106"/>
    </row>
    <row r="1092" spans="1:58" ht="37.4" customHeight="1" x14ac:dyDescent="0.55000000000000004">
      <c r="A1092" s="107"/>
      <c r="B1092" s="338"/>
      <c r="C1092" s="339"/>
      <c r="D1092" s="339"/>
      <c r="E1092" s="339"/>
      <c r="F1092" s="339"/>
      <c r="G1092" s="339"/>
      <c r="H1092" s="339"/>
      <c r="I1092" s="339"/>
      <c r="J1092" s="339"/>
      <c r="K1092" s="339"/>
      <c r="L1092" s="339"/>
      <c r="M1092" s="339"/>
      <c r="N1092" s="339"/>
      <c r="O1092" s="339"/>
      <c r="P1092" s="339"/>
      <c r="Q1092" s="339"/>
      <c r="R1092" s="339"/>
      <c r="S1092" s="339"/>
      <c r="T1092" s="339"/>
      <c r="U1092" s="339"/>
      <c r="V1092" s="339"/>
      <c r="W1092" s="339"/>
      <c r="X1092" s="339"/>
      <c r="Y1092" s="340"/>
      <c r="Z1092" s="340"/>
      <c r="AA1092" s="340"/>
      <c r="AB1092" s="340"/>
      <c r="AC1092" s="100"/>
      <c r="AD1092" s="255"/>
      <c r="AE1092" s="256"/>
      <c r="AF1092" s="256"/>
      <c r="AG1092" s="256"/>
      <c r="AH1092" s="257"/>
      <c r="AI1092" s="318"/>
      <c r="AJ1092" s="318"/>
      <c r="AK1092" s="318"/>
      <c r="AL1092" s="318"/>
      <c r="AM1092" s="318"/>
      <c r="AN1092" s="318"/>
      <c r="AO1092" s="318"/>
      <c r="AP1092" s="318"/>
      <c r="AQ1092" s="318"/>
      <c r="AR1092" s="318"/>
      <c r="AS1092" s="318"/>
      <c r="AT1092" s="318"/>
      <c r="AU1092" s="318"/>
      <c r="AV1092" s="247"/>
      <c r="AW1092" s="247"/>
      <c r="AX1092" s="247"/>
      <c r="AY1092" s="318"/>
      <c r="AZ1092" s="318"/>
      <c r="BA1092" s="318"/>
      <c r="BB1092" s="318"/>
      <c r="BC1092" s="318"/>
      <c r="BD1092" s="318"/>
      <c r="BE1092" s="318"/>
      <c r="BF1092" s="106"/>
    </row>
    <row r="1093" spans="1:58" ht="5.5" customHeight="1" x14ac:dyDescent="0.55000000000000004">
      <c r="A1093" s="107"/>
      <c r="B1093" s="60"/>
      <c r="C1093" s="59"/>
      <c r="D1093" s="59"/>
      <c r="E1093" s="59"/>
      <c r="F1093" s="59"/>
      <c r="G1093" s="59"/>
      <c r="H1093" s="59"/>
      <c r="I1093" s="59"/>
      <c r="J1093" s="59"/>
      <c r="K1093" s="59"/>
      <c r="L1093" s="59"/>
      <c r="M1093" s="59"/>
      <c r="N1093" s="59"/>
      <c r="O1093" s="59"/>
      <c r="P1093" s="59"/>
      <c r="Q1093" s="59"/>
      <c r="R1093" s="59"/>
      <c r="S1093" s="59"/>
      <c r="T1093" s="59"/>
      <c r="U1093" s="59"/>
      <c r="V1093" s="59"/>
      <c r="W1093" s="59"/>
      <c r="X1093" s="59"/>
      <c r="Y1093" s="61"/>
      <c r="Z1093" s="61"/>
      <c r="AA1093" s="61"/>
      <c r="AB1093" s="61"/>
      <c r="AC1093" s="100"/>
      <c r="AD1093" s="100"/>
      <c r="AE1093" s="100"/>
      <c r="AF1093" s="100"/>
      <c r="AG1093" s="100"/>
      <c r="AH1093" s="100"/>
      <c r="AI1093" s="100"/>
      <c r="AJ1093" s="100"/>
      <c r="AK1093" s="100"/>
      <c r="AL1093" s="100"/>
      <c r="AM1093" s="100"/>
      <c r="AN1093" s="100"/>
      <c r="AO1093" s="100"/>
      <c r="AP1093" s="100"/>
      <c r="AQ1093" s="100"/>
      <c r="AR1093" s="100"/>
      <c r="AS1093" s="100"/>
      <c r="AT1093" s="100"/>
      <c r="AU1093" s="100"/>
      <c r="AV1093" s="100"/>
      <c r="AW1093" s="100"/>
      <c r="AX1093" s="100"/>
      <c r="AY1093" s="100"/>
      <c r="AZ1093" s="100"/>
      <c r="BA1093" s="100"/>
      <c r="BB1093" s="100"/>
      <c r="BC1093" s="100"/>
      <c r="BD1093" s="100"/>
      <c r="BE1093" s="100"/>
      <c r="BF1093" s="106"/>
    </row>
    <row r="1094" spans="1:58" ht="37.4" customHeight="1" x14ac:dyDescent="0.55000000000000004">
      <c r="A1094" s="107"/>
      <c r="B1094" s="10" t="s">
        <v>242</v>
      </c>
      <c r="C1094" s="341" t="s">
        <v>599</v>
      </c>
      <c r="D1094" s="370"/>
      <c r="E1094" s="370"/>
      <c r="F1094" s="370"/>
      <c r="G1094" s="370"/>
      <c r="H1094" s="370"/>
      <c r="I1094" s="370"/>
      <c r="J1094" s="370"/>
      <c r="K1094" s="370"/>
      <c r="L1094" s="370"/>
      <c r="M1094" s="370"/>
      <c r="N1094" s="370"/>
      <c r="O1094" s="370"/>
      <c r="P1094" s="370"/>
      <c r="Q1094" s="370"/>
      <c r="R1094" s="370"/>
      <c r="S1094" s="370"/>
      <c r="T1094" s="370"/>
      <c r="U1094" s="370"/>
      <c r="V1094" s="370"/>
      <c r="W1094" s="370"/>
      <c r="X1094" s="371"/>
      <c r="Y1094" s="498"/>
      <c r="Z1094" s="499"/>
      <c r="AA1094" s="499"/>
      <c r="AB1094" s="500"/>
      <c r="AC1094" s="100"/>
      <c r="AD1094" s="57"/>
      <c r="AE1094" s="57"/>
      <c r="AF1094" s="57"/>
      <c r="AG1094" s="57"/>
      <c r="AH1094" s="57"/>
      <c r="AI1094" s="57"/>
      <c r="AJ1094" s="57"/>
      <c r="AK1094" s="57"/>
      <c r="AL1094" s="57"/>
      <c r="AM1094" s="57"/>
      <c r="AN1094" s="57"/>
      <c r="AO1094" s="57"/>
      <c r="AP1094" s="57"/>
      <c r="AQ1094" s="57"/>
      <c r="AR1094" s="57"/>
      <c r="AS1094" s="57"/>
      <c r="AT1094" s="57"/>
      <c r="AU1094" s="57"/>
      <c r="AV1094" s="57"/>
      <c r="AW1094" s="57"/>
      <c r="AX1094" s="57"/>
      <c r="AY1094" s="57"/>
      <c r="AZ1094" s="57"/>
      <c r="BA1094" s="57"/>
      <c r="BB1094" s="57"/>
      <c r="BC1094" s="57"/>
      <c r="BD1094" s="57"/>
      <c r="BE1094" s="57"/>
      <c r="BF1094" s="106"/>
    </row>
    <row r="1095" spans="1:58" ht="5.5" customHeight="1" x14ac:dyDescent="0.55000000000000004">
      <c r="A1095" s="107"/>
      <c r="B1095" s="60"/>
      <c r="C1095" s="59"/>
      <c r="D1095" s="59"/>
      <c r="E1095" s="59"/>
      <c r="F1095" s="59"/>
      <c r="G1095" s="59"/>
      <c r="H1095" s="59"/>
      <c r="I1095" s="59"/>
      <c r="J1095" s="59"/>
      <c r="K1095" s="59"/>
      <c r="L1095" s="59"/>
      <c r="M1095" s="59"/>
      <c r="N1095" s="59"/>
      <c r="O1095" s="59"/>
      <c r="P1095" s="59"/>
      <c r="Q1095" s="59"/>
      <c r="R1095" s="59"/>
      <c r="S1095" s="59"/>
      <c r="T1095" s="59"/>
      <c r="U1095" s="59"/>
      <c r="V1095" s="59"/>
      <c r="W1095" s="59"/>
      <c r="X1095" s="59"/>
      <c r="Y1095" s="69"/>
      <c r="Z1095" s="70"/>
      <c r="AA1095" s="70"/>
      <c r="AB1095" s="70"/>
      <c r="AC1095" s="100"/>
      <c r="AD1095" s="57"/>
      <c r="AE1095" s="57"/>
      <c r="AF1095" s="57"/>
      <c r="AG1095" s="57"/>
      <c r="AH1095" s="57"/>
      <c r="AI1095" s="57"/>
      <c r="AJ1095" s="57"/>
      <c r="AK1095" s="57"/>
      <c r="AL1095" s="57"/>
      <c r="AM1095" s="57"/>
      <c r="AN1095" s="57"/>
      <c r="AO1095" s="57"/>
      <c r="AP1095" s="57"/>
      <c r="AQ1095" s="57"/>
      <c r="AR1095" s="57"/>
      <c r="AS1095" s="57"/>
      <c r="AT1095" s="57"/>
      <c r="AU1095" s="57"/>
      <c r="AV1095" s="57"/>
      <c r="AW1095" s="57"/>
      <c r="AX1095" s="57"/>
      <c r="AY1095" s="57"/>
      <c r="AZ1095" s="57"/>
      <c r="BA1095" s="57"/>
      <c r="BB1095" s="57"/>
      <c r="BC1095" s="57"/>
      <c r="BD1095" s="57"/>
      <c r="BE1095" s="57"/>
      <c r="BF1095" s="106"/>
    </row>
    <row r="1096" spans="1:58" ht="37.4" customHeight="1" x14ac:dyDescent="0.55000000000000004">
      <c r="A1096" s="107"/>
      <c r="B1096" s="372" t="s">
        <v>244</v>
      </c>
      <c r="C1096" s="361" t="s">
        <v>600</v>
      </c>
      <c r="D1096" s="361"/>
      <c r="E1096" s="361"/>
      <c r="F1096" s="361"/>
      <c r="G1096" s="361"/>
      <c r="H1096" s="361"/>
      <c r="I1096" s="361"/>
      <c r="J1096" s="361"/>
      <c r="K1096" s="361"/>
      <c r="L1096" s="361"/>
      <c r="M1096" s="361"/>
      <c r="N1096" s="361"/>
      <c r="O1096" s="361"/>
      <c r="P1096" s="361"/>
      <c r="Q1096" s="361"/>
      <c r="R1096" s="361"/>
      <c r="S1096" s="361"/>
      <c r="T1096" s="361"/>
      <c r="U1096" s="361"/>
      <c r="V1096" s="361"/>
      <c r="W1096" s="361"/>
      <c r="X1096" s="361"/>
      <c r="Y1096" s="346"/>
      <c r="Z1096" s="346"/>
      <c r="AA1096" s="346"/>
      <c r="AB1096" s="346"/>
      <c r="AC1096" s="100"/>
      <c r="AD1096" s="57"/>
      <c r="AE1096" s="57"/>
      <c r="AF1096" s="57"/>
      <c r="AG1096" s="57"/>
      <c r="AH1096" s="57"/>
      <c r="AI1096" s="57"/>
      <c r="AJ1096" s="57"/>
      <c r="AK1096" s="57"/>
      <c r="AL1096" s="57"/>
      <c r="AM1096" s="57"/>
      <c r="AN1096" s="57"/>
      <c r="AO1096" s="57"/>
      <c r="AP1096" s="57"/>
      <c r="AQ1096" s="57"/>
      <c r="AR1096" s="57"/>
      <c r="AS1096" s="57"/>
      <c r="AT1096" s="57"/>
      <c r="AU1096" s="57"/>
      <c r="AV1096" s="57"/>
      <c r="AW1096" s="57"/>
      <c r="AX1096" s="57"/>
      <c r="AY1096" s="57"/>
      <c r="AZ1096" s="57"/>
      <c r="BA1096" s="57"/>
      <c r="BB1096" s="57"/>
      <c r="BC1096" s="57"/>
      <c r="BD1096" s="57"/>
      <c r="BE1096" s="57"/>
      <c r="BF1096" s="106"/>
    </row>
    <row r="1097" spans="1:58" ht="5.5" customHeight="1" x14ac:dyDescent="0.55000000000000004">
      <c r="A1097" s="107"/>
      <c r="B1097" s="373"/>
      <c r="C1097" s="362"/>
      <c r="D1097" s="362"/>
      <c r="E1097" s="362"/>
      <c r="F1097" s="362"/>
      <c r="G1097" s="362"/>
      <c r="H1097" s="362"/>
      <c r="I1097" s="362"/>
      <c r="J1097" s="362"/>
      <c r="K1097" s="362"/>
      <c r="L1097" s="362"/>
      <c r="M1097" s="362"/>
      <c r="N1097" s="362"/>
      <c r="O1097" s="362"/>
      <c r="P1097" s="362"/>
      <c r="Q1097" s="362"/>
      <c r="R1097" s="362"/>
      <c r="S1097" s="362"/>
      <c r="T1097" s="362"/>
      <c r="U1097" s="362"/>
      <c r="V1097" s="362"/>
      <c r="W1097" s="362"/>
      <c r="X1097" s="362"/>
      <c r="Y1097" s="347"/>
      <c r="Z1097" s="347"/>
      <c r="AA1097" s="347"/>
      <c r="AB1097" s="347"/>
      <c r="AC1097" s="100"/>
      <c r="AD1097" s="57"/>
      <c r="AE1097" s="57"/>
      <c r="AF1097" s="57"/>
      <c r="AG1097" s="57"/>
      <c r="AH1097" s="57"/>
      <c r="AI1097" s="57"/>
      <c r="AJ1097" s="57"/>
      <c r="AK1097" s="57"/>
      <c r="AL1097" s="57"/>
      <c r="AM1097" s="57"/>
      <c r="AN1097" s="57"/>
      <c r="AO1097" s="57"/>
      <c r="AP1097" s="57"/>
      <c r="AQ1097" s="57"/>
      <c r="AR1097" s="57"/>
      <c r="AS1097" s="57"/>
      <c r="AT1097" s="57"/>
      <c r="AU1097" s="57"/>
      <c r="AV1097" s="57"/>
      <c r="AW1097" s="57"/>
      <c r="AX1097" s="57"/>
      <c r="AY1097" s="57"/>
      <c r="AZ1097" s="57"/>
      <c r="BA1097" s="57"/>
      <c r="BB1097" s="57"/>
      <c r="BC1097" s="57"/>
      <c r="BD1097" s="57"/>
      <c r="BE1097" s="57"/>
      <c r="BF1097" s="106"/>
    </row>
    <row r="1098" spans="1:58" ht="37.4" customHeight="1" x14ac:dyDescent="0.55000000000000004">
      <c r="A1098" s="107"/>
      <c r="B1098" s="374"/>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48"/>
      <c r="Z1098" s="348"/>
      <c r="AA1098" s="348"/>
      <c r="AB1098" s="348"/>
      <c r="AC1098" s="100"/>
      <c r="AD1098" s="57"/>
      <c r="AE1098" s="57"/>
      <c r="AF1098" s="57"/>
      <c r="AG1098" s="57"/>
      <c r="AH1098" s="57"/>
      <c r="AI1098" s="57"/>
      <c r="AJ1098" s="57"/>
      <c r="AK1098" s="57"/>
      <c r="AL1098" s="57"/>
      <c r="AM1098" s="57"/>
      <c r="AN1098" s="57"/>
      <c r="AO1098" s="57"/>
      <c r="AP1098" s="57"/>
      <c r="AQ1098" s="57"/>
      <c r="AR1098" s="57"/>
      <c r="AS1098" s="57"/>
      <c r="AT1098" s="57"/>
      <c r="AU1098" s="57"/>
      <c r="AV1098" s="57"/>
      <c r="AW1098" s="57"/>
      <c r="AX1098" s="57"/>
      <c r="AY1098" s="57"/>
      <c r="AZ1098" s="57"/>
      <c r="BA1098" s="57"/>
      <c r="BB1098" s="57"/>
      <c r="BC1098" s="57"/>
      <c r="BD1098" s="57"/>
      <c r="BE1098" s="57"/>
      <c r="BF1098" s="106"/>
    </row>
    <row r="1099" spans="1:58" ht="5.5" customHeight="1" x14ac:dyDescent="0.55000000000000004">
      <c r="A1099" s="107"/>
      <c r="B1099" s="60"/>
      <c r="C1099" s="59"/>
      <c r="D1099" s="59"/>
      <c r="E1099" s="59"/>
      <c r="F1099" s="59"/>
      <c r="G1099" s="59"/>
      <c r="H1099" s="59"/>
      <c r="I1099" s="59"/>
      <c r="J1099" s="59"/>
      <c r="K1099" s="59"/>
      <c r="L1099" s="59"/>
      <c r="M1099" s="59"/>
      <c r="N1099" s="59"/>
      <c r="O1099" s="59"/>
      <c r="P1099" s="59"/>
      <c r="Q1099" s="59"/>
      <c r="R1099" s="59"/>
      <c r="S1099" s="59"/>
      <c r="T1099" s="59"/>
      <c r="U1099" s="59"/>
      <c r="V1099" s="59"/>
      <c r="W1099" s="59"/>
      <c r="X1099" s="59"/>
      <c r="Y1099" s="61"/>
      <c r="Z1099" s="61"/>
      <c r="AA1099" s="61"/>
      <c r="AB1099" s="61"/>
      <c r="AC1099" s="100"/>
      <c r="AD1099" s="57"/>
      <c r="AE1099" s="57"/>
      <c r="AF1099" s="57"/>
      <c r="AG1099" s="57"/>
      <c r="AH1099" s="57"/>
      <c r="AI1099" s="57"/>
      <c r="AJ1099" s="57"/>
      <c r="AK1099" s="57"/>
      <c r="AL1099" s="57"/>
      <c r="AM1099" s="57"/>
      <c r="AN1099" s="57"/>
      <c r="AO1099" s="57"/>
      <c r="AP1099" s="57"/>
      <c r="AQ1099" s="57"/>
      <c r="AR1099" s="57"/>
      <c r="AS1099" s="57"/>
      <c r="AT1099" s="57"/>
      <c r="AU1099" s="57"/>
      <c r="AV1099" s="57"/>
      <c r="AW1099" s="57"/>
      <c r="AX1099" s="57"/>
      <c r="AY1099" s="57"/>
      <c r="AZ1099" s="57"/>
      <c r="BA1099" s="57"/>
      <c r="BB1099" s="57"/>
      <c r="BC1099" s="57"/>
      <c r="BD1099" s="57"/>
      <c r="BE1099" s="57"/>
      <c r="BF1099" s="106"/>
    </row>
    <row r="1100" spans="1:58" ht="37.4" customHeight="1" x14ac:dyDescent="0.55000000000000004">
      <c r="A1100" s="107"/>
      <c r="B1100" s="372" t="s">
        <v>246</v>
      </c>
      <c r="C1100" s="425" t="s">
        <v>601</v>
      </c>
      <c r="D1100" s="426"/>
      <c r="E1100" s="426"/>
      <c r="F1100" s="426"/>
      <c r="G1100" s="426"/>
      <c r="H1100" s="426"/>
      <c r="I1100" s="426"/>
      <c r="J1100" s="426"/>
      <c r="K1100" s="426"/>
      <c r="L1100" s="426"/>
      <c r="M1100" s="426"/>
      <c r="N1100" s="426"/>
      <c r="O1100" s="426"/>
      <c r="P1100" s="426"/>
      <c r="Q1100" s="426"/>
      <c r="R1100" s="426"/>
      <c r="S1100" s="426"/>
      <c r="T1100" s="426"/>
      <c r="U1100" s="426"/>
      <c r="V1100" s="426"/>
      <c r="W1100" s="426"/>
      <c r="X1100" s="427"/>
      <c r="Y1100" s="346"/>
      <c r="Z1100" s="346"/>
      <c r="AA1100" s="346"/>
      <c r="AB1100" s="346"/>
      <c r="AC1100" s="100"/>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c r="AY1100" s="57"/>
      <c r="AZ1100" s="57"/>
      <c r="BA1100" s="57"/>
      <c r="BB1100" s="57"/>
      <c r="BC1100" s="57"/>
      <c r="BD1100" s="57"/>
      <c r="BE1100" s="57"/>
      <c r="BF1100" s="106"/>
    </row>
    <row r="1101" spans="1:58" ht="5.5" customHeight="1" x14ac:dyDescent="0.55000000000000004">
      <c r="A1101" s="107"/>
      <c r="B1101" s="373"/>
      <c r="C1101" s="428"/>
      <c r="D1101" s="429"/>
      <c r="E1101" s="429"/>
      <c r="F1101" s="429"/>
      <c r="G1101" s="429"/>
      <c r="H1101" s="429"/>
      <c r="I1101" s="429"/>
      <c r="J1101" s="429"/>
      <c r="K1101" s="429"/>
      <c r="L1101" s="429"/>
      <c r="M1101" s="429"/>
      <c r="N1101" s="429"/>
      <c r="O1101" s="429"/>
      <c r="P1101" s="429"/>
      <c r="Q1101" s="429"/>
      <c r="R1101" s="429"/>
      <c r="S1101" s="429"/>
      <c r="T1101" s="429"/>
      <c r="U1101" s="429"/>
      <c r="V1101" s="429"/>
      <c r="W1101" s="429"/>
      <c r="X1101" s="430"/>
      <c r="Y1101" s="347"/>
      <c r="Z1101" s="347"/>
      <c r="AA1101" s="347"/>
      <c r="AB1101" s="347"/>
      <c r="AC1101" s="100"/>
      <c r="AD1101" s="57"/>
      <c r="AE1101" s="57"/>
      <c r="AF1101" s="57"/>
      <c r="AG1101" s="57"/>
      <c r="AH1101" s="57"/>
      <c r="AI1101" s="57"/>
      <c r="AJ1101" s="57"/>
      <c r="AK1101" s="57"/>
      <c r="AL1101" s="57"/>
      <c r="AM1101" s="57"/>
      <c r="AN1101" s="57"/>
      <c r="AO1101" s="57"/>
      <c r="AP1101" s="57"/>
      <c r="AQ1101" s="57"/>
      <c r="AR1101" s="57"/>
      <c r="AS1101" s="57"/>
      <c r="AT1101" s="57"/>
      <c r="AU1101" s="57"/>
      <c r="AV1101" s="57"/>
      <c r="AW1101" s="57"/>
      <c r="AX1101" s="57"/>
      <c r="AY1101" s="57"/>
      <c r="AZ1101" s="57"/>
      <c r="BA1101" s="57"/>
      <c r="BB1101" s="57"/>
      <c r="BC1101" s="57"/>
      <c r="BD1101" s="57"/>
      <c r="BE1101" s="57"/>
      <c r="BF1101" s="106"/>
    </row>
    <row r="1102" spans="1:58" ht="37" customHeight="1" x14ac:dyDescent="0.55000000000000004">
      <c r="A1102" s="107"/>
      <c r="B1102" s="373"/>
      <c r="C1102" s="428"/>
      <c r="D1102" s="429"/>
      <c r="E1102" s="429"/>
      <c r="F1102" s="429"/>
      <c r="G1102" s="429"/>
      <c r="H1102" s="429"/>
      <c r="I1102" s="429"/>
      <c r="J1102" s="429"/>
      <c r="K1102" s="429"/>
      <c r="L1102" s="429"/>
      <c r="M1102" s="429"/>
      <c r="N1102" s="429"/>
      <c r="O1102" s="429"/>
      <c r="P1102" s="429"/>
      <c r="Q1102" s="429"/>
      <c r="R1102" s="429"/>
      <c r="S1102" s="429"/>
      <c r="T1102" s="429"/>
      <c r="U1102" s="429"/>
      <c r="V1102" s="429"/>
      <c r="W1102" s="429"/>
      <c r="X1102" s="430"/>
      <c r="Y1102" s="347"/>
      <c r="Z1102" s="347"/>
      <c r="AA1102" s="347"/>
      <c r="AB1102" s="347"/>
      <c r="AC1102" s="100"/>
      <c r="AD1102" s="57"/>
      <c r="AE1102" s="57"/>
      <c r="AF1102" s="57"/>
      <c r="AG1102" s="57"/>
      <c r="AH1102" s="57"/>
      <c r="AI1102" s="57"/>
      <c r="AJ1102" s="57"/>
      <c r="AK1102" s="57"/>
      <c r="AL1102" s="57"/>
      <c r="AM1102" s="57"/>
      <c r="AN1102" s="57"/>
      <c r="AO1102" s="57"/>
      <c r="AP1102" s="57"/>
      <c r="AQ1102" s="57"/>
      <c r="AR1102" s="57"/>
      <c r="AS1102" s="57"/>
      <c r="AT1102" s="57"/>
      <c r="AU1102" s="57"/>
      <c r="AV1102" s="57"/>
      <c r="AW1102" s="57"/>
      <c r="AX1102" s="57"/>
      <c r="AY1102" s="57"/>
      <c r="AZ1102" s="57"/>
      <c r="BA1102" s="57"/>
      <c r="BB1102" s="57"/>
      <c r="BC1102" s="57"/>
      <c r="BD1102" s="57"/>
      <c r="BE1102" s="57"/>
      <c r="BF1102" s="106"/>
    </row>
    <row r="1103" spans="1:58" ht="5.5" customHeight="1" x14ac:dyDescent="0.55000000000000004">
      <c r="A1103" s="107"/>
      <c r="B1103" s="373"/>
      <c r="C1103" s="428"/>
      <c r="D1103" s="429"/>
      <c r="E1103" s="429"/>
      <c r="F1103" s="429"/>
      <c r="G1103" s="429"/>
      <c r="H1103" s="429"/>
      <c r="I1103" s="429"/>
      <c r="J1103" s="429"/>
      <c r="K1103" s="429"/>
      <c r="L1103" s="429"/>
      <c r="M1103" s="429"/>
      <c r="N1103" s="429"/>
      <c r="O1103" s="429"/>
      <c r="P1103" s="429"/>
      <c r="Q1103" s="429"/>
      <c r="R1103" s="429"/>
      <c r="S1103" s="429"/>
      <c r="T1103" s="429"/>
      <c r="U1103" s="429"/>
      <c r="V1103" s="429"/>
      <c r="W1103" s="429"/>
      <c r="X1103" s="430"/>
      <c r="Y1103" s="347"/>
      <c r="Z1103" s="347"/>
      <c r="AA1103" s="347"/>
      <c r="AB1103" s="347"/>
      <c r="AC1103" s="100"/>
      <c r="AD1103" s="100"/>
      <c r="AE1103" s="100"/>
      <c r="AF1103" s="100"/>
      <c r="AG1103" s="100"/>
      <c r="AH1103" s="100"/>
      <c r="AI1103" s="100"/>
      <c r="AJ1103" s="100"/>
      <c r="AK1103" s="100"/>
      <c r="AL1103" s="100"/>
      <c r="AM1103" s="100"/>
      <c r="AN1103" s="100"/>
      <c r="AO1103" s="100"/>
      <c r="AP1103" s="100"/>
      <c r="AQ1103" s="100"/>
      <c r="AR1103" s="100"/>
      <c r="AS1103" s="100"/>
      <c r="AT1103" s="100"/>
      <c r="AU1103" s="100"/>
      <c r="AV1103" s="100"/>
      <c r="AW1103" s="100"/>
      <c r="AX1103" s="100"/>
      <c r="AY1103" s="100"/>
      <c r="AZ1103" s="100"/>
      <c r="BA1103" s="100"/>
      <c r="BB1103" s="100"/>
      <c r="BC1103" s="100"/>
      <c r="BD1103" s="100"/>
      <c r="BE1103" s="100"/>
      <c r="BF1103" s="106"/>
    </row>
    <row r="1104" spans="1:58" ht="37" customHeight="1" x14ac:dyDescent="0.55000000000000004">
      <c r="A1104" s="107"/>
      <c r="B1104" s="374"/>
      <c r="C1104" s="431"/>
      <c r="D1104" s="432"/>
      <c r="E1104" s="432"/>
      <c r="F1104" s="432"/>
      <c r="G1104" s="432"/>
      <c r="H1104" s="432"/>
      <c r="I1104" s="432"/>
      <c r="J1104" s="432"/>
      <c r="K1104" s="432"/>
      <c r="L1104" s="432"/>
      <c r="M1104" s="432"/>
      <c r="N1104" s="432"/>
      <c r="O1104" s="432"/>
      <c r="P1104" s="432"/>
      <c r="Q1104" s="432"/>
      <c r="R1104" s="432"/>
      <c r="S1104" s="432"/>
      <c r="T1104" s="432"/>
      <c r="U1104" s="432"/>
      <c r="V1104" s="432"/>
      <c r="W1104" s="432"/>
      <c r="X1104" s="433"/>
      <c r="Y1104" s="348"/>
      <c r="Z1104" s="348"/>
      <c r="AA1104" s="348"/>
      <c r="AB1104" s="348"/>
      <c r="AC1104" s="100"/>
      <c r="AD1104" s="100"/>
      <c r="AE1104" s="100"/>
      <c r="AF1104" s="100"/>
      <c r="AG1104" s="100"/>
      <c r="AH1104" s="100"/>
      <c r="AI1104" s="100"/>
      <c r="AJ1104" s="100"/>
      <c r="AK1104" s="100"/>
      <c r="AL1104" s="100"/>
      <c r="AM1104" s="100"/>
      <c r="AN1104" s="100"/>
      <c r="AO1104" s="100"/>
      <c r="AP1104" s="100"/>
      <c r="AQ1104" s="100"/>
      <c r="AR1104" s="100"/>
      <c r="AS1104" s="100"/>
      <c r="AT1104" s="100"/>
      <c r="AU1104" s="100"/>
      <c r="AV1104" s="100"/>
      <c r="AW1104" s="100"/>
      <c r="AX1104" s="100"/>
      <c r="AY1104" s="100"/>
      <c r="AZ1104" s="100"/>
      <c r="BA1104" s="100"/>
      <c r="BB1104" s="100"/>
      <c r="BC1104" s="100"/>
      <c r="BD1104" s="100"/>
      <c r="BE1104" s="100"/>
      <c r="BF1104" s="106"/>
    </row>
    <row r="1105" spans="1:58" ht="5.5" customHeight="1" thickBot="1" x14ac:dyDescent="0.6">
      <c r="A1105" s="120"/>
      <c r="B1105" s="122"/>
      <c r="C1105" s="122"/>
      <c r="D1105" s="122"/>
      <c r="E1105" s="122"/>
      <c r="F1105" s="122"/>
      <c r="G1105" s="122"/>
      <c r="H1105" s="122"/>
      <c r="I1105" s="122"/>
      <c r="J1105" s="122"/>
      <c r="K1105" s="122"/>
      <c r="L1105" s="122"/>
      <c r="M1105" s="122"/>
      <c r="N1105" s="122"/>
      <c r="O1105" s="122"/>
      <c r="P1105" s="122"/>
      <c r="Q1105" s="122"/>
      <c r="R1105" s="122"/>
      <c r="S1105" s="122"/>
      <c r="T1105" s="122"/>
      <c r="U1105" s="122"/>
      <c r="V1105" s="122"/>
      <c r="W1105" s="122"/>
      <c r="X1105" s="122"/>
      <c r="Y1105" s="122"/>
      <c r="Z1105" s="122"/>
      <c r="AA1105" s="122"/>
      <c r="AB1105" s="122"/>
      <c r="AC1105" s="122"/>
      <c r="AD1105" s="122"/>
      <c r="AE1105" s="122"/>
      <c r="AF1105" s="122"/>
      <c r="AG1105" s="122"/>
      <c r="AH1105" s="122"/>
      <c r="AI1105" s="122"/>
      <c r="AJ1105" s="122"/>
      <c r="AK1105" s="122"/>
      <c r="AL1105" s="122"/>
      <c r="AM1105" s="122"/>
      <c r="AN1105" s="122"/>
      <c r="AO1105" s="122"/>
      <c r="AP1105" s="122"/>
      <c r="AQ1105" s="122"/>
      <c r="AR1105" s="122"/>
      <c r="AS1105" s="122"/>
      <c r="AT1105" s="122"/>
      <c r="AU1105" s="122"/>
      <c r="AV1105" s="122"/>
      <c r="AW1105" s="122"/>
      <c r="AX1105" s="122"/>
      <c r="AY1105" s="122"/>
      <c r="AZ1105" s="122"/>
      <c r="BA1105" s="122"/>
      <c r="BB1105" s="122"/>
      <c r="BC1105" s="122"/>
      <c r="BD1105" s="122"/>
      <c r="BE1105" s="122"/>
      <c r="BF1105" s="123"/>
    </row>
    <row r="1106" spans="1:58" ht="5.5" customHeight="1" thickTop="1" x14ac:dyDescent="0.55000000000000004">
      <c r="A1106" s="104"/>
      <c r="BF1106" s="103"/>
    </row>
    <row r="1107" spans="1:58" ht="37.4" customHeight="1" x14ac:dyDescent="0.55000000000000004">
      <c r="A1107" s="104"/>
      <c r="B1107" s="56" t="s">
        <v>3</v>
      </c>
      <c r="C1107" s="417" t="s">
        <v>602</v>
      </c>
      <c r="D1107" s="418"/>
      <c r="E1107" s="419"/>
      <c r="F1107" s="56" t="s">
        <v>209</v>
      </c>
      <c r="G1107" s="339" t="s">
        <v>493</v>
      </c>
      <c r="H1107" s="339"/>
      <c r="I1107" s="339"/>
      <c r="J1107" s="339"/>
      <c r="K1107" s="246" t="s">
        <v>211</v>
      </c>
      <c r="L1107" s="247"/>
      <c r="M1107" s="507" t="s">
        <v>603</v>
      </c>
      <c r="N1107" s="508"/>
      <c r="O1107" s="508"/>
      <c r="P1107" s="508"/>
      <c r="Q1107" s="508"/>
      <c r="R1107" s="508"/>
      <c r="S1107" s="508"/>
      <c r="T1107" s="508"/>
      <c r="U1107" s="508"/>
      <c r="V1107" s="509"/>
      <c r="W1107" s="246" t="s">
        <v>213</v>
      </c>
      <c r="X1107" s="246"/>
      <c r="Y1107" s="344" t="s">
        <v>214</v>
      </c>
      <c r="Z1107" s="344"/>
      <c r="AA1107" s="344"/>
      <c r="AB1107" s="344"/>
      <c r="AD1107" s="247" t="s">
        <v>215</v>
      </c>
      <c r="AE1107" s="345"/>
      <c r="AF1107" s="345"/>
      <c r="AG1107" s="359" t="s">
        <v>604</v>
      </c>
      <c r="AH1107" s="360"/>
      <c r="AI1107" s="360"/>
      <c r="AJ1107" s="360"/>
      <c r="AK1107" s="360"/>
      <c r="AL1107" s="360"/>
      <c r="AM1107" s="360"/>
      <c r="AN1107" s="360"/>
      <c r="AO1107" s="360"/>
      <c r="AP1107" s="360"/>
      <c r="AQ1107" s="360"/>
      <c r="AR1107" s="360"/>
      <c r="AS1107" s="360"/>
      <c r="AT1107" s="360"/>
      <c r="AU1107" s="360"/>
      <c r="AV1107" s="360"/>
      <c r="AW1107" s="360"/>
      <c r="AX1107" s="360"/>
      <c r="AY1107" s="360"/>
      <c r="AZ1107" s="360"/>
      <c r="BA1107" s="360"/>
      <c r="BB1107" s="360"/>
      <c r="BC1107" s="360"/>
      <c r="BD1107" s="360"/>
      <c r="BE1107" s="360"/>
      <c r="BF1107" s="103"/>
    </row>
    <row r="1108" spans="1:58" ht="5.5" customHeight="1" x14ac:dyDescent="0.55000000000000004">
      <c r="A1108" s="104"/>
      <c r="BF1108" s="103"/>
    </row>
    <row r="1109" spans="1:58" ht="37.4" customHeight="1" x14ac:dyDescent="0.55000000000000004">
      <c r="A1109" s="104"/>
      <c r="B1109" s="247" t="s">
        <v>217</v>
      </c>
      <c r="C1109" s="365"/>
      <c r="D1109" s="366" t="s">
        <v>581</v>
      </c>
      <c r="E1109" s="367"/>
      <c r="F1109" s="367"/>
      <c r="G1109" s="367"/>
      <c r="H1109" s="367"/>
      <c r="I1109" s="367"/>
      <c r="J1109" s="367"/>
      <c r="K1109" s="367"/>
      <c r="L1109" s="367"/>
      <c r="M1109" s="367"/>
      <c r="N1109" s="367"/>
      <c r="O1109" s="367"/>
      <c r="P1109" s="367"/>
      <c r="Q1109" s="367"/>
      <c r="R1109" s="367"/>
      <c r="S1109" s="367"/>
      <c r="T1109" s="368"/>
      <c r="U1109" s="247" t="s">
        <v>219</v>
      </c>
      <c r="V1109" s="247"/>
      <c r="W1109" s="247"/>
      <c r="X1109" s="349" t="s">
        <v>605</v>
      </c>
      <c r="Y1109" s="349"/>
      <c r="Z1109" s="349"/>
      <c r="AA1109" s="349"/>
      <c r="AB1109" s="349"/>
      <c r="AD1109" s="331" t="s">
        <v>236</v>
      </c>
      <c r="AE1109" s="331"/>
      <c r="AF1109" s="331"/>
      <c r="AG1109" s="361" t="s">
        <v>606</v>
      </c>
      <c r="AH1109" s="361"/>
      <c r="AI1109" s="361"/>
      <c r="AJ1109" s="361"/>
      <c r="AK1109" s="361"/>
      <c r="AL1109" s="361"/>
      <c r="AM1109" s="361"/>
      <c r="AN1109" s="361"/>
      <c r="AO1109" s="361"/>
      <c r="AP1109" s="361"/>
      <c r="AQ1109" s="361"/>
      <c r="AR1109" s="361"/>
      <c r="AS1109" s="361"/>
      <c r="AT1109" s="361"/>
      <c r="AU1109" s="361"/>
      <c r="AV1109" s="361"/>
      <c r="AW1109" s="361"/>
      <c r="AX1109" s="361"/>
      <c r="AY1109" s="361"/>
      <c r="AZ1109" s="361"/>
      <c r="BA1109" s="361"/>
      <c r="BB1109" s="361"/>
      <c r="BC1109" s="361"/>
      <c r="BD1109" s="361"/>
      <c r="BE1109" s="361"/>
      <c r="BF1109" s="103"/>
    </row>
    <row r="1110" spans="1:58" ht="5.5" customHeight="1" x14ac:dyDescent="0.55000000000000004">
      <c r="A1110" s="104"/>
      <c r="AD1110" s="332"/>
      <c r="AE1110" s="332"/>
      <c r="AF1110" s="332"/>
      <c r="AG1110" s="362"/>
      <c r="AH1110" s="362"/>
      <c r="AI1110" s="362"/>
      <c r="AJ1110" s="362"/>
      <c r="AK1110" s="362"/>
      <c r="AL1110" s="362"/>
      <c r="AM1110" s="362"/>
      <c r="AN1110" s="362"/>
      <c r="AO1110" s="362"/>
      <c r="AP1110" s="362"/>
      <c r="AQ1110" s="362"/>
      <c r="AR1110" s="362"/>
      <c r="AS1110" s="362"/>
      <c r="AT1110" s="362"/>
      <c r="AU1110" s="362"/>
      <c r="AV1110" s="362"/>
      <c r="AW1110" s="362"/>
      <c r="AX1110" s="362"/>
      <c r="AY1110" s="362"/>
      <c r="AZ1110" s="362"/>
      <c r="BA1110" s="362"/>
      <c r="BB1110" s="362"/>
      <c r="BC1110" s="362"/>
      <c r="BD1110" s="362"/>
      <c r="BE1110" s="362"/>
      <c r="BF1110" s="103"/>
    </row>
    <row r="1111" spans="1:58" ht="37.4" customHeight="1" x14ac:dyDescent="0.55000000000000004">
      <c r="A1111" s="104"/>
      <c r="B1111" s="247" t="s">
        <v>222</v>
      </c>
      <c r="C1111" s="247"/>
      <c r="D1111" s="247"/>
      <c r="E1111" s="247"/>
      <c r="F1111" s="247"/>
      <c r="G1111" s="247"/>
      <c r="H1111" s="247"/>
      <c r="I1111" s="247"/>
      <c r="J1111" s="247"/>
      <c r="K1111" s="247"/>
      <c r="L1111" s="247"/>
      <c r="M1111" s="247"/>
      <c r="N1111" s="247"/>
      <c r="O1111" s="247"/>
      <c r="P1111" s="247"/>
      <c r="Q1111" s="247"/>
      <c r="R1111" s="247"/>
      <c r="S1111" s="247"/>
      <c r="T1111" s="247"/>
      <c r="U1111" s="247"/>
      <c r="V1111" s="247"/>
      <c r="W1111" s="247"/>
      <c r="X1111" s="247"/>
      <c r="Y1111" s="247" t="s">
        <v>223</v>
      </c>
      <c r="Z1111" s="247"/>
      <c r="AA1111" s="247"/>
      <c r="AB1111" s="247"/>
      <c r="AD1111" s="333"/>
      <c r="AE1111" s="333"/>
      <c r="AF1111" s="333"/>
      <c r="AG1111" s="363"/>
      <c r="AH1111" s="363"/>
      <c r="AI1111" s="363"/>
      <c r="AJ1111" s="363"/>
      <c r="AK1111" s="363"/>
      <c r="AL1111" s="363"/>
      <c r="AM1111" s="363"/>
      <c r="AN1111" s="363"/>
      <c r="AO1111" s="363"/>
      <c r="AP1111" s="363"/>
      <c r="AQ1111" s="363"/>
      <c r="AR1111" s="363"/>
      <c r="AS1111" s="363"/>
      <c r="AT1111" s="363"/>
      <c r="AU1111" s="363"/>
      <c r="AV1111" s="363"/>
      <c r="AW1111" s="363"/>
      <c r="AX1111" s="363"/>
      <c r="AY1111" s="363"/>
      <c r="AZ1111" s="363"/>
      <c r="BA1111" s="363"/>
      <c r="BB1111" s="363"/>
      <c r="BC1111" s="363"/>
      <c r="BD1111" s="363"/>
      <c r="BE1111" s="363"/>
      <c r="BF1111" s="103"/>
    </row>
    <row r="1112" spans="1:58" ht="5.5" customHeight="1" x14ac:dyDescent="0.55000000000000004">
      <c r="A1112" s="104"/>
      <c r="BF1112" s="103"/>
    </row>
    <row r="1113" spans="1:58" ht="37.4" customHeight="1" x14ac:dyDescent="0.55000000000000004">
      <c r="A1113" s="104"/>
      <c r="B1113" s="12" t="s">
        <v>226</v>
      </c>
      <c r="C1113" s="341" t="s">
        <v>607</v>
      </c>
      <c r="D1113" s="342"/>
      <c r="E1113" s="342"/>
      <c r="F1113" s="342"/>
      <c r="G1113" s="342"/>
      <c r="H1113" s="342"/>
      <c r="I1113" s="342"/>
      <c r="J1113" s="342"/>
      <c r="K1113" s="342"/>
      <c r="L1113" s="342"/>
      <c r="M1113" s="342"/>
      <c r="N1113" s="342"/>
      <c r="O1113" s="342"/>
      <c r="P1113" s="342"/>
      <c r="Q1113" s="342"/>
      <c r="R1113" s="342"/>
      <c r="S1113" s="342"/>
      <c r="T1113" s="342"/>
      <c r="U1113" s="342"/>
      <c r="V1113" s="342"/>
      <c r="W1113" s="342"/>
      <c r="X1113" s="343"/>
      <c r="Y1113" s="383"/>
      <c r="Z1113" s="384"/>
      <c r="AA1113" s="384"/>
      <c r="AB1113" s="385"/>
      <c r="AD1113" s="229" t="s">
        <v>239</v>
      </c>
      <c r="AE1113" s="230"/>
      <c r="AF1113" s="231"/>
      <c r="AG1113" s="334"/>
      <c r="AH1113" s="335"/>
      <c r="AI1113" s="335"/>
      <c r="AJ1113" s="335"/>
      <c r="AK1113" s="335"/>
      <c r="AL1113" s="335"/>
      <c r="AM1113" s="335"/>
      <c r="AN1113" s="335"/>
      <c r="AO1113" s="335"/>
      <c r="AP1113" s="335"/>
      <c r="AQ1113" s="335"/>
      <c r="AR1113" s="335"/>
      <c r="AS1113" s="335"/>
      <c r="AT1113" s="335"/>
      <c r="AU1113" s="335"/>
      <c r="AV1113" s="335"/>
      <c r="AW1113" s="335"/>
      <c r="AX1113" s="335"/>
      <c r="AY1113" s="335"/>
      <c r="AZ1113" s="335"/>
      <c r="BA1113" s="335"/>
      <c r="BB1113" s="335"/>
      <c r="BC1113" s="335"/>
      <c r="BD1113" s="335"/>
      <c r="BE1113" s="336"/>
      <c r="BF1113" s="103"/>
    </row>
    <row r="1114" spans="1:58" ht="5.5" customHeight="1" x14ac:dyDescent="0.55000000000000004">
      <c r="A1114" s="104"/>
      <c r="B1114" s="11"/>
      <c r="C1114" s="3"/>
      <c r="D1114" s="3"/>
      <c r="E1114" s="3"/>
      <c r="F1114" s="3"/>
      <c r="G1114" s="3"/>
      <c r="H1114" s="3"/>
      <c r="I1114" s="3"/>
      <c r="J1114" s="3"/>
      <c r="K1114" s="3"/>
      <c r="L1114" s="3"/>
      <c r="M1114" s="3"/>
      <c r="N1114" s="3"/>
      <c r="O1114" s="3"/>
      <c r="P1114" s="3"/>
      <c r="Q1114" s="3"/>
      <c r="R1114" s="3"/>
      <c r="S1114" s="3"/>
      <c r="T1114" s="3"/>
      <c r="U1114" s="3"/>
      <c r="V1114" s="3"/>
      <c r="W1114" s="3"/>
      <c r="X1114" s="3"/>
      <c r="Y1114" s="9"/>
      <c r="Z1114" s="6"/>
      <c r="AA1114" s="6"/>
      <c r="AB1114" s="6"/>
      <c r="BF1114" s="103"/>
    </row>
    <row r="1115" spans="1:58" ht="37.4" customHeight="1" x14ac:dyDescent="0.55000000000000004">
      <c r="A1115" s="104"/>
      <c r="B1115" s="13" t="s">
        <v>240</v>
      </c>
      <c r="C1115" s="341" t="s">
        <v>608</v>
      </c>
      <c r="D1115" s="370"/>
      <c r="E1115" s="370"/>
      <c r="F1115" s="370"/>
      <c r="G1115" s="370"/>
      <c r="H1115" s="370"/>
      <c r="I1115" s="370"/>
      <c r="J1115" s="370"/>
      <c r="K1115" s="370"/>
      <c r="L1115" s="370"/>
      <c r="M1115" s="370"/>
      <c r="N1115" s="370"/>
      <c r="O1115" s="370"/>
      <c r="P1115" s="370"/>
      <c r="Q1115" s="370"/>
      <c r="R1115" s="370"/>
      <c r="S1115" s="370"/>
      <c r="T1115" s="370"/>
      <c r="U1115" s="370"/>
      <c r="V1115" s="370"/>
      <c r="W1115" s="370"/>
      <c r="X1115" s="371"/>
      <c r="Y1115" s="340"/>
      <c r="Z1115" s="340"/>
      <c r="AA1115" s="340"/>
      <c r="AB1115" s="340"/>
      <c r="AD1115" s="246" t="s">
        <v>221</v>
      </c>
      <c r="AE1115" s="246"/>
      <c r="AF1115" s="246"/>
      <c r="AG1115" s="337"/>
      <c r="AH1115" s="337"/>
      <c r="AI1115" s="337"/>
      <c r="AJ1115" s="337"/>
      <c r="AK1115" s="337"/>
      <c r="AL1115" s="337"/>
      <c r="AM1115" s="337"/>
      <c r="AN1115" s="337"/>
      <c r="AO1115" s="337"/>
      <c r="AP1115" s="337"/>
      <c r="AQ1115" s="337"/>
      <c r="AR1115" s="337"/>
      <c r="AS1115" s="337"/>
      <c r="AT1115" s="337"/>
      <c r="AU1115" s="337"/>
      <c r="AV1115" s="229" t="s">
        <v>88</v>
      </c>
      <c r="AW1115" s="230"/>
      <c r="AX1115" s="231"/>
      <c r="AY1115" s="319"/>
      <c r="AZ1115" s="320"/>
      <c r="BA1115" s="320"/>
      <c r="BB1115" s="320"/>
      <c r="BC1115" s="320"/>
      <c r="BD1115" s="320"/>
      <c r="BE1115" s="321"/>
      <c r="BF1115" s="103"/>
    </row>
    <row r="1116" spans="1:58" ht="5.5" customHeight="1" x14ac:dyDescent="0.55000000000000004">
      <c r="A1116" s="104"/>
      <c r="B1116" s="102"/>
      <c r="C1116" s="102"/>
      <c r="D1116" s="102"/>
      <c r="E1116" s="102"/>
      <c r="F1116" s="102"/>
      <c r="G1116" s="102"/>
      <c r="H1116" s="102"/>
      <c r="I1116" s="102"/>
      <c r="J1116" s="102"/>
      <c r="K1116" s="102"/>
      <c r="L1116" s="102"/>
      <c r="M1116" s="102"/>
      <c r="N1116" s="102"/>
      <c r="O1116" s="102"/>
      <c r="P1116" s="102"/>
      <c r="Q1116" s="102"/>
      <c r="R1116" s="102"/>
      <c r="S1116" s="102"/>
      <c r="T1116" s="102"/>
      <c r="U1116" s="102"/>
      <c r="V1116" s="102"/>
      <c r="W1116" s="102"/>
      <c r="X1116" s="102"/>
      <c r="Y1116" s="8"/>
      <c r="Z1116" s="5"/>
      <c r="AA1116" s="5"/>
      <c r="AB1116" s="5"/>
      <c r="AD1116"/>
      <c r="AE1116"/>
      <c r="AF1116"/>
      <c r="AG1116"/>
      <c r="AH1116"/>
      <c r="AI1116"/>
      <c r="AJ1116"/>
      <c r="AK1116"/>
      <c r="AL1116"/>
      <c r="AM1116"/>
      <c r="AN1116"/>
      <c r="AO1116"/>
      <c r="AP1116"/>
      <c r="AQ1116"/>
      <c r="AR1116"/>
      <c r="AS1116"/>
      <c r="AT1116"/>
      <c r="AU1116"/>
      <c r="AV1116"/>
      <c r="AW1116"/>
      <c r="AX1116"/>
      <c r="AY1116"/>
      <c r="AZ1116"/>
      <c r="BA1116"/>
      <c r="BB1116"/>
      <c r="BC1116"/>
      <c r="BD1116"/>
      <c r="BE1116"/>
      <c r="BF1116" s="103"/>
    </row>
    <row r="1117" spans="1:58" ht="37.4" customHeight="1" x14ac:dyDescent="0.55000000000000004">
      <c r="A1117" s="104"/>
      <c r="B1117"/>
      <c r="C1117"/>
      <c r="D1117"/>
      <c r="E1117"/>
      <c r="F1117"/>
      <c r="G1117"/>
      <c r="H1117"/>
      <c r="I1117"/>
      <c r="J1117"/>
      <c r="K1117"/>
      <c r="L1117"/>
      <c r="M1117"/>
      <c r="N1117"/>
      <c r="O1117"/>
      <c r="P1117"/>
      <c r="Q1117"/>
      <c r="R1117"/>
      <c r="S1117"/>
      <c r="T1117"/>
      <c r="U1117"/>
      <c r="V1117"/>
      <c r="W1117"/>
      <c r="X1117"/>
      <c r="Y1117" s="116"/>
      <c r="Z1117"/>
      <c r="AA1117"/>
      <c r="AB1117"/>
      <c r="AD1117" s="322" t="s">
        <v>224</v>
      </c>
      <c r="AE1117" s="323"/>
      <c r="AF1117" s="324"/>
      <c r="AG1117" s="350"/>
      <c r="AH1117" s="351"/>
      <c r="AI1117" s="351"/>
      <c r="AJ1117" s="351"/>
      <c r="AK1117" s="351"/>
      <c r="AL1117" s="351"/>
      <c r="AM1117" s="351"/>
      <c r="AN1117" s="351"/>
      <c r="AO1117" s="351"/>
      <c r="AP1117" s="351"/>
      <c r="AQ1117" s="352"/>
      <c r="AR1117" s="322" t="s">
        <v>225</v>
      </c>
      <c r="AS1117" s="323"/>
      <c r="AT1117" s="324"/>
      <c r="AU1117" s="318"/>
      <c r="AV1117" s="364"/>
      <c r="AW1117" s="364"/>
      <c r="AX1117" s="364"/>
      <c r="AY1117" s="364"/>
      <c r="AZ1117" s="364"/>
      <c r="BA1117" s="364"/>
      <c r="BB1117" s="364"/>
      <c r="BC1117" s="364"/>
      <c r="BD1117" s="364"/>
      <c r="BE1117" s="364"/>
      <c r="BF1117" s="103"/>
    </row>
    <row r="1118" spans="1:58" ht="5.5" customHeight="1" x14ac:dyDescent="0.55000000000000004">
      <c r="A1118" s="104"/>
      <c r="B1118"/>
      <c r="C1118"/>
      <c r="D1118"/>
      <c r="E1118"/>
      <c r="F1118"/>
      <c r="G1118"/>
      <c r="H1118"/>
      <c r="I1118"/>
      <c r="J1118"/>
      <c r="K1118"/>
      <c r="L1118"/>
      <c r="M1118"/>
      <c r="N1118"/>
      <c r="O1118"/>
      <c r="P1118"/>
      <c r="Q1118"/>
      <c r="R1118"/>
      <c r="S1118"/>
      <c r="T1118"/>
      <c r="U1118"/>
      <c r="V1118"/>
      <c r="W1118"/>
      <c r="X1118"/>
      <c r="Y1118" s="116"/>
      <c r="Z1118"/>
      <c r="AA1118"/>
      <c r="AB1118"/>
      <c r="AD1118" s="325"/>
      <c r="AE1118" s="326"/>
      <c r="AF1118" s="327"/>
      <c r="AG1118" s="353"/>
      <c r="AH1118" s="354"/>
      <c r="AI1118" s="354"/>
      <c r="AJ1118" s="354"/>
      <c r="AK1118" s="354"/>
      <c r="AL1118" s="354"/>
      <c r="AM1118" s="354"/>
      <c r="AN1118" s="354"/>
      <c r="AO1118" s="354"/>
      <c r="AP1118" s="354"/>
      <c r="AQ1118" s="355"/>
      <c r="AR1118" s="325"/>
      <c r="AS1118" s="326"/>
      <c r="AT1118" s="327"/>
      <c r="AU1118" s="364"/>
      <c r="AV1118" s="364"/>
      <c r="AW1118" s="364"/>
      <c r="AX1118" s="364"/>
      <c r="AY1118" s="364"/>
      <c r="AZ1118" s="364"/>
      <c r="BA1118" s="364"/>
      <c r="BB1118" s="364"/>
      <c r="BC1118" s="364"/>
      <c r="BD1118" s="364"/>
      <c r="BE1118" s="364"/>
      <c r="BF1118" s="103"/>
    </row>
    <row r="1119" spans="1:58" ht="37.4" customHeight="1" x14ac:dyDescent="0.55000000000000004">
      <c r="A1119" s="104"/>
      <c r="B1119"/>
      <c r="C1119"/>
      <c r="D1119"/>
      <c r="E1119"/>
      <c r="F1119"/>
      <c r="G1119"/>
      <c r="H1119"/>
      <c r="I1119"/>
      <c r="J1119"/>
      <c r="K1119"/>
      <c r="L1119"/>
      <c r="M1119"/>
      <c r="N1119"/>
      <c r="O1119"/>
      <c r="P1119"/>
      <c r="Q1119"/>
      <c r="R1119"/>
      <c r="S1119"/>
      <c r="T1119"/>
      <c r="U1119"/>
      <c r="V1119"/>
      <c r="W1119"/>
      <c r="X1119"/>
      <c r="Y1119" s="116"/>
      <c r="Z1119"/>
      <c r="AA1119"/>
      <c r="AB1119"/>
      <c r="AD1119" s="325"/>
      <c r="AE1119" s="326"/>
      <c r="AF1119" s="327"/>
      <c r="AG1119" s="353"/>
      <c r="AH1119" s="354"/>
      <c r="AI1119" s="354"/>
      <c r="AJ1119" s="354"/>
      <c r="AK1119" s="354"/>
      <c r="AL1119" s="354"/>
      <c r="AM1119" s="354"/>
      <c r="AN1119" s="354"/>
      <c r="AO1119" s="354"/>
      <c r="AP1119" s="354"/>
      <c r="AQ1119" s="355"/>
      <c r="AR1119" s="325"/>
      <c r="AS1119" s="326"/>
      <c r="AT1119" s="327"/>
      <c r="AU1119" s="364"/>
      <c r="AV1119" s="364"/>
      <c r="AW1119" s="364"/>
      <c r="AX1119" s="364"/>
      <c r="AY1119" s="364"/>
      <c r="AZ1119" s="364"/>
      <c r="BA1119" s="364"/>
      <c r="BB1119" s="364"/>
      <c r="BC1119" s="364"/>
      <c r="BD1119" s="364"/>
      <c r="BE1119" s="364"/>
      <c r="BF1119" s="103"/>
    </row>
    <row r="1120" spans="1:58" ht="5.5" customHeight="1" x14ac:dyDescent="0.55000000000000004">
      <c r="A1120" s="104"/>
      <c r="B1120"/>
      <c r="C1120"/>
      <c r="D1120"/>
      <c r="E1120"/>
      <c r="F1120"/>
      <c r="G1120"/>
      <c r="H1120"/>
      <c r="I1120"/>
      <c r="J1120"/>
      <c r="K1120"/>
      <c r="L1120"/>
      <c r="M1120"/>
      <c r="N1120"/>
      <c r="O1120"/>
      <c r="P1120"/>
      <c r="Q1120"/>
      <c r="R1120"/>
      <c r="S1120"/>
      <c r="T1120"/>
      <c r="U1120"/>
      <c r="V1120"/>
      <c r="W1120"/>
      <c r="X1120"/>
      <c r="Y1120" s="116"/>
      <c r="Z1120"/>
      <c r="AA1120"/>
      <c r="AB1120"/>
      <c r="AD1120" s="325"/>
      <c r="AE1120" s="326"/>
      <c r="AF1120" s="327"/>
      <c r="AG1120" s="353"/>
      <c r="AH1120" s="354"/>
      <c r="AI1120" s="354"/>
      <c r="AJ1120" s="354"/>
      <c r="AK1120" s="354"/>
      <c r="AL1120" s="354"/>
      <c r="AM1120" s="354"/>
      <c r="AN1120" s="354"/>
      <c r="AO1120" s="354"/>
      <c r="AP1120" s="354"/>
      <c r="AQ1120" s="355"/>
      <c r="AR1120" s="328"/>
      <c r="AS1120" s="329"/>
      <c r="AT1120" s="330"/>
      <c r="AU1120" s="364"/>
      <c r="AV1120" s="364"/>
      <c r="AW1120" s="364"/>
      <c r="AX1120" s="364"/>
      <c r="AY1120" s="364"/>
      <c r="AZ1120" s="364"/>
      <c r="BA1120" s="364"/>
      <c r="BB1120" s="364"/>
      <c r="BC1120" s="364"/>
      <c r="BD1120" s="364"/>
      <c r="BE1120" s="364"/>
      <c r="BF1120" s="103"/>
    </row>
    <row r="1121" spans="1:58" ht="37.4" customHeight="1" x14ac:dyDescent="0.55000000000000004">
      <c r="A1121" s="104"/>
      <c r="B1121"/>
      <c r="C1121"/>
      <c r="D1121"/>
      <c r="E1121"/>
      <c r="F1121"/>
      <c r="G1121"/>
      <c r="H1121"/>
      <c r="I1121"/>
      <c r="J1121"/>
      <c r="K1121"/>
      <c r="L1121"/>
      <c r="M1121"/>
      <c r="N1121"/>
      <c r="O1121"/>
      <c r="P1121"/>
      <c r="Q1121"/>
      <c r="R1121"/>
      <c r="S1121"/>
      <c r="T1121"/>
      <c r="U1121"/>
      <c r="V1121"/>
      <c r="W1121"/>
      <c r="X1121"/>
      <c r="Y1121" s="116"/>
      <c r="Z1121"/>
      <c r="AA1121"/>
      <c r="AB1121"/>
      <c r="AD1121" s="328"/>
      <c r="AE1121" s="329"/>
      <c r="AF1121" s="330"/>
      <c r="AG1121" s="356"/>
      <c r="AH1121" s="357"/>
      <c r="AI1121" s="357"/>
      <c r="AJ1121" s="357"/>
      <c r="AK1121" s="357"/>
      <c r="AL1121" s="357"/>
      <c r="AM1121" s="357"/>
      <c r="AN1121" s="357"/>
      <c r="AO1121" s="357"/>
      <c r="AP1121" s="357"/>
      <c r="AQ1121" s="358"/>
      <c r="AR1121" s="286" t="s">
        <v>228</v>
      </c>
      <c r="AS1121" s="287"/>
      <c r="AT1121" s="288"/>
      <c r="AU1121" s="318"/>
      <c r="AV1121" s="364"/>
      <c r="AW1121" s="364"/>
      <c r="AX1121" s="364"/>
      <c r="AY1121" s="364"/>
      <c r="AZ1121" s="364"/>
      <c r="BA1121" s="364"/>
      <c r="BB1121" s="364"/>
      <c r="BC1121" s="364"/>
      <c r="BD1121" s="364"/>
      <c r="BE1121" s="364"/>
      <c r="BF1121" s="103"/>
    </row>
    <row r="1122" spans="1:58" ht="5.5" customHeight="1" x14ac:dyDescent="0.55000000000000004">
      <c r="A1122" s="104"/>
      <c r="B1122"/>
      <c r="C1122"/>
      <c r="D1122"/>
      <c r="E1122"/>
      <c r="F1122"/>
      <c r="G1122"/>
      <c r="H1122"/>
      <c r="I1122"/>
      <c r="J1122"/>
      <c r="K1122"/>
      <c r="L1122"/>
      <c r="M1122"/>
      <c r="N1122"/>
      <c r="O1122"/>
      <c r="P1122"/>
      <c r="Q1122"/>
      <c r="R1122"/>
      <c r="S1122"/>
      <c r="T1122"/>
      <c r="U1122"/>
      <c r="V1122"/>
      <c r="W1122"/>
      <c r="X1122"/>
      <c r="Y1122" s="116"/>
      <c r="Z1122"/>
      <c r="AA1122"/>
      <c r="AB1122"/>
      <c r="AD1122"/>
      <c r="AE1122"/>
      <c r="AF1122"/>
      <c r="AG1122"/>
      <c r="AH1122"/>
      <c r="AI1122"/>
      <c r="AJ1122"/>
      <c r="AK1122"/>
      <c r="AL1122"/>
      <c r="AM1122"/>
      <c r="AN1122"/>
      <c r="AO1122"/>
      <c r="AP1122"/>
      <c r="AQ1122"/>
      <c r="AR1122"/>
      <c r="AS1122"/>
      <c r="AT1122"/>
      <c r="AU1122"/>
      <c r="AV1122"/>
      <c r="AW1122"/>
      <c r="AX1122"/>
      <c r="AY1122"/>
      <c r="AZ1122"/>
      <c r="BA1122"/>
      <c r="BB1122"/>
      <c r="BC1122"/>
      <c r="BD1122"/>
      <c r="BE1122"/>
      <c r="BF1122" s="103"/>
    </row>
    <row r="1123" spans="1:58" ht="37.4" customHeight="1" x14ac:dyDescent="0.55000000000000004">
      <c r="A1123" s="104"/>
      <c r="B1123"/>
      <c r="C1123"/>
      <c r="D1123"/>
      <c r="E1123"/>
      <c r="F1123"/>
      <c r="G1123"/>
      <c r="H1123"/>
      <c r="I1123"/>
      <c r="J1123"/>
      <c r="K1123"/>
      <c r="L1123"/>
      <c r="M1123"/>
      <c r="N1123"/>
      <c r="O1123"/>
      <c r="P1123"/>
      <c r="Q1123"/>
      <c r="R1123"/>
      <c r="S1123"/>
      <c r="T1123"/>
      <c r="U1123"/>
      <c r="V1123"/>
      <c r="W1123"/>
      <c r="X1123"/>
      <c r="Y1123" s="116"/>
      <c r="Z1123"/>
      <c r="AA1123"/>
      <c r="AB1123"/>
      <c r="AD1123" s="252" t="s">
        <v>229</v>
      </c>
      <c r="AE1123" s="253"/>
      <c r="AF1123" s="253"/>
      <c r="AG1123" s="253"/>
      <c r="AH1123" s="254"/>
      <c r="AI1123" s="318"/>
      <c r="AJ1123" s="318"/>
      <c r="AK1123" s="318"/>
      <c r="AL1123" s="318"/>
      <c r="AM1123" s="318"/>
      <c r="AN1123" s="318"/>
      <c r="AO1123" s="318"/>
      <c r="AP1123" s="318"/>
      <c r="AQ1123" s="318"/>
      <c r="AR1123" s="318"/>
      <c r="AS1123" s="318"/>
      <c r="AT1123" s="318"/>
      <c r="AU1123" s="318"/>
      <c r="AV1123" s="247" t="s">
        <v>230</v>
      </c>
      <c r="AW1123" s="247"/>
      <c r="AX1123" s="247"/>
      <c r="AY1123" s="318"/>
      <c r="AZ1123" s="318"/>
      <c r="BA1123" s="318"/>
      <c r="BB1123" s="318"/>
      <c r="BC1123" s="318"/>
      <c r="BD1123" s="318"/>
      <c r="BE1123" s="318"/>
      <c r="BF1123" s="103"/>
    </row>
    <row r="1124" spans="1:58" ht="5.5" customHeight="1" x14ac:dyDescent="0.55000000000000004">
      <c r="A1124" s="104"/>
      <c r="B1124"/>
      <c r="C1124"/>
      <c r="D1124"/>
      <c r="E1124"/>
      <c r="F1124"/>
      <c r="G1124"/>
      <c r="H1124"/>
      <c r="I1124"/>
      <c r="J1124"/>
      <c r="K1124"/>
      <c r="L1124"/>
      <c r="M1124"/>
      <c r="N1124"/>
      <c r="O1124"/>
      <c r="P1124"/>
      <c r="Q1124"/>
      <c r="R1124"/>
      <c r="S1124"/>
      <c r="T1124"/>
      <c r="U1124"/>
      <c r="V1124"/>
      <c r="W1124"/>
      <c r="X1124"/>
      <c r="Y1124" s="116"/>
      <c r="Z1124"/>
      <c r="AA1124"/>
      <c r="AB1124"/>
      <c r="AD1124" s="315"/>
      <c r="AE1124" s="316"/>
      <c r="AF1124" s="316"/>
      <c r="AG1124" s="316"/>
      <c r="AH1124" s="317"/>
      <c r="AI1124" s="318"/>
      <c r="AJ1124" s="318"/>
      <c r="AK1124" s="318"/>
      <c r="AL1124" s="318"/>
      <c r="AM1124" s="318"/>
      <c r="AN1124" s="318"/>
      <c r="AO1124" s="318"/>
      <c r="AP1124" s="318"/>
      <c r="AQ1124" s="318"/>
      <c r="AR1124" s="318"/>
      <c r="AS1124" s="318"/>
      <c r="AT1124" s="318"/>
      <c r="AU1124" s="318"/>
      <c r="AV1124" s="247"/>
      <c r="AW1124" s="247"/>
      <c r="AX1124" s="247"/>
      <c r="AY1124" s="318"/>
      <c r="AZ1124" s="318"/>
      <c r="BA1124" s="318"/>
      <c r="BB1124" s="318"/>
      <c r="BC1124" s="318"/>
      <c r="BD1124" s="318"/>
      <c r="BE1124" s="318"/>
      <c r="BF1124" s="103"/>
    </row>
    <row r="1125" spans="1:58" ht="37" customHeight="1" x14ac:dyDescent="0.55000000000000004">
      <c r="A1125" s="104"/>
      <c r="B1125"/>
      <c r="C1125"/>
      <c r="D1125"/>
      <c r="E1125"/>
      <c r="F1125"/>
      <c r="G1125"/>
      <c r="H1125"/>
      <c r="I1125"/>
      <c r="J1125"/>
      <c r="K1125"/>
      <c r="L1125"/>
      <c r="M1125"/>
      <c r="N1125"/>
      <c r="O1125"/>
      <c r="P1125"/>
      <c r="Q1125"/>
      <c r="R1125"/>
      <c r="S1125"/>
      <c r="T1125"/>
      <c r="U1125"/>
      <c r="V1125"/>
      <c r="W1125"/>
      <c r="X1125"/>
      <c r="Y1125" s="116"/>
      <c r="Z1125"/>
      <c r="AA1125"/>
      <c r="AB1125"/>
      <c r="AD1125" s="255"/>
      <c r="AE1125" s="256"/>
      <c r="AF1125" s="256"/>
      <c r="AG1125" s="256"/>
      <c r="AH1125" s="257"/>
      <c r="AI1125" s="318"/>
      <c r="AJ1125" s="318"/>
      <c r="AK1125" s="318"/>
      <c r="AL1125" s="318"/>
      <c r="AM1125" s="318"/>
      <c r="AN1125" s="318"/>
      <c r="AO1125" s="318"/>
      <c r="AP1125" s="318"/>
      <c r="AQ1125" s="318"/>
      <c r="AR1125" s="318"/>
      <c r="AS1125" s="318"/>
      <c r="AT1125" s="318"/>
      <c r="AU1125" s="318"/>
      <c r="AV1125" s="247"/>
      <c r="AW1125" s="247"/>
      <c r="AX1125" s="247"/>
      <c r="AY1125" s="318"/>
      <c r="AZ1125" s="318"/>
      <c r="BA1125" s="318"/>
      <c r="BB1125" s="318"/>
      <c r="BC1125" s="318"/>
      <c r="BD1125" s="318"/>
      <c r="BE1125" s="318"/>
      <c r="BF1125" s="103"/>
    </row>
    <row r="1126" spans="1:58" ht="5.5" customHeight="1" thickBot="1" x14ac:dyDescent="0.6">
      <c r="A1126" s="104"/>
      <c r="BF1126" s="103"/>
    </row>
    <row r="1127" spans="1:58" ht="5.5" customHeight="1" thickTop="1" x14ac:dyDescent="0.55000000000000004">
      <c r="A1127" s="105"/>
      <c r="B1127" s="101"/>
      <c r="C1127" s="101"/>
      <c r="D1127" s="101"/>
      <c r="E1127" s="101"/>
      <c r="F1127" s="101"/>
      <c r="G1127" s="101"/>
      <c r="H1127" s="101"/>
      <c r="I1127" s="101"/>
      <c r="J1127" s="101"/>
      <c r="K1127" s="101"/>
      <c r="L1127" s="101"/>
      <c r="M1127" s="101"/>
      <c r="N1127" s="101"/>
      <c r="O1127" s="101"/>
      <c r="P1127" s="101"/>
      <c r="Q1127" s="101"/>
      <c r="R1127" s="101"/>
      <c r="S1127" s="101"/>
      <c r="T1127" s="101"/>
      <c r="U1127" s="101"/>
      <c r="V1127" s="101"/>
      <c r="W1127" s="101"/>
      <c r="X1127" s="101"/>
      <c r="Y1127" s="101"/>
      <c r="Z1127" s="101"/>
      <c r="AA1127" s="101"/>
      <c r="AB1127" s="101"/>
      <c r="AC1127" s="101"/>
      <c r="AD1127" s="101"/>
      <c r="AE1127" s="101"/>
      <c r="AF1127" s="101"/>
      <c r="AG1127" s="101"/>
      <c r="AH1127" s="101"/>
      <c r="AI1127" s="101"/>
      <c r="AJ1127" s="101"/>
      <c r="AK1127" s="101"/>
      <c r="AL1127" s="101"/>
      <c r="AM1127" s="101"/>
      <c r="AN1127" s="101"/>
      <c r="AO1127" s="101"/>
      <c r="AP1127" s="101"/>
      <c r="AQ1127" s="101"/>
      <c r="AR1127" s="101"/>
      <c r="AS1127" s="101"/>
      <c r="AT1127" s="101"/>
      <c r="AU1127" s="101"/>
      <c r="AV1127" s="101"/>
      <c r="AW1127" s="101"/>
      <c r="AX1127" s="101"/>
      <c r="AY1127" s="101"/>
      <c r="AZ1127" s="101"/>
      <c r="BA1127" s="101"/>
      <c r="BB1127" s="101"/>
      <c r="BC1127" s="101"/>
      <c r="BD1127" s="101"/>
      <c r="BE1127" s="101"/>
      <c r="BF1127" s="128"/>
    </row>
    <row r="1128" spans="1:58" ht="37.4" customHeight="1" x14ac:dyDescent="0.55000000000000004">
      <c r="A1128" s="107"/>
      <c r="B1128" s="56" t="s">
        <v>3</v>
      </c>
      <c r="C1128" s="417" t="s">
        <v>609</v>
      </c>
      <c r="D1128" s="418"/>
      <c r="E1128" s="419"/>
      <c r="F1128" s="56" t="s">
        <v>209</v>
      </c>
      <c r="G1128" s="339" t="s">
        <v>493</v>
      </c>
      <c r="H1128" s="339"/>
      <c r="I1128" s="339"/>
      <c r="J1128" s="339"/>
      <c r="K1128" s="246" t="s">
        <v>211</v>
      </c>
      <c r="L1128" s="247"/>
      <c r="M1128" s="341" t="s">
        <v>203</v>
      </c>
      <c r="N1128" s="342"/>
      <c r="O1128" s="342"/>
      <c r="P1128" s="342"/>
      <c r="Q1128" s="342"/>
      <c r="R1128" s="342"/>
      <c r="S1128" s="342"/>
      <c r="T1128" s="342"/>
      <c r="U1128" s="342"/>
      <c r="V1128" s="343"/>
      <c r="W1128" s="246" t="s">
        <v>213</v>
      </c>
      <c r="X1128" s="246"/>
      <c r="Y1128" s="344" t="s">
        <v>214</v>
      </c>
      <c r="Z1128" s="344"/>
      <c r="AA1128" s="344"/>
      <c r="AB1128" s="344"/>
      <c r="AC1128" s="100"/>
      <c r="AD1128" s="247" t="s">
        <v>215</v>
      </c>
      <c r="AE1128" s="345"/>
      <c r="AF1128" s="345"/>
      <c r="AG1128" s="359" t="s">
        <v>610</v>
      </c>
      <c r="AH1128" s="360"/>
      <c r="AI1128" s="360"/>
      <c r="AJ1128" s="360"/>
      <c r="AK1128" s="360"/>
      <c r="AL1128" s="360"/>
      <c r="AM1128" s="360"/>
      <c r="AN1128" s="360"/>
      <c r="AO1128" s="360"/>
      <c r="AP1128" s="360"/>
      <c r="AQ1128" s="360"/>
      <c r="AR1128" s="360"/>
      <c r="AS1128" s="360"/>
      <c r="AT1128" s="360"/>
      <c r="AU1128" s="360"/>
      <c r="AV1128" s="360"/>
      <c r="AW1128" s="360"/>
      <c r="AX1128" s="360"/>
      <c r="AY1128" s="360"/>
      <c r="AZ1128" s="360"/>
      <c r="BA1128" s="360"/>
      <c r="BB1128" s="360"/>
      <c r="BC1128" s="360"/>
      <c r="BD1128" s="360"/>
      <c r="BE1128" s="360"/>
      <c r="BF1128" s="106"/>
    </row>
    <row r="1129" spans="1:58" ht="5.5" customHeight="1" x14ac:dyDescent="0.55000000000000004">
      <c r="A1129" s="107"/>
      <c r="B1129" s="100"/>
      <c r="C1129" s="100"/>
      <c r="D1129" s="100"/>
      <c r="E1129" s="100"/>
      <c r="F1129" s="100"/>
      <c r="G1129" s="100"/>
      <c r="H1129" s="100"/>
      <c r="I1129" s="100"/>
      <c r="J1129" s="100"/>
      <c r="K1129" s="100"/>
      <c r="L1129" s="100"/>
      <c r="M1129" s="100"/>
      <c r="N1129" s="100"/>
      <c r="O1129" s="100"/>
      <c r="P1129" s="100"/>
      <c r="Q1129" s="100"/>
      <c r="R1129" s="100"/>
      <c r="S1129" s="100"/>
      <c r="T1129" s="100"/>
      <c r="U1129" s="100"/>
      <c r="V1129" s="100"/>
      <c r="W1129" s="100"/>
      <c r="X1129" s="100"/>
      <c r="Y1129" s="100"/>
      <c r="Z1129" s="100"/>
      <c r="AA1129" s="100"/>
      <c r="AB1129" s="100"/>
      <c r="AC1129" s="100"/>
      <c r="AD1129" s="100"/>
      <c r="AE1129" s="100"/>
      <c r="AF1129" s="100"/>
      <c r="AG1129" s="100"/>
      <c r="AH1129" s="100"/>
      <c r="AI1129" s="100"/>
      <c r="AJ1129" s="100"/>
      <c r="AK1129" s="100"/>
      <c r="AL1129" s="100"/>
      <c r="AM1129" s="100"/>
      <c r="AN1129" s="100"/>
      <c r="AO1129" s="100"/>
      <c r="AP1129" s="100"/>
      <c r="AQ1129" s="100"/>
      <c r="AR1129" s="100"/>
      <c r="AS1129" s="100"/>
      <c r="AT1129" s="100"/>
      <c r="AU1129" s="100"/>
      <c r="AV1129" s="100"/>
      <c r="AW1129" s="100"/>
      <c r="AX1129" s="100"/>
      <c r="AY1129" s="100"/>
      <c r="AZ1129" s="100"/>
      <c r="BA1129" s="100"/>
      <c r="BB1129" s="100"/>
      <c r="BC1129" s="100"/>
      <c r="BD1129" s="100"/>
      <c r="BE1129" s="100"/>
      <c r="BF1129" s="106"/>
    </row>
    <row r="1130" spans="1:58" ht="37.4" customHeight="1" x14ac:dyDescent="0.55000000000000004">
      <c r="A1130" s="107"/>
      <c r="B1130" s="247" t="s">
        <v>217</v>
      </c>
      <c r="C1130" s="345"/>
      <c r="D1130" s="366" t="s">
        <v>611</v>
      </c>
      <c r="E1130" s="367"/>
      <c r="F1130" s="367"/>
      <c r="G1130" s="367"/>
      <c r="H1130" s="367"/>
      <c r="I1130" s="367"/>
      <c r="J1130" s="367"/>
      <c r="K1130" s="367"/>
      <c r="L1130" s="367"/>
      <c r="M1130" s="367"/>
      <c r="N1130" s="367"/>
      <c r="O1130" s="367"/>
      <c r="P1130" s="367"/>
      <c r="Q1130" s="367"/>
      <c r="R1130" s="367"/>
      <c r="S1130" s="367"/>
      <c r="T1130" s="368"/>
      <c r="U1130" s="247" t="s">
        <v>219</v>
      </c>
      <c r="V1130" s="247"/>
      <c r="W1130" s="247"/>
      <c r="X1130" s="349" t="s">
        <v>612</v>
      </c>
      <c r="Y1130" s="349"/>
      <c r="Z1130" s="349"/>
      <c r="AA1130" s="349"/>
      <c r="AB1130" s="349"/>
      <c r="AC1130" s="100"/>
      <c r="AD1130" s="331" t="s">
        <v>236</v>
      </c>
      <c r="AE1130" s="331"/>
      <c r="AF1130" s="331"/>
      <c r="AG1130" s="361" t="s">
        <v>613</v>
      </c>
      <c r="AH1130" s="361"/>
      <c r="AI1130" s="361"/>
      <c r="AJ1130" s="361"/>
      <c r="AK1130" s="361"/>
      <c r="AL1130" s="361"/>
      <c r="AM1130" s="361"/>
      <c r="AN1130" s="361"/>
      <c r="AO1130" s="361"/>
      <c r="AP1130" s="361"/>
      <c r="AQ1130" s="361"/>
      <c r="AR1130" s="361"/>
      <c r="AS1130" s="361"/>
      <c r="AT1130" s="361"/>
      <c r="AU1130" s="361"/>
      <c r="AV1130" s="361"/>
      <c r="AW1130" s="361"/>
      <c r="AX1130" s="361"/>
      <c r="AY1130" s="361"/>
      <c r="AZ1130" s="361"/>
      <c r="BA1130" s="361"/>
      <c r="BB1130" s="361"/>
      <c r="BC1130" s="361"/>
      <c r="BD1130" s="361"/>
      <c r="BE1130" s="361"/>
      <c r="BF1130" s="106"/>
    </row>
    <row r="1131" spans="1:58" ht="5.5" customHeight="1" x14ac:dyDescent="0.55000000000000004">
      <c r="A1131" s="107"/>
      <c r="B1131" s="100"/>
      <c r="C1131" s="100"/>
      <c r="D1131" s="100"/>
      <c r="E1131" s="100"/>
      <c r="F1131" s="100"/>
      <c r="G1131" s="100"/>
      <c r="H1131" s="100"/>
      <c r="I1131" s="100"/>
      <c r="J1131" s="100"/>
      <c r="K1131" s="100"/>
      <c r="L1131" s="100"/>
      <c r="M1131" s="100"/>
      <c r="N1131" s="100"/>
      <c r="O1131" s="100"/>
      <c r="P1131" s="100"/>
      <c r="Q1131" s="100"/>
      <c r="R1131" s="100"/>
      <c r="S1131" s="100"/>
      <c r="T1131" s="100"/>
      <c r="U1131" s="100"/>
      <c r="V1131" s="100"/>
      <c r="W1131" s="100"/>
      <c r="X1131" s="100"/>
      <c r="Y1131" s="100"/>
      <c r="Z1131" s="100"/>
      <c r="AA1131" s="100"/>
      <c r="AB1131" s="100"/>
      <c r="AC1131" s="100"/>
      <c r="AD1131" s="332"/>
      <c r="AE1131" s="332"/>
      <c r="AF1131" s="332"/>
      <c r="AG1131" s="362"/>
      <c r="AH1131" s="362"/>
      <c r="AI1131" s="362"/>
      <c r="AJ1131" s="362"/>
      <c r="AK1131" s="362"/>
      <c r="AL1131" s="362"/>
      <c r="AM1131" s="362"/>
      <c r="AN1131" s="362"/>
      <c r="AO1131" s="362"/>
      <c r="AP1131" s="362"/>
      <c r="AQ1131" s="362"/>
      <c r="AR1131" s="362"/>
      <c r="AS1131" s="362"/>
      <c r="AT1131" s="362"/>
      <c r="AU1131" s="362"/>
      <c r="AV1131" s="362"/>
      <c r="AW1131" s="362"/>
      <c r="AX1131" s="362"/>
      <c r="AY1131" s="362"/>
      <c r="AZ1131" s="362"/>
      <c r="BA1131" s="362"/>
      <c r="BB1131" s="362"/>
      <c r="BC1131" s="362"/>
      <c r="BD1131" s="362"/>
      <c r="BE1131" s="362"/>
      <c r="BF1131" s="106"/>
    </row>
    <row r="1132" spans="1:58" ht="37.4" customHeight="1" x14ac:dyDescent="0.55000000000000004">
      <c r="A1132" s="107"/>
      <c r="B1132" s="247" t="s">
        <v>222</v>
      </c>
      <c r="C1132" s="247"/>
      <c r="D1132" s="247"/>
      <c r="E1132" s="247"/>
      <c r="F1132" s="247"/>
      <c r="G1132" s="247"/>
      <c r="H1132" s="247"/>
      <c r="I1132" s="247"/>
      <c r="J1132" s="247"/>
      <c r="K1132" s="247"/>
      <c r="L1132" s="247"/>
      <c r="M1132" s="247"/>
      <c r="N1132" s="247"/>
      <c r="O1132" s="247"/>
      <c r="P1132" s="247"/>
      <c r="Q1132" s="247"/>
      <c r="R1132" s="247"/>
      <c r="S1132" s="247"/>
      <c r="T1132" s="247"/>
      <c r="U1132" s="247"/>
      <c r="V1132" s="247"/>
      <c r="W1132" s="247"/>
      <c r="X1132" s="247"/>
      <c r="Y1132" s="247" t="s">
        <v>223</v>
      </c>
      <c r="Z1132" s="247"/>
      <c r="AA1132" s="247"/>
      <c r="AB1132" s="247"/>
      <c r="AC1132" s="100"/>
      <c r="AD1132" s="333"/>
      <c r="AE1132" s="333"/>
      <c r="AF1132" s="333"/>
      <c r="AG1132" s="363"/>
      <c r="AH1132" s="363"/>
      <c r="AI1132" s="363"/>
      <c r="AJ1132" s="363"/>
      <c r="AK1132" s="363"/>
      <c r="AL1132" s="363"/>
      <c r="AM1132" s="363"/>
      <c r="AN1132" s="363"/>
      <c r="AO1132" s="363"/>
      <c r="AP1132" s="363"/>
      <c r="AQ1132" s="363"/>
      <c r="AR1132" s="363"/>
      <c r="AS1132" s="363"/>
      <c r="AT1132" s="363"/>
      <c r="AU1132" s="363"/>
      <c r="AV1132" s="363"/>
      <c r="AW1132" s="363"/>
      <c r="AX1132" s="363"/>
      <c r="AY1132" s="363"/>
      <c r="AZ1132" s="363"/>
      <c r="BA1132" s="363"/>
      <c r="BB1132" s="363"/>
      <c r="BC1132" s="363"/>
      <c r="BD1132" s="363"/>
      <c r="BE1132" s="363"/>
      <c r="BF1132" s="106"/>
    </row>
    <row r="1133" spans="1:58" ht="5.5" customHeight="1" x14ac:dyDescent="0.55000000000000004">
      <c r="A1133" s="107"/>
      <c r="B1133" s="100"/>
      <c r="C1133" s="100"/>
      <c r="D1133" s="100"/>
      <c r="E1133" s="100"/>
      <c r="F1133" s="100"/>
      <c r="G1133" s="100"/>
      <c r="H1133" s="100"/>
      <c r="I1133" s="100"/>
      <c r="J1133" s="100"/>
      <c r="K1133" s="100"/>
      <c r="L1133" s="100"/>
      <c r="M1133" s="100"/>
      <c r="N1133" s="100"/>
      <c r="O1133" s="100"/>
      <c r="P1133" s="100"/>
      <c r="Q1133" s="100"/>
      <c r="R1133" s="100"/>
      <c r="S1133" s="100"/>
      <c r="T1133" s="100"/>
      <c r="U1133" s="100"/>
      <c r="V1133" s="100"/>
      <c r="W1133" s="100"/>
      <c r="X1133" s="100"/>
      <c r="Y1133" s="100"/>
      <c r="Z1133" s="100"/>
      <c r="AA1133" s="100"/>
      <c r="AB1133" s="100"/>
      <c r="AC1133" s="100"/>
      <c r="AD1133" s="100"/>
      <c r="AE1133" s="100"/>
      <c r="AF1133" s="100"/>
      <c r="AG1133" s="100"/>
      <c r="AH1133" s="100"/>
      <c r="AI1133" s="100"/>
      <c r="AJ1133" s="100"/>
      <c r="AK1133" s="100"/>
      <c r="AL1133" s="100"/>
      <c r="AM1133" s="100"/>
      <c r="AN1133" s="100"/>
      <c r="AO1133" s="100"/>
      <c r="AP1133" s="100"/>
      <c r="AQ1133" s="100"/>
      <c r="AR1133" s="100"/>
      <c r="AS1133" s="100"/>
      <c r="AT1133" s="100"/>
      <c r="AU1133" s="100"/>
      <c r="AV1133" s="100"/>
      <c r="AW1133" s="100"/>
      <c r="AX1133" s="100"/>
      <c r="AY1133" s="100"/>
      <c r="AZ1133" s="100"/>
      <c r="BA1133" s="100"/>
      <c r="BB1133" s="100"/>
      <c r="BC1133" s="100"/>
      <c r="BD1133" s="100"/>
      <c r="BE1133" s="100"/>
      <c r="BF1133" s="106"/>
    </row>
    <row r="1134" spans="1:58" ht="37.4" customHeight="1" x14ac:dyDescent="0.55000000000000004">
      <c r="A1134" s="107"/>
      <c r="B1134" s="12" t="s">
        <v>226</v>
      </c>
      <c r="C1134" s="341" t="s">
        <v>614</v>
      </c>
      <c r="D1134" s="342"/>
      <c r="E1134" s="342"/>
      <c r="F1134" s="342"/>
      <c r="G1134" s="342"/>
      <c r="H1134" s="342"/>
      <c r="I1134" s="342"/>
      <c r="J1134" s="342"/>
      <c r="K1134" s="342"/>
      <c r="L1134" s="342"/>
      <c r="M1134" s="342"/>
      <c r="N1134" s="342"/>
      <c r="O1134" s="342"/>
      <c r="P1134" s="342"/>
      <c r="Q1134" s="342"/>
      <c r="R1134" s="342"/>
      <c r="S1134" s="342"/>
      <c r="T1134" s="342"/>
      <c r="U1134" s="342"/>
      <c r="V1134" s="342"/>
      <c r="W1134" s="342"/>
      <c r="X1134" s="343"/>
      <c r="Y1134" s="383"/>
      <c r="Z1134" s="384"/>
      <c r="AA1134" s="384"/>
      <c r="AB1134" s="385"/>
      <c r="AC1134" s="100"/>
      <c r="AD1134" s="229" t="s">
        <v>239</v>
      </c>
      <c r="AE1134" s="230"/>
      <c r="AF1134" s="231"/>
      <c r="AG1134" s="334"/>
      <c r="AH1134" s="335"/>
      <c r="AI1134" s="335"/>
      <c r="AJ1134" s="335"/>
      <c r="AK1134" s="335"/>
      <c r="AL1134" s="335"/>
      <c r="AM1134" s="335"/>
      <c r="AN1134" s="335"/>
      <c r="AO1134" s="335"/>
      <c r="AP1134" s="335"/>
      <c r="AQ1134" s="335"/>
      <c r="AR1134" s="335"/>
      <c r="AS1134" s="335"/>
      <c r="AT1134" s="335"/>
      <c r="AU1134" s="335"/>
      <c r="AV1134" s="335"/>
      <c r="AW1134" s="335"/>
      <c r="AX1134" s="335"/>
      <c r="AY1134" s="335"/>
      <c r="AZ1134" s="335"/>
      <c r="BA1134" s="335"/>
      <c r="BB1134" s="335"/>
      <c r="BC1134" s="335"/>
      <c r="BD1134" s="335"/>
      <c r="BE1134" s="336"/>
      <c r="BF1134" s="106"/>
    </row>
    <row r="1135" spans="1:58" ht="5.5" customHeight="1" x14ac:dyDescent="0.55000000000000004">
      <c r="A1135" s="107"/>
      <c r="B1135" s="60"/>
      <c r="C1135" s="59"/>
      <c r="D1135" s="59"/>
      <c r="E1135" s="59"/>
      <c r="F1135" s="59"/>
      <c r="G1135" s="59"/>
      <c r="H1135" s="59"/>
      <c r="I1135" s="59"/>
      <c r="J1135" s="59"/>
      <c r="K1135" s="59"/>
      <c r="L1135" s="59"/>
      <c r="M1135" s="59"/>
      <c r="N1135" s="59"/>
      <c r="O1135" s="59"/>
      <c r="P1135" s="59"/>
      <c r="Q1135" s="59"/>
      <c r="R1135" s="59"/>
      <c r="S1135" s="59"/>
      <c r="T1135" s="59"/>
      <c r="U1135" s="59"/>
      <c r="V1135" s="59"/>
      <c r="W1135" s="59"/>
      <c r="X1135" s="59"/>
      <c r="Y1135" s="69"/>
      <c r="Z1135" s="70"/>
      <c r="AA1135" s="70"/>
      <c r="AB1135" s="70"/>
      <c r="AC1135" s="100"/>
      <c r="AD1135" s="100"/>
      <c r="AE1135" s="100"/>
      <c r="AF1135" s="100"/>
      <c r="AG1135" s="100"/>
      <c r="AH1135" s="100"/>
      <c r="AI1135" s="100"/>
      <c r="AJ1135" s="100"/>
      <c r="AK1135" s="100"/>
      <c r="AL1135" s="100"/>
      <c r="AM1135" s="100"/>
      <c r="AN1135" s="100"/>
      <c r="AO1135" s="100"/>
      <c r="AP1135" s="100"/>
      <c r="AQ1135" s="100"/>
      <c r="AR1135" s="100"/>
      <c r="AS1135" s="100"/>
      <c r="AT1135" s="100"/>
      <c r="AU1135" s="100"/>
      <c r="AV1135" s="100"/>
      <c r="AW1135" s="100"/>
      <c r="AX1135" s="100"/>
      <c r="AY1135" s="100"/>
      <c r="AZ1135" s="100"/>
      <c r="BA1135" s="100"/>
      <c r="BB1135" s="100"/>
      <c r="BC1135" s="100"/>
      <c r="BD1135" s="100"/>
      <c r="BE1135" s="100"/>
      <c r="BF1135" s="106"/>
    </row>
    <row r="1136" spans="1:58" ht="37.4" customHeight="1" x14ac:dyDescent="0.55000000000000004">
      <c r="A1136" s="107"/>
      <c r="B1136" s="13" t="s">
        <v>240</v>
      </c>
      <c r="C1136" s="341" t="s">
        <v>615</v>
      </c>
      <c r="D1136" s="370"/>
      <c r="E1136" s="370"/>
      <c r="F1136" s="370"/>
      <c r="G1136" s="370"/>
      <c r="H1136" s="370"/>
      <c r="I1136" s="370"/>
      <c r="J1136" s="370"/>
      <c r="K1136" s="370"/>
      <c r="L1136" s="370"/>
      <c r="M1136" s="370"/>
      <c r="N1136" s="370"/>
      <c r="O1136" s="370"/>
      <c r="P1136" s="370"/>
      <c r="Q1136" s="370"/>
      <c r="R1136" s="370"/>
      <c r="S1136" s="370"/>
      <c r="T1136" s="370"/>
      <c r="U1136" s="370"/>
      <c r="V1136" s="370"/>
      <c r="W1136" s="370"/>
      <c r="X1136" s="371"/>
      <c r="Y1136" s="383"/>
      <c r="Z1136" s="384"/>
      <c r="AA1136" s="384"/>
      <c r="AB1136" s="385"/>
      <c r="AC1136" s="100"/>
      <c r="AD1136" s="246" t="s">
        <v>221</v>
      </c>
      <c r="AE1136" s="246"/>
      <c r="AF1136" s="246"/>
      <c r="AG1136" s="337"/>
      <c r="AH1136" s="337"/>
      <c r="AI1136" s="337"/>
      <c r="AJ1136" s="337"/>
      <c r="AK1136" s="337"/>
      <c r="AL1136" s="337"/>
      <c r="AM1136" s="337"/>
      <c r="AN1136" s="337"/>
      <c r="AO1136" s="337"/>
      <c r="AP1136" s="337"/>
      <c r="AQ1136" s="337"/>
      <c r="AR1136" s="337"/>
      <c r="AS1136" s="337"/>
      <c r="AT1136" s="337"/>
      <c r="AU1136" s="337"/>
      <c r="AV1136" s="229" t="s">
        <v>88</v>
      </c>
      <c r="AW1136" s="230"/>
      <c r="AX1136" s="231"/>
      <c r="AY1136" s="319"/>
      <c r="AZ1136" s="320"/>
      <c r="BA1136" s="320"/>
      <c r="BB1136" s="320"/>
      <c r="BC1136" s="320"/>
      <c r="BD1136" s="320"/>
      <c r="BE1136" s="321"/>
      <c r="BF1136" s="106"/>
    </row>
    <row r="1137" spans="1:60" ht="5.5" customHeight="1" x14ac:dyDescent="0.55000000000000004">
      <c r="A1137" s="107"/>
      <c r="B1137" s="115"/>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67"/>
      <c r="Z1137" s="68"/>
      <c r="AA1137" s="68"/>
      <c r="AB1137" s="68"/>
      <c r="AC1137" s="100"/>
      <c r="AD1137" s="57"/>
      <c r="AE1137" s="57"/>
      <c r="AF1137" s="57"/>
      <c r="AG1137" s="57"/>
      <c r="AH1137" s="57"/>
      <c r="AI1137" s="57"/>
      <c r="AJ1137" s="57"/>
      <c r="AK1137" s="57"/>
      <c r="AL1137" s="57"/>
      <c r="AM1137" s="57"/>
      <c r="AN1137" s="57"/>
      <c r="AO1137" s="57"/>
      <c r="AP1137" s="57"/>
      <c r="AQ1137" s="57"/>
      <c r="AR1137" s="57"/>
      <c r="AS1137" s="57"/>
      <c r="AT1137" s="57"/>
      <c r="AU1137" s="57"/>
      <c r="AV1137" s="57"/>
      <c r="AW1137" s="57"/>
      <c r="AX1137" s="57"/>
      <c r="AY1137" s="57"/>
      <c r="AZ1137" s="57"/>
      <c r="BA1137" s="57"/>
      <c r="BB1137" s="57"/>
      <c r="BC1137" s="57"/>
      <c r="BD1137" s="57"/>
      <c r="BE1137" s="57"/>
      <c r="BF1137" s="106"/>
    </row>
    <row r="1138" spans="1:60" ht="37.4" customHeight="1" x14ac:dyDescent="0.55000000000000004">
      <c r="A1138" s="107"/>
      <c r="B1138" s="13" t="s">
        <v>242</v>
      </c>
      <c r="C1138" s="341" t="s">
        <v>616</v>
      </c>
      <c r="D1138" s="370"/>
      <c r="E1138" s="370"/>
      <c r="F1138" s="370"/>
      <c r="G1138" s="370"/>
      <c r="H1138" s="370"/>
      <c r="I1138" s="370"/>
      <c r="J1138" s="370"/>
      <c r="K1138" s="370"/>
      <c r="L1138" s="370"/>
      <c r="M1138" s="370"/>
      <c r="N1138" s="370"/>
      <c r="O1138" s="370"/>
      <c r="P1138" s="370"/>
      <c r="Q1138" s="370"/>
      <c r="R1138" s="370"/>
      <c r="S1138" s="370"/>
      <c r="T1138" s="370"/>
      <c r="U1138" s="370"/>
      <c r="V1138" s="370"/>
      <c r="W1138" s="370"/>
      <c r="X1138" s="371"/>
      <c r="Y1138" s="383"/>
      <c r="Z1138" s="384"/>
      <c r="AA1138" s="384"/>
      <c r="AB1138" s="385"/>
      <c r="AC1138" s="100"/>
      <c r="AD1138" s="322" t="s">
        <v>224</v>
      </c>
      <c r="AE1138" s="323"/>
      <c r="AF1138" s="324"/>
      <c r="AG1138" s="350"/>
      <c r="AH1138" s="351"/>
      <c r="AI1138" s="351"/>
      <c r="AJ1138" s="351"/>
      <c r="AK1138" s="351"/>
      <c r="AL1138" s="351"/>
      <c r="AM1138" s="351"/>
      <c r="AN1138" s="351"/>
      <c r="AO1138" s="351"/>
      <c r="AP1138" s="351"/>
      <c r="AQ1138" s="352"/>
      <c r="AR1138" s="322" t="s">
        <v>225</v>
      </c>
      <c r="AS1138" s="323"/>
      <c r="AT1138" s="324"/>
      <c r="AU1138" s="318"/>
      <c r="AV1138" s="364"/>
      <c r="AW1138" s="364"/>
      <c r="AX1138" s="364"/>
      <c r="AY1138" s="364"/>
      <c r="AZ1138" s="364"/>
      <c r="BA1138" s="364"/>
      <c r="BB1138" s="364"/>
      <c r="BC1138" s="364"/>
      <c r="BD1138" s="364"/>
      <c r="BE1138" s="364"/>
      <c r="BF1138" s="106"/>
    </row>
    <row r="1139" spans="1:60" ht="5.5" customHeight="1" x14ac:dyDescent="0.55000000000000004">
      <c r="A1139" s="107"/>
      <c r="B1139" s="60"/>
      <c r="C1139" s="59"/>
      <c r="D1139" s="59"/>
      <c r="E1139" s="59"/>
      <c r="F1139" s="59"/>
      <c r="G1139" s="59"/>
      <c r="H1139" s="59"/>
      <c r="I1139" s="59"/>
      <c r="J1139" s="59"/>
      <c r="K1139" s="59"/>
      <c r="L1139" s="59"/>
      <c r="M1139" s="59"/>
      <c r="N1139" s="59"/>
      <c r="O1139" s="59"/>
      <c r="P1139" s="59"/>
      <c r="Q1139" s="59"/>
      <c r="R1139" s="59"/>
      <c r="S1139" s="59"/>
      <c r="T1139" s="59"/>
      <c r="U1139" s="59"/>
      <c r="V1139" s="59"/>
      <c r="W1139" s="59"/>
      <c r="X1139" s="59"/>
      <c r="Y1139" s="61"/>
      <c r="Z1139" s="61"/>
      <c r="AA1139" s="61"/>
      <c r="AB1139" s="61"/>
      <c r="AC1139" s="100"/>
      <c r="AD1139" s="325"/>
      <c r="AE1139" s="326"/>
      <c r="AF1139" s="327"/>
      <c r="AG1139" s="353"/>
      <c r="AH1139" s="354"/>
      <c r="AI1139" s="354"/>
      <c r="AJ1139" s="354"/>
      <c r="AK1139" s="354"/>
      <c r="AL1139" s="354"/>
      <c r="AM1139" s="354"/>
      <c r="AN1139" s="354"/>
      <c r="AO1139" s="354"/>
      <c r="AP1139" s="354"/>
      <c r="AQ1139" s="355"/>
      <c r="AR1139" s="325"/>
      <c r="AS1139" s="326"/>
      <c r="AT1139" s="327"/>
      <c r="AU1139" s="364"/>
      <c r="AV1139" s="364"/>
      <c r="AW1139" s="364"/>
      <c r="AX1139" s="364"/>
      <c r="AY1139" s="364"/>
      <c r="AZ1139" s="364"/>
      <c r="BA1139" s="364"/>
      <c r="BB1139" s="364"/>
      <c r="BC1139" s="364"/>
      <c r="BD1139" s="364"/>
      <c r="BE1139" s="364"/>
      <c r="BF1139" s="106"/>
    </row>
    <row r="1140" spans="1:60" ht="37.4" customHeight="1" x14ac:dyDescent="0.55000000000000004">
      <c r="A1140" s="107"/>
      <c r="B1140" s="13" t="s">
        <v>244</v>
      </c>
      <c r="C1140" s="341" t="s">
        <v>617</v>
      </c>
      <c r="D1140" s="370"/>
      <c r="E1140" s="370"/>
      <c r="F1140" s="370"/>
      <c r="G1140" s="370"/>
      <c r="H1140" s="370"/>
      <c r="I1140" s="370"/>
      <c r="J1140" s="370"/>
      <c r="K1140" s="370"/>
      <c r="L1140" s="370"/>
      <c r="M1140" s="370"/>
      <c r="N1140" s="370"/>
      <c r="O1140" s="370"/>
      <c r="P1140" s="370"/>
      <c r="Q1140" s="370"/>
      <c r="R1140" s="370"/>
      <c r="S1140" s="370"/>
      <c r="T1140" s="370"/>
      <c r="U1140" s="370"/>
      <c r="V1140" s="370"/>
      <c r="W1140" s="370"/>
      <c r="X1140" s="371"/>
      <c r="Y1140" s="383"/>
      <c r="Z1140" s="384"/>
      <c r="AA1140" s="384"/>
      <c r="AB1140" s="385"/>
      <c r="AC1140" s="100"/>
      <c r="AD1140" s="325"/>
      <c r="AE1140" s="326"/>
      <c r="AF1140" s="327"/>
      <c r="AG1140" s="353"/>
      <c r="AH1140" s="354"/>
      <c r="AI1140" s="354"/>
      <c r="AJ1140" s="354"/>
      <c r="AK1140" s="354"/>
      <c r="AL1140" s="354"/>
      <c r="AM1140" s="354"/>
      <c r="AN1140" s="354"/>
      <c r="AO1140" s="354"/>
      <c r="AP1140" s="354"/>
      <c r="AQ1140" s="355"/>
      <c r="AR1140" s="325"/>
      <c r="AS1140" s="326"/>
      <c r="AT1140" s="327"/>
      <c r="AU1140" s="364"/>
      <c r="AV1140" s="364"/>
      <c r="AW1140" s="364"/>
      <c r="AX1140" s="364"/>
      <c r="AY1140" s="364"/>
      <c r="AZ1140" s="364"/>
      <c r="BA1140" s="364"/>
      <c r="BB1140" s="364"/>
      <c r="BC1140" s="364"/>
      <c r="BD1140" s="364"/>
      <c r="BE1140" s="364"/>
      <c r="BF1140" s="106"/>
    </row>
    <row r="1141" spans="1:60" ht="5.5" customHeight="1" x14ac:dyDescent="0.55000000000000004">
      <c r="A1141" s="107"/>
      <c r="B1141" s="60"/>
      <c r="C1141" s="59"/>
      <c r="D1141" s="59"/>
      <c r="E1141" s="59"/>
      <c r="F1141" s="59"/>
      <c r="G1141" s="59"/>
      <c r="H1141" s="59"/>
      <c r="I1141" s="59"/>
      <c r="J1141" s="59"/>
      <c r="K1141" s="59"/>
      <c r="L1141" s="59"/>
      <c r="M1141" s="59"/>
      <c r="N1141" s="59"/>
      <c r="O1141" s="59"/>
      <c r="P1141" s="59"/>
      <c r="Q1141" s="59"/>
      <c r="R1141" s="59"/>
      <c r="S1141" s="59"/>
      <c r="T1141" s="59"/>
      <c r="U1141" s="59"/>
      <c r="V1141" s="59"/>
      <c r="W1141" s="59"/>
      <c r="X1141" s="59"/>
      <c r="Y1141" s="69"/>
      <c r="Z1141" s="70"/>
      <c r="AA1141" s="70"/>
      <c r="AB1141" s="70"/>
      <c r="AC1141" s="100"/>
      <c r="AD1141" s="325"/>
      <c r="AE1141" s="326"/>
      <c r="AF1141" s="327"/>
      <c r="AG1141" s="353"/>
      <c r="AH1141" s="354"/>
      <c r="AI1141" s="354"/>
      <c r="AJ1141" s="354"/>
      <c r="AK1141" s="354"/>
      <c r="AL1141" s="354"/>
      <c r="AM1141" s="354"/>
      <c r="AN1141" s="354"/>
      <c r="AO1141" s="354"/>
      <c r="AP1141" s="354"/>
      <c r="AQ1141" s="355"/>
      <c r="AR1141" s="328"/>
      <c r="AS1141" s="329"/>
      <c r="AT1141" s="330"/>
      <c r="AU1141" s="364"/>
      <c r="AV1141" s="364"/>
      <c r="AW1141" s="364"/>
      <c r="AX1141" s="364"/>
      <c r="AY1141" s="364"/>
      <c r="AZ1141" s="364"/>
      <c r="BA1141" s="364"/>
      <c r="BB1141" s="364"/>
      <c r="BC1141" s="364"/>
      <c r="BD1141" s="364"/>
      <c r="BE1141" s="364"/>
      <c r="BF1141" s="106"/>
    </row>
    <row r="1142" spans="1:60" ht="37.4" customHeight="1" x14ac:dyDescent="0.55000000000000004">
      <c r="A1142" s="107"/>
      <c r="B1142" s="13" t="s">
        <v>246</v>
      </c>
      <c r="C1142" s="341" t="s">
        <v>618</v>
      </c>
      <c r="D1142" s="370"/>
      <c r="E1142" s="370"/>
      <c r="F1142" s="370"/>
      <c r="G1142" s="370"/>
      <c r="H1142" s="370"/>
      <c r="I1142" s="370"/>
      <c r="J1142" s="370"/>
      <c r="K1142" s="370"/>
      <c r="L1142" s="370"/>
      <c r="M1142" s="370"/>
      <c r="N1142" s="370"/>
      <c r="O1142" s="370"/>
      <c r="P1142" s="370"/>
      <c r="Q1142" s="370"/>
      <c r="R1142" s="370"/>
      <c r="S1142" s="370"/>
      <c r="T1142" s="370"/>
      <c r="U1142" s="370"/>
      <c r="V1142" s="370"/>
      <c r="W1142" s="370"/>
      <c r="X1142" s="371"/>
      <c r="Y1142" s="383"/>
      <c r="Z1142" s="384"/>
      <c r="AA1142" s="384"/>
      <c r="AB1142" s="385"/>
      <c r="AC1142" s="100"/>
      <c r="AD1142" s="328"/>
      <c r="AE1142" s="329"/>
      <c r="AF1142" s="330"/>
      <c r="AG1142" s="356"/>
      <c r="AH1142" s="357"/>
      <c r="AI1142" s="357"/>
      <c r="AJ1142" s="357"/>
      <c r="AK1142" s="357"/>
      <c r="AL1142" s="357"/>
      <c r="AM1142" s="357"/>
      <c r="AN1142" s="357"/>
      <c r="AO1142" s="357"/>
      <c r="AP1142" s="357"/>
      <c r="AQ1142" s="358"/>
      <c r="AR1142" s="286" t="s">
        <v>228</v>
      </c>
      <c r="AS1142" s="287"/>
      <c r="AT1142" s="288"/>
      <c r="AU1142" s="318"/>
      <c r="AV1142" s="364"/>
      <c r="AW1142" s="364"/>
      <c r="AX1142" s="364"/>
      <c r="AY1142" s="364"/>
      <c r="AZ1142" s="364"/>
      <c r="BA1142" s="364"/>
      <c r="BB1142" s="364"/>
      <c r="BC1142" s="364"/>
      <c r="BD1142" s="364"/>
      <c r="BE1142" s="364"/>
      <c r="BF1142" s="106"/>
    </row>
    <row r="1143" spans="1:60" ht="5.5" customHeight="1" x14ac:dyDescent="0.55000000000000004">
      <c r="A1143" s="107"/>
      <c r="B1143" s="58"/>
      <c r="C1143" s="58"/>
      <c r="D1143" s="58"/>
      <c r="E1143" s="58"/>
      <c r="F1143" s="58"/>
      <c r="G1143" s="58"/>
      <c r="H1143" s="58"/>
      <c r="I1143" s="58"/>
      <c r="J1143" s="58"/>
      <c r="K1143" s="58"/>
      <c r="L1143" s="58"/>
      <c r="M1143" s="58"/>
      <c r="N1143" s="58"/>
      <c r="O1143" s="58"/>
      <c r="P1143" s="58"/>
      <c r="Q1143" s="58"/>
      <c r="R1143" s="58"/>
      <c r="S1143" s="58"/>
      <c r="T1143" s="58"/>
      <c r="U1143" s="58"/>
      <c r="V1143" s="58"/>
      <c r="W1143" s="58"/>
      <c r="X1143" s="58"/>
      <c r="Y1143" s="62"/>
      <c r="Z1143" s="62"/>
      <c r="AA1143" s="62"/>
      <c r="AB1143" s="62"/>
      <c r="AC1143" s="100"/>
      <c r="AD1143" s="57"/>
      <c r="AE1143" s="57"/>
      <c r="AF1143" s="57"/>
      <c r="AG1143" s="57"/>
      <c r="AH1143" s="57"/>
      <c r="AI1143" s="57"/>
      <c r="AJ1143" s="57"/>
      <c r="AK1143" s="57"/>
      <c r="AL1143" s="57"/>
      <c r="AM1143" s="57"/>
      <c r="AN1143" s="57"/>
      <c r="AO1143" s="57"/>
      <c r="AP1143" s="57"/>
      <c r="AQ1143" s="57"/>
      <c r="AR1143" s="57"/>
      <c r="AS1143" s="57"/>
      <c r="AT1143" s="57"/>
      <c r="AU1143" s="57"/>
      <c r="AV1143" s="57"/>
      <c r="AW1143" s="57"/>
      <c r="AX1143" s="57"/>
      <c r="AY1143" s="57"/>
      <c r="AZ1143" s="57"/>
      <c r="BA1143" s="57"/>
      <c r="BB1143" s="57"/>
      <c r="BC1143" s="57"/>
      <c r="BD1143" s="57"/>
      <c r="BE1143" s="57"/>
      <c r="BF1143" s="106"/>
    </row>
    <row r="1144" spans="1:60" ht="37.4" customHeight="1" x14ac:dyDescent="0.55000000000000004">
      <c r="A1144" s="107"/>
      <c r="B1144" s="57"/>
      <c r="C1144" s="57"/>
      <c r="D1144" s="57"/>
      <c r="E1144" s="57"/>
      <c r="F1144" s="57"/>
      <c r="G1144" s="57"/>
      <c r="H1144" s="57"/>
      <c r="I1144" s="57"/>
      <c r="J1144" s="57"/>
      <c r="K1144" s="57"/>
      <c r="L1144" s="57"/>
      <c r="M1144" s="57"/>
      <c r="N1144" s="57"/>
      <c r="O1144" s="57"/>
      <c r="P1144" s="57"/>
      <c r="Q1144" s="57"/>
      <c r="R1144" s="57"/>
      <c r="S1144" s="57"/>
      <c r="T1144" s="57"/>
      <c r="U1144" s="57"/>
      <c r="V1144" s="57"/>
      <c r="W1144" s="57"/>
      <c r="X1144" s="57"/>
      <c r="Y1144" s="108"/>
      <c r="Z1144" s="57"/>
      <c r="AA1144" s="57"/>
      <c r="AB1144" s="57"/>
      <c r="AC1144" s="100"/>
      <c r="AD1144" s="252" t="s">
        <v>229</v>
      </c>
      <c r="AE1144" s="253"/>
      <c r="AF1144" s="253"/>
      <c r="AG1144" s="253"/>
      <c r="AH1144" s="254"/>
      <c r="AI1144" s="318"/>
      <c r="AJ1144" s="318"/>
      <c r="AK1144" s="318"/>
      <c r="AL1144" s="318"/>
      <c r="AM1144" s="318"/>
      <c r="AN1144" s="318"/>
      <c r="AO1144" s="318"/>
      <c r="AP1144" s="318"/>
      <c r="AQ1144" s="318"/>
      <c r="AR1144" s="318"/>
      <c r="AS1144" s="318"/>
      <c r="AT1144" s="318"/>
      <c r="AU1144" s="318"/>
      <c r="AV1144" s="247" t="s">
        <v>230</v>
      </c>
      <c r="AW1144" s="247"/>
      <c r="AX1144" s="247"/>
      <c r="AY1144" s="318"/>
      <c r="AZ1144" s="318"/>
      <c r="BA1144" s="318"/>
      <c r="BB1144" s="318"/>
      <c r="BC1144" s="318"/>
      <c r="BD1144" s="318"/>
      <c r="BE1144" s="318"/>
      <c r="BF1144" s="106"/>
    </row>
    <row r="1145" spans="1:60" ht="5.5" customHeight="1" x14ac:dyDescent="0.55000000000000004">
      <c r="A1145" s="107"/>
      <c r="B1145" s="113"/>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00"/>
      <c r="Z1145" s="100"/>
      <c r="AA1145" s="100"/>
      <c r="AB1145" s="100"/>
      <c r="AC1145" s="100"/>
      <c r="AD1145" s="315"/>
      <c r="AE1145" s="316"/>
      <c r="AF1145" s="316"/>
      <c r="AG1145" s="316"/>
      <c r="AH1145" s="317"/>
      <c r="AI1145" s="318"/>
      <c r="AJ1145" s="318"/>
      <c r="AK1145" s="318"/>
      <c r="AL1145" s="318"/>
      <c r="AM1145" s="318"/>
      <c r="AN1145" s="318"/>
      <c r="AO1145" s="318"/>
      <c r="AP1145" s="318"/>
      <c r="AQ1145" s="318"/>
      <c r="AR1145" s="318"/>
      <c r="AS1145" s="318"/>
      <c r="AT1145" s="318"/>
      <c r="AU1145" s="318"/>
      <c r="AV1145" s="247"/>
      <c r="AW1145" s="247"/>
      <c r="AX1145" s="247"/>
      <c r="AY1145" s="318"/>
      <c r="AZ1145" s="318"/>
      <c r="BA1145" s="318"/>
      <c r="BB1145" s="318"/>
      <c r="BC1145" s="318"/>
      <c r="BD1145" s="318"/>
      <c r="BE1145" s="318"/>
      <c r="BF1145" s="106"/>
    </row>
    <row r="1146" spans="1:60" ht="37.4" customHeight="1" x14ac:dyDescent="0.55000000000000004">
      <c r="A1146" s="107"/>
      <c r="B1146" s="57"/>
      <c r="C1146" s="386" t="s">
        <v>619</v>
      </c>
      <c r="D1146" s="386"/>
      <c r="E1146" s="386"/>
      <c r="F1146" s="386"/>
      <c r="G1146" s="386"/>
      <c r="H1146" s="57"/>
      <c r="I1146" s="57"/>
      <c r="J1146" s="57"/>
      <c r="K1146" s="57"/>
      <c r="L1146" s="57"/>
      <c r="M1146" s="57"/>
      <c r="N1146" s="57"/>
      <c r="O1146" s="57"/>
      <c r="P1146" s="57"/>
      <c r="Q1146" s="57"/>
      <c r="R1146" s="57"/>
      <c r="S1146" s="57"/>
      <c r="T1146" s="57"/>
      <c r="U1146" s="57"/>
      <c r="V1146" s="57"/>
      <c r="W1146" s="57"/>
      <c r="X1146" s="57"/>
      <c r="Y1146" s="108"/>
      <c r="Z1146" s="57"/>
      <c r="AA1146" s="57"/>
      <c r="AB1146" s="57"/>
      <c r="AC1146" s="100"/>
      <c r="AD1146" s="255"/>
      <c r="AE1146" s="256"/>
      <c r="AF1146" s="256"/>
      <c r="AG1146" s="256"/>
      <c r="AH1146" s="257"/>
      <c r="AI1146" s="318"/>
      <c r="AJ1146" s="318"/>
      <c r="AK1146" s="318"/>
      <c r="AL1146" s="318"/>
      <c r="AM1146" s="318"/>
      <c r="AN1146" s="318"/>
      <c r="AO1146" s="318"/>
      <c r="AP1146" s="318"/>
      <c r="AQ1146" s="318"/>
      <c r="AR1146" s="318"/>
      <c r="AS1146" s="318"/>
      <c r="AT1146" s="318"/>
      <c r="AU1146" s="318"/>
      <c r="AV1146" s="247"/>
      <c r="AW1146" s="247"/>
      <c r="AX1146" s="247"/>
      <c r="AY1146" s="318"/>
      <c r="AZ1146" s="318"/>
      <c r="BA1146" s="318"/>
      <c r="BB1146" s="318"/>
      <c r="BC1146" s="318"/>
      <c r="BD1146" s="318"/>
      <c r="BE1146" s="318"/>
      <c r="BF1146" s="106"/>
    </row>
    <row r="1147" spans="1:60" ht="5.5" customHeight="1" thickBot="1" x14ac:dyDescent="0.6">
      <c r="A1147" s="120"/>
      <c r="B1147" s="127"/>
      <c r="C1147" s="127"/>
      <c r="D1147" s="127"/>
      <c r="E1147" s="127"/>
      <c r="F1147" s="127"/>
      <c r="G1147" s="127"/>
      <c r="H1147" s="127"/>
      <c r="I1147" s="127"/>
      <c r="J1147" s="127"/>
      <c r="K1147" s="127"/>
      <c r="L1147" s="127"/>
      <c r="M1147" s="127"/>
      <c r="N1147" s="127"/>
      <c r="O1147" s="127"/>
      <c r="P1147" s="127"/>
      <c r="Q1147" s="127"/>
      <c r="R1147" s="127"/>
      <c r="S1147" s="127"/>
      <c r="T1147" s="127"/>
      <c r="U1147" s="127"/>
      <c r="V1147" s="127"/>
      <c r="W1147" s="127"/>
      <c r="X1147" s="127"/>
      <c r="Y1147" s="122"/>
      <c r="Z1147" s="122"/>
      <c r="AA1147" s="122"/>
      <c r="AB1147" s="122"/>
      <c r="AC1147" s="122"/>
      <c r="AD1147" s="122"/>
      <c r="AE1147" s="122"/>
      <c r="AF1147" s="122"/>
      <c r="AG1147" s="122"/>
      <c r="AH1147" s="122"/>
      <c r="AI1147" s="122"/>
      <c r="AJ1147" s="122"/>
      <c r="AK1147" s="122"/>
      <c r="AL1147" s="122"/>
      <c r="AM1147" s="122"/>
      <c r="AN1147" s="122"/>
      <c r="AO1147" s="122"/>
      <c r="AP1147" s="122"/>
      <c r="AQ1147" s="122"/>
      <c r="AR1147" s="122"/>
      <c r="AS1147" s="122"/>
      <c r="AT1147" s="122"/>
      <c r="AU1147" s="122"/>
      <c r="AV1147" s="122"/>
      <c r="AW1147" s="122"/>
      <c r="AX1147" s="122"/>
      <c r="AY1147" s="122"/>
      <c r="AZ1147" s="122"/>
      <c r="BA1147" s="122"/>
      <c r="BB1147" s="122"/>
      <c r="BC1147" s="122"/>
      <c r="BD1147" s="122"/>
      <c r="BE1147" s="122"/>
      <c r="BF1147" s="123"/>
    </row>
    <row r="1148" spans="1:60" ht="37.4" customHeight="1" thickTop="1" x14ac:dyDescent="0.55000000000000004">
      <c r="BH1148" s="1">
        <f>SUM(BH1:BH1146)</f>
        <v>13</v>
      </c>
    </row>
  </sheetData>
  <sheetProtection algorithmName="SHA-512" hashValue="rSvmB3CzA5fdGkuCUHM4CU+slzUzdaYzZ+o5h1RCto46aIfyP2NsgBgqZerxXM2iZLp4iFjQQ2btYG6kWgaHUw==" saltValue="qcY3kFmyi2L7NvKvrz9teQ==" spinCount="100000" sheet="1" objects="1" scenarios="1"/>
  <mergeCells count="1918">
    <mergeCell ref="Y1036:AB1036"/>
    <mergeCell ref="AR1004:AT1004"/>
    <mergeCell ref="AU1004:BE1004"/>
    <mergeCell ref="AD998:AF998"/>
    <mergeCell ref="Y1032:AB1032"/>
    <mergeCell ref="B1034:C1034"/>
    <mergeCell ref="AV998:AX998"/>
    <mergeCell ref="AY998:BE998"/>
    <mergeCell ref="U1013:W1013"/>
    <mergeCell ref="Y990:AB990"/>
    <mergeCell ref="AD1019:AF1019"/>
    <mergeCell ref="AG1019:AU1019"/>
    <mergeCell ref="AV1019:AX1019"/>
    <mergeCell ref="AY1019:BE1019"/>
    <mergeCell ref="AD1021:AF1025"/>
    <mergeCell ref="C1000:X1000"/>
    <mergeCell ref="AU1025:BE1025"/>
    <mergeCell ref="AD1000:AF1004"/>
    <mergeCell ref="Y1017:AB1023"/>
    <mergeCell ref="AG1021:AQ1025"/>
    <mergeCell ref="B994:X994"/>
    <mergeCell ref="Y994:AB994"/>
    <mergeCell ref="AD990:AF990"/>
    <mergeCell ref="AG990:BE990"/>
    <mergeCell ref="AG1017:BE1017"/>
    <mergeCell ref="C1017:X1023"/>
    <mergeCell ref="AD992:AF994"/>
    <mergeCell ref="AG1034:BE1036"/>
    <mergeCell ref="AG1000:AQ1004"/>
    <mergeCell ref="C1032:E1032"/>
    <mergeCell ref="AR874:AT877"/>
    <mergeCell ref="AR895:AT898"/>
    <mergeCell ref="AR916:AT919"/>
    <mergeCell ref="AI542:AU544"/>
    <mergeCell ref="AR815:AT815"/>
    <mergeCell ref="AU815:BE815"/>
    <mergeCell ref="AG828:BE828"/>
    <mergeCell ref="AU561:BE561"/>
    <mergeCell ref="AU620:BE623"/>
    <mergeCell ref="AV639:AX639"/>
    <mergeCell ref="AY639:BE639"/>
    <mergeCell ref="AV618:AX618"/>
    <mergeCell ref="AY618:BE618"/>
    <mergeCell ref="AG757:BE759"/>
    <mergeCell ref="AR836:AT836"/>
    <mergeCell ref="AU836:BE836"/>
    <mergeCell ref="AV809:AX809"/>
    <mergeCell ref="AV872:AX872"/>
    <mergeCell ref="AV880:AX882"/>
    <mergeCell ref="AY880:BE882"/>
    <mergeCell ref="AG763:AU763"/>
    <mergeCell ref="AV555:AX555"/>
    <mergeCell ref="AG845:BE847"/>
    <mergeCell ref="C1107:E1107"/>
    <mergeCell ref="G1107:J1107"/>
    <mergeCell ref="K1107:L1107"/>
    <mergeCell ref="M1107:V1107"/>
    <mergeCell ref="W1107:X1107"/>
    <mergeCell ref="Y1107:AB1107"/>
    <mergeCell ref="AD1107:AF1107"/>
    <mergeCell ref="AG1107:BE1107"/>
    <mergeCell ref="C1128:E1128"/>
    <mergeCell ref="G1128:J1128"/>
    <mergeCell ref="K1128:L1128"/>
    <mergeCell ref="M1128:V1128"/>
    <mergeCell ref="W1128:X1128"/>
    <mergeCell ref="Y1128:AB1128"/>
    <mergeCell ref="AD1128:AF1128"/>
    <mergeCell ref="AG1128:BE1128"/>
    <mergeCell ref="C1100:X1104"/>
    <mergeCell ref="Y1115:AB1115"/>
    <mergeCell ref="C1115:X1115"/>
    <mergeCell ref="B1111:X1111"/>
    <mergeCell ref="Y1111:AB1111"/>
    <mergeCell ref="AR1117:AT1120"/>
    <mergeCell ref="Y1113:AB1113"/>
    <mergeCell ref="AD1113:AF1113"/>
    <mergeCell ref="B1100:B1104"/>
    <mergeCell ref="AD1117:AF1121"/>
    <mergeCell ref="AG1117:AQ1121"/>
    <mergeCell ref="AG1115:AU1115"/>
    <mergeCell ref="AY1115:BE1115"/>
    <mergeCell ref="Y1065:AB1067"/>
    <mergeCell ref="AR1063:AT1066"/>
    <mergeCell ref="C843:E843"/>
    <mergeCell ref="AR958:AT961"/>
    <mergeCell ref="AR979:AT982"/>
    <mergeCell ref="AR1000:AT1003"/>
    <mergeCell ref="AR1021:AT1024"/>
    <mergeCell ref="AR1042:AT1045"/>
    <mergeCell ref="C927:E927"/>
    <mergeCell ref="G927:J927"/>
    <mergeCell ref="K927:L927"/>
    <mergeCell ref="M927:V927"/>
    <mergeCell ref="W927:X927"/>
    <mergeCell ref="Y927:AB927"/>
    <mergeCell ref="AD927:AF927"/>
    <mergeCell ref="C948:E948"/>
    <mergeCell ref="G948:J948"/>
    <mergeCell ref="K948:L948"/>
    <mergeCell ref="M948:V948"/>
    <mergeCell ref="W948:X948"/>
    <mergeCell ref="Y948:AB948"/>
    <mergeCell ref="AD948:AF948"/>
    <mergeCell ref="K843:L843"/>
    <mergeCell ref="C1011:E1011"/>
    <mergeCell ref="G1011:J1011"/>
    <mergeCell ref="K1032:L1032"/>
    <mergeCell ref="M1032:V1032"/>
    <mergeCell ref="C985:X985"/>
    <mergeCell ref="Y985:AB985"/>
    <mergeCell ref="Y958:AB958"/>
    <mergeCell ref="B1057:X1057"/>
    <mergeCell ref="Y973:AB973"/>
    <mergeCell ref="C761:X777"/>
    <mergeCell ref="AD786:AF786"/>
    <mergeCell ref="AG765:AQ769"/>
    <mergeCell ref="AD790:AF794"/>
    <mergeCell ref="C836:X838"/>
    <mergeCell ref="AD670:AH672"/>
    <mergeCell ref="AI670:AU672"/>
    <mergeCell ref="AV670:AX672"/>
    <mergeCell ref="AG885:BE885"/>
    <mergeCell ref="Y895:AB895"/>
    <mergeCell ref="D845:T845"/>
    <mergeCell ref="U845:W845"/>
    <mergeCell ref="X845:AB845"/>
    <mergeCell ref="AU857:BE857"/>
    <mergeCell ref="C885:E885"/>
    <mergeCell ref="G885:J885"/>
    <mergeCell ref="K885:L885"/>
    <mergeCell ref="M885:V885"/>
    <mergeCell ref="W885:X885"/>
    <mergeCell ref="Y885:AB885"/>
    <mergeCell ref="AD885:AF885"/>
    <mergeCell ref="AG849:BE849"/>
    <mergeCell ref="C872:X872"/>
    <mergeCell ref="AD895:AF899"/>
    <mergeCell ref="Y870:AB870"/>
    <mergeCell ref="Y746:AB748"/>
    <mergeCell ref="B887:C887"/>
    <mergeCell ref="D887:T887"/>
    <mergeCell ref="U887:W887"/>
    <mergeCell ref="C822:E822"/>
    <mergeCell ref="G822:J822"/>
    <mergeCell ref="K822:L822"/>
    <mergeCell ref="M822:V822"/>
    <mergeCell ref="W822:X822"/>
    <mergeCell ref="Y822:AB822"/>
    <mergeCell ref="AD822:AF822"/>
    <mergeCell ref="AG822:BE822"/>
    <mergeCell ref="B805:X805"/>
    <mergeCell ref="Y805:AB805"/>
    <mergeCell ref="AG809:AU809"/>
    <mergeCell ref="B807:B809"/>
    <mergeCell ref="C780:E780"/>
    <mergeCell ref="G780:J780"/>
    <mergeCell ref="K780:L780"/>
    <mergeCell ref="M780:V780"/>
    <mergeCell ref="W780:X780"/>
    <mergeCell ref="Y780:AB780"/>
    <mergeCell ref="Y801:AB801"/>
    <mergeCell ref="AD801:AF801"/>
    <mergeCell ref="AG801:BE801"/>
    <mergeCell ref="AD796:AH798"/>
    <mergeCell ref="AI796:AU798"/>
    <mergeCell ref="AV796:AX798"/>
    <mergeCell ref="AY796:BE798"/>
    <mergeCell ref="X803:AB803"/>
    <mergeCell ref="AY788:BE788"/>
    <mergeCell ref="Y788:AB788"/>
    <mergeCell ref="AD811:AF815"/>
    <mergeCell ref="M801:V801"/>
    <mergeCell ref="W801:X801"/>
    <mergeCell ref="AG786:BE786"/>
    <mergeCell ref="AG811:AQ815"/>
    <mergeCell ref="AU811:BE814"/>
    <mergeCell ref="AR790:AT793"/>
    <mergeCell ref="C540:X540"/>
    <mergeCell ref="AG547:BE547"/>
    <mergeCell ref="AG528:BE530"/>
    <mergeCell ref="Y595:AB595"/>
    <mergeCell ref="AD595:AF595"/>
    <mergeCell ref="AG595:BE595"/>
    <mergeCell ref="Y601:AB601"/>
    <mergeCell ref="C568:E568"/>
    <mergeCell ref="G568:J568"/>
    <mergeCell ref="AG652:BE652"/>
    <mergeCell ref="C574:X574"/>
    <mergeCell ref="C597:X599"/>
    <mergeCell ref="U570:W570"/>
    <mergeCell ref="X570:AB570"/>
    <mergeCell ref="AD570:AF572"/>
    <mergeCell ref="AG570:BE572"/>
    <mergeCell ref="B572:X572"/>
    <mergeCell ref="Y572:AB572"/>
    <mergeCell ref="W589:X589"/>
    <mergeCell ref="Y589:AB589"/>
    <mergeCell ref="AD578:AF582"/>
    <mergeCell ref="AR578:AT581"/>
    <mergeCell ref="AR599:AT602"/>
    <mergeCell ref="AR620:AT623"/>
    <mergeCell ref="AR641:AT644"/>
    <mergeCell ref="Y635:AB635"/>
    <mergeCell ref="AG578:AQ582"/>
    <mergeCell ref="C559:X559"/>
    <mergeCell ref="C589:E589"/>
    <mergeCell ref="G589:J589"/>
    <mergeCell ref="K589:L589"/>
    <mergeCell ref="M589:V589"/>
    <mergeCell ref="AG549:BE551"/>
    <mergeCell ref="AV576:AX576"/>
    <mergeCell ref="AY576:BE576"/>
    <mergeCell ref="Y578:AB578"/>
    <mergeCell ref="C563:X563"/>
    <mergeCell ref="Y563:AB563"/>
    <mergeCell ref="AR561:AT561"/>
    <mergeCell ref="AG553:BE553"/>
    <mergeCell ref="Y557:AB557"/>
    <mergeCell ref="AR557:AT560"/>
    <mergeCell ref="Y561:AB561"/>
    <mergeCell ref="AR582:AT582"/>
    <mergeCell ref="AU582:BE582"/>
    <mergeCell ref="AD576:AF576"/>
    <mergeCell ref="AY584:BE586"/>
    <mergeCell ref="C557:X557"/>
    <mergeCell ref="Y400:AB400"/>
    <mergeCell ref="AD400:AF400"/>
    <mergeCell ref="AG400:BE400"/>
    <mergeCell ref="C421:E421"/>
    <mergeCell ref="G421:J421"/>
    <mergeCell ref="K421:L421"/>
    <mergeCell ref="M421:V421"/>
    <mergeCell ref="W421:X421"/>
    <mergeCell ref="Y421:AB421"/>
    <mergeCell ref="AD421:AF421"/>
    <mergeCell ref="AG421:BE421"/>
    <mergeCell ref="C442:E442"/>
    <mergeCell ref="G442:J442"/>
    <mergeCell ref="K442:L442"/>
    <mergeCell ref="M442:V442"/>
    <mergeCell ref="Y469:AB471"/>
    <mergeCell ref="C463:E463"/>
    <mergeCell ref="G463:J463"/>
    <mergeCell ref="K463:L463"/>
    <mergeCell ref="B446:X446"/>
    <mergeCell ref="D423:T423"/>
    <mergeCell ref="AD416:AH418"/>
    <mergeCell ref="AI416:AU418"/>
    <mergeCell ref="Y241:AB241"/>
    <mergeCell ref="B246:C246"/>
    <mergeCell ref="D246:T246"/>
    <mergeCell ref="U246:W246"/>
    <mergeCell ref="C326:X326"/>
    <mergeCell ref="U267:W267"/>
    <mergeCell ref="X267:AB267"/>
    <mergeCell ref="C322:X324"/>
    <mergeCell ref="C328:X328"/>
    <mergeCell ref="Y258:AB258"/>
    <mergeCell ref="W442:X442"/>
    <mergeCell ref="Y442:AB442"/>
    <mergeCell ref="AG442:BE442"/>
    <mergeCell ref="C331:E331"/>
    <mergeCell ref="G331:J331"/>
    <mergeCell ref="K331:L331"/>
    <mergeCell ref="M331:V331"/>
    <mergeCell ref="W331:X331"/>
    <mergeCell ref="Y331:AB331"/>
    <mergeCell ref="AD331:AF331"/>
    <mergeCell ref="AG331:BE331"/>
    <mergeCell ref="C352:E352"/>
    <mergeCell ref="G352:J352"/>
    <mergeCell ref="K352:L352"/>
    <mergeCell ref="M352:V352"/>
    <mergeCell ref="W352:X352"/>
    <mergeCell ref="Y352:AB352"/>
    <mergeCell ref="AD352:AF352"/>
    <mergeCell ref="AG352:BE352"/>
    <mergeCell ref="C379:E379"/>
    <mergeCell ref="Y427:AB429"/>
    <mergeCell ref="Y391:AB391"/>
    <mergeCell ref="AG250:BE250"/>
    <mergeCell ref="Y254:AB254"/>
    <mergeCell ref="Y295:AB295"/>
    <mergeCell ref="AG254:AQ258"/>
    <mergeCell ref="Y250:AB252"/>
    <mergeCell ref="C254:X254"/>
    <mergeCell ref="AD252:AF252"/>
    <mergeCell ref="Y293:AB293"/>
    <mergeCell ref="Y287:AB289"/>
    <mergeCell ref="AD260:AH262"/>
    <mergeCell ref="AI260:AU262"/>
    <mergeCell ref="AV260:AX262"/>
    <mergeCell ref="AY260:BE262"/>
    <mergeCell ref="AD281:AH283"/>
    <mergeCell ref="AI281:AU283"/>
    <mergeCell ref="AV281:AX283"/>
    <mergeCell ref="AY281:BE283"/>
    <mergeCell ref="AR254:AT257"/>
    <mergeCell ref="AR275:AT278"/>
    <mergeCell ref="AG252:AU252"/>
    <mergeCell ref="AV252:AX252"/>
    <mergeCell ref="AY252:BE252"/>
    <mergeCell ref="C250:X252"/>
    <mergeCell ref="C291:X291"/>
    <mergeCell ref="C293:X293"/>
    <mergeCell ref="AU279:BE279"/>
    <mergeCell ref="B267:C267"/>
    <mergeCell ref="AU275:BE278"/>
    <mergeCell ref="AR258:AT258"/>
    <mergeCell ref="AU258:BE258"/>
    <mergeCell ref="C219:E219"/>
    <mergeCell ref="G219:J219"/>
    <mergeCell ref="K219:L219"/>
    <mergeCell ref="M219:V219"/>
    <mergeCell ref="W219:X219"/>
    <mergeCell ref="Y219:AB219"/>
    <mergeCell ref="AD219:AF219"/>
    <mergeCell ref="AG219:BE219"/>
    <mergeCell ref="AG198:BE198"/>
    <mergeCell ref="C198:X202"/>
    <mergeCell ref="C204:X204"/>
    <mergeCell ref="U194:W194"/>
    <mergeCell ref="X194:AB194"/>
    <mergeCell ref="AV200:AX200"/>
    <mergeCell ref="AY200:BE200"/>
    <mergeCell ref="AD202:AF206"/>
    <mergeCell ref="D194:T194"/>
    <mergeCell ref="AR202:AT205"/>
    <mergeCell ref="AU58:BE58"/>
    <mergeCell ref="AG44:BE44"/>
    <mergeCell ref="AG50:BE50"/>
    <mergeCell ref="B167:X167"/>
    <mergeCell ref="Y167:AB167"/>
    <mergeCell ref="AD165:AF167"/>
    <mergeCell ref="AG165:BE167"/>
    <mergeCell ref="B154:B156"/>
    <mergeCell ref="C152:X152"/>
    <mergeCell ref="C192:E192"/>
    <mergeCell ref="G192:J192"/>
    <mergeCell ref="K192:L192"/>
    <mergeCell ref="M192:V192"/>
    <mergeCell ref="W192:X192"/>
    <mergeCell ref="Y192:AB192"/>
    <mergeCell ref="AD192:AF192"/>
    <mergeCell ref="AG192:BE192"/>
    <mergeCell ref="Y20:AB20"/>
    <mergeCell ref="C8:E8"/>
    <mergeCell ref="G8:J8"/>
    <mergeCell ref="AG31:AU31"/>
    <mergeCell ref="B12:X12"/>
    <mergeCell ref="Y12:AB12"/>
    <mergeCell ref="Y14:AB16"/>
    <mergeCell ref="B25:C25"/>
    <mergeCell ref="D25:T25"/>
    <mergeCell ref="AG96:AQ100"/>
    <mergeCell ref="AG92:BE92"/>
    <mergeCell ref="C102:X102"/>
    <mergeCell ref="Y102:AB102"/>
    <mergeCell ref="AD94:AF94"/>
    <mergeCell ref="X67:AB67"/>
    <mergeCell ref="AD67:AF69"/>
    <mergeCell ref="AV31:AX31"/>
    <mergeCell ref="AY31:BE31"/>
    <mergeCell ref="AD33:AF37"/>
    <mergeCell ref="AG33:AQ37"/>
    <mergeCell ref="AR33:AT36"/>
    <mergeCell ref="AU33:BE36"/>
    <mergeCell ref="AR37:AT37"/>
    <mergeCell ref="AU37:BE37"/>
    <mergeCell ref="AG52:AU52"/>
    <mergeCell ref="AV52:AX52"/>
    <mergeCell ref="AY52:BE52"/>
    <mergeCell ref="AD54:AF58"/>
    <mergeCell ref="AG54:AQ58"/>
    <mergeCell ref="AR54:AT57"/>
    <mergeCell ref="AU54:BE57"/>
    <mergeCell ref="AR58:AT58"/>
    <mergeCell ref="C1038:X1038"/>
    <mergeCell ref="C1040:X1042"/>
    <mergeCell ref="Y1000:AB1000"/>
    <mergeCell ref="M8:V8"/>
    <mergeCell ref="W8:X8"/>
    <mergeCell ref="Y8:AB8"/>
    <mergeCell ref="M44:V44"/>
    <mergeCell ref="W44:X44"/>
    <mergeCell ref="Y44:AB44"/>
    <mergeCell ref="AD25:AF27"/>
    <mergeCell ref="AG25:BE27"/>
    <mergeCell ref="D10:T10"/>
    <mergeCell ref="U10:W10"/>
    <mergeCell ref="X10:AB10"/>
    <mergeCell ref="AG10:AU10"/>
    <mergeCell ref="AV10:AX10"/>
    <mergeCell ref="AY10:BE10"/>
    <mergeCell ref="C23:E23"/>
    <mergeCell ref="G23:J23"/>
    <mergeCell ref="K23:L23"/>
    <mergeCell ref="AD23:AF23"/>
    <mergeCell ref="AG23:BE23"/>
    <mergeCell ref="M23:V23"/>
    <mergeCell ref="W23:X23"/>
    <mergeCell ref="Y23:AB23"/>
    <mergeCell ref="C39:X39"/>
    <mergeCell ref="AD12:AF16"/>
    <mergeCell ref="AG12:AQ16"/>
    <mergeCell ref="AU12:BE15"/>
    <mergeCell ref="AR16:AT16"/>
    <mergeCell ref="AU16:BE16"/>
    <mergeCell ref="AD44:AF44"/>
    <mergeCell ref="AG221:BE223"/>
    <mergeCell ref="C206:X206"/>
    <mergeCell ref="B1065:B1067"/>
    <mergeCell ref="Y1142:AB1142"/>
    <mergeCell ref="B1130:C1130"/>
    <mergeCell ref="D1130:T1130"/>
    <mergeCell ref="U1130:W1130"/>
    <mergeCell ref="X1130:AB1130"/>
    <mergeCell ref="B1109:C1109"/>
    <mergeCell ref="D1109:T1109"/>
    <mergeCell ref="U1109:W1109"/>
    <mergeCell ref="X1109:AB1109"/>
    <mergeCell ref="C1113:X1113"/>
    <mergeCell ref="B1017:B1023"/>
    <mergeCell ref="Y935:AB935"/>
    <mergeCell ref="C1138:X1138"/>
    <mergeCell ref="C1140:X1140"/>
    <mergeCell ref="C1142:X1142"/>
    <mergeCell ref="Y1136:AB1136"/>
    <mergeCell ref="Y1138:AB1138"/>
    <mergeCell ref="Y1140:AB1140"/>
    <mergeCell ref="B992:C992"/>
    <mergeCell ref="Y996:AB998"/>
    <mergeCell ref="B1096:B1098"/>
    <mergeCell ref="C1096:X1098"/>
    <mergeCell ref="Y1096:AB1098"/>
    <mergeCell ref="D992:T992"/>
    <mergeCell ref="U992:W992"/>
    <mergeCell ref="X992:AB992"/>
    <mergeCell ref="U950:W950"/>
    <mergeCell ref="Y1057:AB1057"/>
    <mergeCell ref="B1040:B1042"/>
    <mergeCell ref="W1032:X1032"/>
    <mergeCell ref="B1036:X1036"/>
    <mergeCell ref="M864:V864"/>
    <mergeCell ref="Y1078:AB1078"/>
    <mergeCell ref="AR1067:AT1067"/>
    <mergeCell ref="C44:E44"/>
    <mergeCell ref="G44:J44"/>
    <mergeCell ref="K44:L44"/>
    <mergeCell ref="B225:B237"/>
    <mergeCell ref="C225:X237"/>
    <mergeCell ref="B46:C46"/>
    <mergeCell ref="Y1100:AB1104"/>
    <mergeCell ref="B1055:C1055"/>
    <mergeCell ref="D1055:T1055"/>
    <mergeCell ref="AU1067:BE1067"/>
    <mergeCell ref="C239:X239"/>
    <mergeCell ref="C241:X241"/>
    <mergeCell ref="B250:B252"/>
    <mergeCell ref="AD1084:AF1088"/>
    <mergeCell ref="AG1084:AQ1088"/>
    <mergeCell ref="AU1084:BE1087"/>
    <mergeCell ref="AR1088:AT1088"/>
    <mergeCell ref="AU1088:BE1088"/>
    <mergeCell ref="B853:B855"/>
    <mergeCell ref="C960:X960"/>
    <mergeCell ref="K1074:L1074"/>
    <mergeCell ref="M990:V990"/>
    <mergeCell ref="W990:X990"/>
    <mergeCell ref="Y265:AB265"/>
    <mergeCell ref="Y1053:AB1053"/>
    <mergeCell ref="AD1053:AF1053"/>
    <mergeCell ref="AG46:BE48"/>
    <mergeCell ref="AG1055:BE1057"/>
    <mergeCell ref="AY1090:BE1092"/>
    <mergeCell ref="AG1136:AU1136"/>
    <mergeCell ref="C1059:X1063"/>
    <mergeCell ref="AD1115:AF1115"/>
    <mergeCell ref="B1132:X1132"/>
    <mergeCell ref="Y1132:AB1132"/>
    <mergeCell ref="Y1134:AB1134"/>
    <mergeCell ref="AD1134:AF1134"/>
    <mergeCell ref="C1065:X1067"/>
    <mergeCell ref="C244:E244"/>
    <mergeCell ref="Y1059:AB1063"/>
    <mergeCell ref="AD267:AF269"/>
    <mergeCell ref="AG267:BE269"/>
    <mergeCell ref="AG271:BE271"/>
    <mergeCell ref="Y271:AB285"/>
    <mergeCell ref="AD250:AF250"/>
    <mergeCell ref="X1076:AB1076"/>
    <mergeCell ref="AD1076:AF1078"/>
    <mergeCell ref="B1059:B1063"/>
    <mergeCell ref="B1080:B1082"/>
    <mergeCell ref="C1080:X1082"/>
    <mergeCell ref="C1074:E1074"/>
    <mergeCell ref="G1074:J1074"/>
    <mergeCell ref="Y1094:AB1094"/>
    <mergeCell ref="Y1080:AB1082"/>
    <mergeCell ref="AD1059:AF1059"/>
    <mergeCell ref="AG1059:BE1059"/>
    <mergeCell ref="Y897:AB897"/>
    <mergeCell ref="G1032:J1032"/>
    <mergeCell ref="C1134:X1134"/>
    <mergeCell ref="Y1040:AB1042"/>
    <mergeCell ref="K990:L990"/>
    <mergeCell ref="C935:X935"/>
    <mergeCell ref="D1013:T1013"/>
    <mergeCell ref="C1136:X1136"/>
    <mergeCell ref="AG1113:BE1113"/>
    <mergeCell ref="AD1082:AF1082"/>
    <mergeCell ref="AD1061:AF1061"/>
    <mergeCell ref="AG1061:AU1061"/>
    <mergeCell ref="AV1061:AX1061"/>
    <mergeCell ref="AY1061:BE1061"/>
    <mergeCell ref="AD1063:AF1067"/>
    <mergeCell ref="AG1063:AQ1067"/>
    <mergeCell ref="AU1063:BE1066"/>
    <mergeCell ref="C1094:X1094"/>
    <mergeCell ref="M1074:V1074"/>
    <mergeCell ref="W1074:X1074"/>
    <mergeCell ref="Y1074:AB1074"/>
    <mergeCell ref="AD1074:AF1074"/>
    <mergeCell ref="U1055:W1055"/>
    <mergeCell ref="X1055:AB1055"/>
    <mergeCell ref="AD1055:AF1057"/>
    <mergeCell ref="B1076:C1076"/>
    <mergeCell ref="AG1076:BE1078"/>
    <mergeCell ref="B1078:X1078"/>
    <mergeCell ref="D1076:T1076"/>
    <mergeCell ref="U1076:W1076"/>
    <mergeCell ref="AV1115:AX1115"/>
    <mergeCell ref="AD1123:AH1125"/>
    <mergeCell ref="AI1123:AU1125"/>
    <mergeCell ref="AV1123:AX1125"/>
    <mergeCell ref="AV1082:AX1082"/>
    <mergeCell ref="AG1074:BE1074"/>
    <mergeCell ref="X1034:AB1034"/>
    <mergeCell ref="C969:E969"/>
    <mergeCell ref="G969:J969"/>
    <mergeCell ref="Y864:AB864"/>
    <mergeCell ref="AD864:AF864"/>
    <mergeCell ref="AG864:BE864"/>
    <mergeCell ref="Y874:AB874"/>
    <mergeCell ref="C874:X874"/>
    <mergeCell ref="Y872:AB872"/>
    <mergeCell ref="Y853:AB855"/>
    <mergeCell ref="C864:E864"/>
    <mergeCell ref="G864:J864"/>
    <mergeCell ref="K864:L864"/>
    <mergeCell ref="C870:X870"/>
    <mergeCell ref="C933:X933"/>
    <mergeCell ref="B950:C950"/>
    <mergeCell ref="B1013:C1013"/>
    <mergeCell ref="U971:W971"/>
    <mergeCell ref="X971:AB971"/>
    <mergeCell ref="AD971:AF973"/>
    <mergeCell ref="AG971:BE973"/>
    <mergeCell ref="B973:X973"/>
    <mergeCell ref="X887:AB887"/>
    <mergeCell ref="AD887:AF889"/>
    <mergeCell ref="K1011:L1011"/>
    <mergeCell ref="M1011:V1011"/>
    <mergeCell ref="W1011:X1011"/>
    <mergeCell ref="Y1011:AB1011"/>
    <mergeCell ref="AD1011:AF1011"/>
    <mergeCell ref="AG1011:BE1011"/>
    <mergeCell ref="C990:E990"/>
    <mergeCell ref="G990:J990"/>
    <mergeCell ref="C740:X744"/>
    <mergeCell ref="C668:X668"/>
    <mergeCell ref="B664:B666"/>
    <mergeCell ref="B952:X952"/>
    <mergeCell ref="C1053:E1053"/>
    <mergeCell ref="C996:X998"/>
    <mergeCell ref="AD977:AF977"/>
    <mergeCell ref="AG977:AU977"/>
    <mergeCell ref="C958:X958"/>
    <mergeCell ref="B996:B998"/>
    <mergeCell ref="K1053:L1053"/>
    <mergeCell ref="M1053:V1053"/>
    <mergeCell ref="W1053:X1053"/>
    <mergeCell ref="AG1053:BE1053"/>
    <mergeCell ref="AD958:AF962"/>
    <mergeCell ref="AG958:AQ962"/>
    <mergeCell ref="AU958:BE961"/>
    <mergeCell ref="X950:AB950"/>
    <mergeCell ref="B975:B983"/>
    <mergeCell ref="Y1038:AB1038"/>
    <mergeCell ref="X1013:AB1013"/>
    <mergeCell ref="AD1013:AF1015"/>
    <mergeCell ref="AG1013:BE1015"/>
    <mergeCell ref="B1015:X1015"/>
    <mergeCell ref="Y1015:AB1015"/>
    <mergeCell ref="AU1021:BE1024"/>
    <mergeCell ref="AU979:BE982"/>
    <mergeCell ref="AR983:AT983"/>
    <mergeCell ref="AU983:BE983"/>
    <mergeCell ref="AR1025:AT1025"/>
    <mergeCell ref="D1034:T1034"/>
    <mergeCell ref="U1034:W1034"/>
    <mergeCell ref="D950:T950"/>
    <mergeCell ref="AV922:AX924"/>
    <mergeCell ref="AY922:BE924"/>
    <mergeCell ref="AD2:AF2"/>
    <mergeCell ref="AG2:AQ2"/>
    <mergeCell ref="AR2:AT2"/>
    <mergeCell ref="AU2:BE2"/>
    <mergeCell ref="Y952:AB952"/>
    <mergeCell ref="Y954:AB956"/>
    <mergeCell ref="C954:X956"/>
    <mergeCell ref="Y910:AB910"/>
    <mergeCell ref="C895:X895"/>
    <mergeCell ref="C897:X897"/>
    <mergeCell ref="Y933:AB933"/>
    <mergeCell ref="B912:B914"/>
    <mergeCell ref="AU899:BE899"/>
    <mergeCell ref="C906:E906"/>
    <mergeCell ref="G906:J906"/>
    <mergeCell ref="B929:C929"/>
    <mergeCell ref="U25:W25"/>
    <mergeCell ref="X25:AB25"/>
    <mergeCell ref="Y906:AB906"/>
    <mergeCell ref="AD549:AF551"/>
    <mergeCell ref="AG599:AQ603"/>
    <mergeCell ref="AU599:BE602"/>
    <mergeCell ref="AR603:AT603"/>
    <mergeCell ref="AU603:BE603"/>
    <mergeCell ref="AD563:AH565"/>
    <mergeCell ref="AI563:AU565"/>
    <mergeCell ref="AV563:AX565"/>
    <mergeCell ref="B757:C757"/>
    <mergeCell ref="D757:T757"/>
    <mergeCell ref="AG975:BE975"/>
    <mergeCell ref="AG998:AU998"/>
    <mergeCell ref="AG992:BE994"/>
    <mergeCell ref="K969:L969"/>
    <mergeCell ref="M969:V969"/>
    <mergeCell ref="W969:X969"/>
    <mergeCell ref="Y969:AB969"/>
    <mergeCell ref="D929:T929"/>
    <mergeCell ref="U929:W929"/>
    <mergeCell ref="X929:AB929"/>
    <mergeCell ref="AD929:AF931"/>
    <mergeCell ref="AG929:BE931"/>
    <mergeCell ref="AV914:AX914"/>
    <mergeCell ref="AY914:BE914"/>
    <mergeCell ref="B954:B956"/>
    <mergeCell ref="AD956:AF956"/>
    <mergeCell ref="AG956:AU956"/>
    <mergeCell ref="AV956:AX956"/>
    <mergeCell ref="AY956:BE956"/>
    <mergeCell ref="B931:X931"/>
    <mergeCell ref="AI943:AU945"/>
    <mergeCell ref="AV943:AX945"/>
    <mergeCell ref="AY943:BE945"/>
    <mergeCell ref="AD964:AH966"/>
    <mergeCell ref="AI964:AU966"/>
    <mergeCell ref="AV964:AX966"/>
    <mergeCell ref="AY964:BE966"/>
    <mergeCell ref="Y931:AB931"/>
    <mergeCell ref="Y912:AB914"/>
    <mergeCell ref="AD950:AF952"/>
    <mergeCell ref="AR962:AT962"/>
    <mergeCell ref="AU962:BE962"/>
    <mergeCell ref="Y664:AB666"/>
    <mergeCell ref="Y597:AB599"/>
    <mergeCell ref="Y622:AB622"/>
    <mergeCell ref="G1053:J1053"/>
    <mergeCell ref="AD1032:AF1032"/>
    <mergeCell ref="AG1032:BE1032"/>
    <mergeCell ref="B734:B738"/>
    <mergeCell ref="X757:AB757"/>
    <mergeCell ref="C746:X748"/>
    <mergeCell ref="B686:B704"/>
    <mergeCell ref="C686:X704"/>
    <mergeCell ref="B678:B682"/>
    <mergeCell ref="C678:X682"/>
    <mergeCell ref="Y678:AB682"/>
    <mergeCell ref="Y734:AB738"/>
    <mergeCell ref="Y740:AB744"/>
    <mergeCell ref="AY1040:BE1040"/>
    <mergeCell ref="Y891:AB893"/>
    <mergeCell ref="AG893:AU893"/>
    <mergeCell ref="AV893:AX893"/>
    <mergeCell ref="AY893:BE893"/>
    <mergeCell ref="AV977:AX977"/>
    <mergeCell ref="AY977:BE977"/>
    <mergeCell ref="Y975:AB983"/>
    <mergeCell ref="AD969:AF969"/>
    <mergeCell ref="AG969:BE969"/>
    <mergeCell ref="AD914:AF914"/>
    <mergeCell ref="AD954:AF954"/>
    <mergeCell ref="C975:X983"/>
    <mergeCell ref="B971:C971"/>
    <mergeCell ref="D971:T971"/>
    <mergeCell ref="AD975:AF975"/>
    <mergeCell ref="Y784:AB784"/>
    <mergeCell ref="B784:X784"/>
    <mergeCell ref="AD761:AF761"/>
    <mergeCell ref="D803:T803"/>
    <mergeCell ref="AG788:AU788"/>
    <mergeCell ref="AV788:AX788"/>
    <mergeCell ref="U803:W803"/>
    <mergeCell ref="B591:C591"/>
    <mergeCell ref="C684:X684"/>
    <mergeCell ref="C734:X738"/>
    <mergeCell ref="C706:X718"/>
    <mergeCell ref="W631:X631"/>
    <mergeCell ref="Y631:AB631"/>
    <mergeCell ref="AD631:AF631"/>
    <mergeCell ref="AG631:BE631"/>
    <mergeCell ref="C639:X639"/>
    <mergeCell ref="C652:E652"/>
    <mergeCell ref="G652:J652"/>
    <mergeCell ref="K652:L652"/>
    <mergeCell ref="M652:V652"/>
    <mergeCell ref="C631:E631"/>
    <mergeCell ref="AG639:AU639"/>
    <mergeCell ref="C786:X786"/>
    <mergeCell ref="C788:X788"/>
    <mergeCell ref="AD788:AF788"/>
    <mergeCell ref="AD780:AF780"/>
    <mergeCell ref="AG780:BE780"/>
    <mergeCell ref="C801:E801"/>
    <mergeCell ref="G801:J801"/>
    <mergeCell ref="K801:L801"/>
    <mergeCell ref="B670:B674"/>
    <mergeCell ref="C670:X674"/>
    <mergeCell ref="B782:C782"/>
    <mergeCell ref="D782:T782"/>
    <mergeCell ref="AD765:AF769"/>
    <mergeCell ref="AD605:AH607"/>
    <mergeCell ref="AI605:AU607"/>
    <mergeCell ref="AU769:BE769"/>
    <mergeCell ref="AG589:BE589"/>
    <mergeCell ref="AD626:AH628"/>
    <mergeCell ref="AI626:AU628"/>
    <mergeCell ref="AV626:AX628"/>
    <mergeCell ref="AY626:BE628"/>
    <mergeCell ref="B761:B777"/>
    <mergeCell ref="B570:C570"/>
    <mergeCell ref="D570:T570"/>
    <mergeCell ref="AD620:AF624"/>
    <mergeCell ref="AG620:AQ624"/>
    <mergeCell ref="Y761:AB777"/>
    <mergeCell ref="Y670:AB674"/>
    <mergeCell ref="C676:X676"/>
    <mergeCell ref="C755:E755"/>
    <mergeCell ref="G755:J755"/>
    <mergeCell ref="Y755:AB755"/>
    <mergeCell ref="AD755:AF755"/>
    <mergeCell ref="K755:L755"/>
    <mergeCell ref="M755:V755"/>
    <mergeCell ref="W755:X755"/>
    <mergeCell ref="C750:X752"/>
    <mergeCell ref="AE686:BD686"/>
    <mergeCell ref="D591:T591"/>
    <mergeCell ref="Y620:AB620"/>
    <mergeCell ref="AD618:AF618"/>
    <mergeCell ref="AG618:AU618"/>
    <mergeCell ref="Y624:AB624"/>
    <mergeCell ref="C620:X620"/>
    <mergeCell ref="D633:T633"/>
    <mergeCell ref="U633:W633"/>
    <mergeCell ref="X633:AB633"/>
    <mergeCell ref="B635:X635"/>
    <mergeCell ref="B740:B744"/>
    <mergeCell ref="B750:B752"/>
    <mergeCell ref="K568:L568"/>
    <mergeCell ref="M568:V568"/>
    <mergeCell ref="W568:X568"/>
    <mergeCell ref="Y568:AB568"/>
    <mergeCell ref="AD568:AF568"/>
    <mergeCell ref="AG568:BE568"/>
    <mergeCell ref="AG612:BE614"/>
    <mergeCell ref="B614:X614"/>
    <mergeCell ref="C616:X616"/>
    <mergeCell ref="C618:X618"/>
    <mergeCell ref="C637:X637"/>
    <mergeCell ref="G631:J631"/>
    <mergeCell ref="K631:L631"/>
    <mergeCell ref="M631:V631"/>
    <mergeCell ref="W610:X610"/>
    <mergeCell ref="Y610:AB610"/>
    <mergeCell ref="AD610:AF610"/>
    <mergeCell ref="AG610:BE610"/>
    <mergeCell ref="C603:X603"/>
    <mergeCell ref="Y603:AB603"/>
    <mergeCell ref="W652:X652"/>
    <mergeCell ref="Y652:AB652"/>
    <mergeCell ref="AD652:AF652"/>
    <mergeCell ref="Y686:AB704"/>
    <mergeCell ref="M547:V547"/>
    <mergeCell ref="W547:X547"/>
    <mergeCell ref="Y547:AB547"/>
    <mergeCell ref="AD547:AF547"/>
    <mergeCell ref="B530:X530"/>
    <mergeCell ref="Y530:AB530"/>
    <mergeCell ref="Y542:AB542"/>
    <mergeCell ref="B658:X658"/>
    <mergeCell ref="Y658:AB658"/>
    <mergeCell ref="B660:B662"/>
    <mergeCell ref="Y668:AB668"/>
    <mergeCell ref="AR668:AT668"/>
    <mergeCell ref="AR624:AT624"/>
    <mergeCell ref="AU624:BE624"/>
    <mergeCell ref="C660:X662"/>
    <mergeCell ref="B612:C612"/>
    <mergeCell ref="D612:T612"/>
    <mergeCell ref="U612:W612"/>
    <mergeCell ref="X612:AB612"/>
    <mergeCell ref="AG616:BE616"/>
    <mergeCell ref="AD591:AF593"/>
    <mergeCell ref="C610:E610"/>
    <mergeCell ref="G610:J610"/>
    <mergeCell ref="K610:L610"/>
    <mergeCell ref="M610:V610"/>
    <mergeCell ref="C624:X624"/>
    <mergeCell ref="AD612:AF614"/>
    <mergeCell ref="AD639:AF639"/>
    <mergeCell ref="AG591:BE593"/>
    <mergeCell ref="U591:W591"/>
    <mergeCell ref="Y637:AB637"/>
    <mergeCell ref="AD637:AF637"/>
    <mergeCell ref="D549:T549"/>
    <mergeCell ref="U549:W549"/>
    <mergeCell ref="Y553:AB555"/>
    <mergeCell ref="B551:X551"/>
    <mergeCell ref="Y551:AB551"/>
    <mergeCell ref="X549:AB549"/>
    <mergeCell ref="B553:B555"/>
    <mergeCell ref="C553:X555"/>
    <mergeCell ref="U528:W528"/>
    <mergeCell ref="X528:AB528"/>
    <mergeCell ref="C515:X515"/>
    <mergeCell ref="C513:X513"/>
    <mergeCell ref="Y515:AB515"/>
    <mergeCell ref="Y536:AB536"/>
    <mergeCell ref="W484:X484"/>
    <mergeCell ref="Y484:AB484"/>
    <mergeCell ref="AD484:AF484"/>
    <mergeCell ref="AD521:AH523"/>
    <mergeCell ref="AG532:BE532"/>
    <mergeCell ref="AD528:AF530"/>
    <mergeCell ref="AD542:AH544"/>
    <mergeCell ref="AV542:AX544"/>
    <mergeCell ref="AY542:BE544"/>
    <mergeCell ref="AD511:AF511"/>
    <mergeCell ref="AD553:AF553"/>
    <mergeCell ref="C526:E526"/>
    <mergeCell ref="G526:J526"/>
    <mergeCell ref="K526:L526"/>
    <mergeCell ref="C544:X544"/>
    <mergeCell ref="C547:E547"/>
    <mergeCell ref="G547:J547"/>
    <mergeCell ref="K547:L547"/>
    <mergeCell ref="Y490:AB492"/>
    <mergeCell ref="W505:X505"/>
    <mergeCell ref="M505:V505"/>
    <mergeCell ref="K505:L505"/>
    <mergeCell ref="G505:J505"/>
    <mergeCell ref="C505:E505"/>
    <mergeCell ref="AG492:AU492"/>
    <mergeCell ref="X381:AB381"/>
    <mergeCell ref="C484:E484"/>
    <mergeCell ref="G484:J484"/>
    <mergeCell ref="K484:L484"/>
    <mergeCell ref="M484:V484"/>
    <mergeCell ref="Y532:AB534"/>
    <mergeCell ref="AD532:AF532"/>
    <mergeCell ref="C538:X538"/>
    <mergeCell ref="AR515:AT518"/>
    <mergeCell ref="AR536:AT539"/>
    <mergeCell ref="Y511:AB511"/>
    <mergeCell ref="C532:X534"/>
    <mergeCell ref="C517:X517"/>
    <mergeCell ref="C536:X536"/>
    <mergeCell ref="AG484:BE484"/>
    <mergeCell ref="AU519:BE519"/>
    <mergeCell ref="AV534:AX534"/>
    <mergeCell ref="AI521:AU523"/>
    <mergeCell ref="AV521:AX523"/>
    <mergeCell ref="AY521:BE523"/>
    <mergeCell ref="C400:E400"/>
    <mergeCell ref="G400:J400"/>
    <mergeCell ref="K400:L400"/>
    <mergeCell ref="M400:V400"/>
    <mergeCell ref="W400:X400"/>
    <mergeCell ref="Y494:AB494"/>
    <mergeCell ref="AD507:AF509"/>
    <mergeCell ref="AG507:BE509"/>
    <mergeCell ref="B509:X509"/>
    <mergeCell ref="Y509:AB509"/>
    <mergeCell ref="U507:W507"/>
    <mergeCell ref="AD494:AF498"/>
    <mergeCell ref="AU494:BE497"/>
    <mergeCell ref="AD500:AH502"/>
    <mergeCell ref="AI500:AU502"/>
    <mergeCell ref="AV500:AX502"/>
    <mergeCell ref="AY500:BE502"/>
    <mergeCell ref="AG494:AQ498"/>
    <mergeCell ref="AU498:BE498"/>
    <mergeCell ref="AG505:BE505"/>
    <mergeCell ref="AR494:AT497"/>
    <mergeCell ref="AR498:AT498"/>
    <mergeCell ref="AD86:AF86"/>
    <mergeCell ref="Y406:AB406"/>
    <mergeCell ref="AD406:AF406"/>
    <mergeCell ref="AG406:BE406"/>
    <mergeCell ref="AG402:BE404"/>
    <mergeCell ref="B402:C402"/>
    <mergeCell ref="D402:T402"/>
    <mergeCell ref="AR393:AT393"/>
    <mergeCell ref="AU393:BE393"/>
    <mergeCell ref="C391:X391"/>
    <mergeCell ref="AG379:BE379"/>
    <mergeCell ref="C385:X385"/>
    <mergeCell ref="AG389:AQ393"/>
    <mergeCell ref="Y368:AB372"/>
    <mergeCell ref="AG385:BE385"/>
    <mergeCell ref="AD379:AF379"/>
    <mergeCell ref="C368:X372"/>
    <mergeCell ref="C374:X374"/>
    <mergeCell ref="C376:X376"/>
    <mergeCell ref="C389:X389"/>
    <mergeCell ref="AR389:AT392"/>
    <mergeCell ref="AD402:AF404"/>
    <mergeCell ref="Y385:AB385"/>
    <mergeCell ref="AD385:AF385"/>
    <mergeCell ref="AI395:AU397"/>
    <mergeCell ref="AV395:AX397"/>
    <mergeCell ref="AY395:BE397"/>
    <mergeCell ref="G379:J379"/>
    <mergeCell ref="K379:L379"/>
    <mergeCell ref="M379:V379"/>
    <mergeCell ref="W379:X379"/>
    <mergeCell ref="Y379:AB379"/>
    <mergeCell ref="Y160:AB160"/>
    <mergeCell ref="Y39:AB39"/>
    <mergeCell ref="Y54:AB56"/>
    <mergeCell ref="Y58:AB58"/>
    <mergeCell ref="X88:AB88"/>
    <mergeCell ref="AD88:AF90"/>
    <mergeCell ref="C129:X129"/>
    <mergeCell ref="C131:X131"/>
    <mergeCell ref="C140:X140"/>
    <mergeCell ref="C142:X142"/>
    <mergeCell ref="B144:B146"/>
    <mergeCell ref="U109:W109"/>
    <mergeCell ref="C62:X62"/>
    <mergeCell ref="Y62:AB62"/>
    <mergeCell ref="Y125:AB127"/>
    <mergeCell ref="D46:T46"/>
    <mergeCell ref="U46:W46"/>
    <mergeCell ref="X46:AB46"/>
    <mergeCell ref="AD46:AF48"/>
    <mergeCell ref="C65:E65"/>
    <mergeCell ref="G65:J65"/>
    <mergeCell ref="K65:L65"/>
    <mergeCell ref="M65:V65"/>
    <mergeCell ref="W65:X65"/>
    <mergeCell ref="Y65:AB65"/>
    <mergeCell ref="AD65:AF65"/>
    <mergeCell ref="C86:E86"/>
    <mergeCell ref="G86:J86"/>
    <mergeCell ref="K86:L86"/>
    <mergeCell ref="M86:V86"/>
    <mergeCell ref="W86:X86"/>
    <mergeCell ref="Y86:AB86"/>
    <mergeCell ref="B92:B96"/>
    <mergeCell ref="Y129:AB129"/>
    <mergeCell ref="AD92:AF92"/>
    <mergeCell ref="AG67:BE69"/>
    <mergeCell ref="B88:C88"/>
    <mergeCell ref="D88:T88"/>
    <mergeCell ref="B50:B52"/>
    <mergeCell ref="C50:X52"/>
    <mergeCell ref="AD194:AF196"/>
    <mergeCell ref="AG194:BE196"/>
    <mergeCell ref="B196:X196"/>
    <mergeCell ref="Y196:AB196"/>
    <mergeCell ref="AD225:AF225"/>
    <mergeCell ref="AD169:AF169"/>
    <mergeCell ref="AG169:BE169"/>
    <mergeCell ref="B90:X90"/>
    <mergeCell ref="AD50:AF50"/>
    <mergeCell ref="Y50:AB52"/>
    <mergeCell ref="B54:B56"/>
    <mergeCell ref="C187:X187"/>
    <mergeCell ref="AD198:AF198"/>
    <mergeCell ref="AY171:BE171"/>
    <mergeCell ref="AG65:BE65"/>
    <mergeCell ref="AG86:BE86"/>
    <mergeCell ref="AG75:AQ79"/>
    <mergeCell ref="AU75:BE78"/>
    <mergeCell ref="AR79:AT79"/>
    <mergeCell ref="C169:X183"/>
    <mergeCell ref="Y169:AB183"/>
    <mergeCell ref="D165:T165"/>
    <mergeCell ref="U165:W165"/>
    <mergeCell ref="X165:AB165"/>
    <mergeCell ref="Y69:AB69"/>
    <mergeCell ref="Y158:AB158"/>
    <mergeCell ref="C154:X156"/>
    <mergeCell ref="Y148:AB150"/>
    <mergeCell ref="AR144:AT147"/>
    <mergeCell ref="C148:X150"/>
    <mergeCell ref="Y152:AB152"/>
    <mergeCell ref="B148:B150"/>
    <mergeCell ref="B14:B16"/>
    <mergeCell ref="C14:X16"/>
    <mergeCell ref="Y29:AB33"/>
    <mergeCell ref="AD29:AF29"/>
    <mergeCell ref="AG29:BE29"/>
    <mergeCell ref="B27:X27"/>
    <mergeCell ref="Y27:AB27"/>
    <mergeCell ref="AR12:AT15"/>
    <mergeCell ref="B113:B115"/>
    <mergeCell ref="AD109:AF111"/>
    <mergeCell ref="X136:AB136"/>
    <mergeCell ref="Y140:AB140"/>
    <mergeCell ref="C144:X146"/>
    <mergeCell ref="B29:B33"/>
    <mergeCell ref="C29:X33"/>
    <mergeCell ref="Y90:AB90"/>
    <mergeCell ref="B83:X83"/>
    <mergeCell ref="Y83:AB83"/>
    <mergeCell ref="AD71:AF71"/>
    <mergeCell ref="AG71:BE71"/>
    <mergeCell ref="Y79:AB79"/>
    <mergeCell ref="B48:X48"/>
    <mergeCell ref="Y48:AB48"/>
    <mergeCell ref="Y81:AB81"/>
    <mergeCell ref="C158:X158"/>
    <mergeCell ref="B67:C67"/>
    <mergeCell ref="D67:T67"/>
    <mergeCell ref="B71:B77"/>
    <mergeCell ref="C123:X123"/>
    <mergeCell ref="C125:X127"/>
    <mergeCell ref="C98:X98"/>
    <mergeCell ref="C100:X100"/>
    <mergeCell ref="AD102:AH104"/>
    <mergeCell ref="AI102:AU104"/>
    <mergeCell ref="AV102:AX104"/>
    <mergeCell ref="AY102:BE104"/>
    <mergeCell ref="AD123:AH125"/>
    <mergeCell ref="AI123:AU125"/>
    <mergeCell ref="AR75:AT78"/>
    <mergeCell ref="AR96:AT99"/>
    <mergeCell ref="AR117:AT120"/>
    <mergeCell ref="W107:X107"/>
    <mergeCell ref="Y107:AB107"/>
    <mergeCell ref="AD107:AF107"/>
    <mergeCell ref="AG107:BE107"/>
    <mergeCell ref="AG117:AQ121"/>
    <mergeCell ref="AU117:BE120"/>
    <mergeCell ref="AR121:AT121"/>
    <mergeCell ref="AU121:BE121"/>
    <mergeCell ref="AU96:BE99"/>
    <mergeCell ref="AR100:AT100"/>
    <mergeCell ref="AU100:BE100"/>
    <mergeCell ref="Y100:AB100"/>
    <mergeCell ref="AU79:BE79"/>
    <mergeCell ref="C92:X96"/>
    <mergeCell ref="B69:X69"/>
    <mergeCell ref="B165:C165"/>
    <mergeCell ref="U136:W136"/>
    <mergeCell ref="B136:C136"/>
    <mergeCell ref="B125:B127"/>
    <mergeCell ref="C117:X121"/>
    <mergeCell ref="AD115:AF115"/>
    <mergeCell ref="B117:B121"/>
    <mergeCell ref="AG109:BE111"/>
    <mergeCell ref="AY115:BE115"/>
    <mergeCell ref="G134:J134"/>
    <mergeCell ref="K134:L134"/>
    <mergeCell ref="M134:V134"/>
    <mergeCell ref="W134:X134"/>
    <mergeCell ref="Y134:AB134"/>
    <mergeCell ref="AD134:AF134"/>
    <mergeCell ref="AG134:BE134"/>
    <mergeCell ref="Y131:AB131"/>
    <mergeCell ref="C134:E134"/>
    <mergeCell ref="B109:C109"/>
    <mergeCell ref="D109:T109"/>
    <mergeCell ref="C163:E163"/>
    <mergeCell ref="G163:J163"/>
    <mergeCell ref="K163:L163"/>
    <mergeCell ref="M163:V163"/>
    <mergeCell ref="Y144:AB146"/>
    <mergeCell ref="W163:X163"/>
    <mergeCell ref="Y163:AB163"/>
    <mergeCell ref="AD163:AF163"/>
    <mergeCell ref="AG163:BE163"/>
    <mergeCell ref="Y154:AB156"/>
    <mergeCell ref="AG140:BE140"/>
    <mergeCell ref="AV123:AX125"/>
    <mergeCell ref="Y239:AB239"/>
    <mergeCell ref="AY387:BE387"/>
    <mergeCell ref="AD389:AF393"/>
    <mergeCell ref="B354:C354"/>
    <mergeCell ref="D354:T354"/>
    <mergeCell ref="U354:W354"/>
    <mergeCell ref="X354:AB354"/>
    <mergeCell ref="B356:X356"/>
    <mergeCell ref="Y356:AB356"/>
    <mergeCell ref="C185:X185"/>
    <mergeCell ref="C189:X189"/>
    <mergeCell ref="Y185:AB185"/>
    <mergeCell ref="Y187:AB187"/>
    <mergeCell ref="Y189:AB189"/>
    <mergeCell ref="Y248:AB248"/>
    <mergeCell ref="Y198:AB202"/>
    <mergeCell ref="B221:C221"/>
    <mergeCell ref="D221:T221"/>
    <mergeCell ref="U221:W221"/>
    <mergeCell ref="X221:AB221"/>
    <mergeCell ref="B198:B202"/>
    <mergeCell ref="Y326:AB326"/>
    <mergeCell ref="B269:X269"/>
    <mergeCell ref="Y269:AB269"/>
    <mergeCell ref="C271:X285"/>
    <mergeCell ref="C287:X289"/>
    <mergeCell ref="K265:L265"/>
    <mergeCell ref="C214:X214"/>
    <mergeCell ref="C216:X216"/>
    <mergeCell ref="Y204:AB204"/>
    <mergeCell ref="Y206:AB206"/>
    <mergeCell ref="AR206:AT206"/>
    <mergeCell ref="AV308:AX308"/>
    <mergeCell ref="AY308:BE308"/>
    <mergeCell ref="D300:T302"/>
    <mergeCell ref="AD308:AF308"/>
    <mergeCell ref="C306:X320"/>
    <mergeCell ref="B271:B285"/>
    <mergeCell ref="AD271:AF271"/>
    <mergeCell ref="AD306:AF306"/>
    <mergeCell ref="AR279:AT279"/>
    <mergeCell ref="AG308:AU308"/>
    <mergeCell ref="AR310:AT313"/>
    <mergeCell ref="AU310:BE313"/>
    <mergeCell ref="AR314:AT314"/>
    <mergeCell ref="AU314:BE314"/>
    <mergeCell ref="AD300:AF304"/>
    <mergeCell ref="AG300:BE304"/>
    <mergeCell ref="Y298:AB298"/>
    <mergeCell ref="AD298:AF298"/>
    <mergeCell ref="AG298:BE298"/>
    <mergeCell ref="C298:E298"/>
    <mergeCell ref="B287:B289"/>
    <mergeCell ref="Y304:AB304"/>
    <mergeCell ref="B300:C302"/>
    <mergeCell ref="C295:X295"/>
    <mergeCell ref="B306:B320"/>
    <mergeCell ref="AG306:BE306"/>
    <mergeCell ref="AV273:AX273"/>
    <mergeCell ref="AY273:BE273"/>
    <mergeCell ref="AD273:AF273"/>
    <mergeCell ref="AG273:AU273"/>
    <mergeCell ref="AD275:AF279"/>
    <mergeCell ref="AG275:AQ279"/>
    <mergeCell ref="B248:X248"/>
    <mergeCell ref="AG225:BE225"/>
    <mergeCell ref="C256:X256"/>
    <mergeCell ref="C258:X258"/>
    <mergeCell ref="Y256:AB256"/>
    <mergeCell ref="B333:C333"/>
    <mergeCell ref="D333:T333"/>
    <mergeCell ref="U333:W333"/>
    <mergeCell ref="B322:B324"/>
    <mergeCell ref="Y306:AB320"/>
    <mergeCell ref="D267:T267"/>
    <mergeCell ref="G244:J244"/>
    <mergeCell ref="K244:L244"/>
    <mergeCell ref="M244:V244"/>
    <mergeCell ref="W244:X244"/>
    <mergeCell ref="Y244:AB244"/>
    <mergeCell ref="AD244:AF244"/>
    <mergeCell ref="AG244:BE244"/>
    <mergeCell ref="C265:E265"/>
    <mergeCell ref="G265:J265"/>
    <mergeCell ref="B304:X304"/>
    <mergeCell ref="X246:AB246"/>
    <mergeCell ref="G298:J298"/>
    <mergeCell ref="K298:L298"/>
    <mergeCell ref="M298:V298"/>
    <mergeCell ref="W298:X298"/>
    <mergeCell ref="Y322:AB324"/>
    <mergeCell ref="AU254:BE257"/>
    <mergeCell ref="AG310:AQ314"/>
    <mergeCell ref="M265:V265"/>
    <mergeCell ref="W265:X265"/>
    <mergeCell ref="AD227:AF227"/>
    <mergeCell ref="Y328:AB328"/>
    <mergeCell ref="C337:X339"/>
    <mergeCell ref="AD427:AF427"/>
    <mergeCell ref="B425:X425"/>
    <mergeCell ref="AG333:BE335"/>
    <mergeCell ref="AD333:AF335"/>
    <mergeCell ref="Y337:AB339"/>
    <mergeCell ref="X333:AB333"/>
    <mergeCell ref="Y358:AB360"/>
    <mergeCell ref="Y362:AB366"/>
    <mergeCell ref="D444:T444"/>
    <mergeCell ref="AR341:AT344"/>
    <mergeCell ref="AU435:BE435"/>
    <mergeCell ref="AD444:AF446"/>
    <mergeCell ref="AG444:BE446"/>
    <mergeCell ref="Y341:AB341"/>
    <mergeCell ref="Y343:AB343"/>
    <mergeCell ref="C408:X408"/>
    <mergeCell ref="C358:X360"/>
    <mergeCell ref="C362:X366"/>
    <mergeCell ref="Y335:AB335"/>
    <mergeCell ref="B381:C381"/>
    <mergeCell ref="D381:T381"/>
    <mergeCell ref="U381:W381"/>
    <mergeCell ref="C431:X431"/>
    <mergeCell ref="C433:X433"/>
    <mergeCell ref="C435:X435"/>
    <mergeCell ref="AD362:AF366"/>
    <mergeCell ref="AG362:AQ366"/>
    <mergeCell ref="Y433:AB433"/>
    <mergeCell ref="B423:C423"/>
    <mergeCell ref="B335:X335"/>
    <mergeCell ref="B362:B366"/>
    <mergeCell ref="B337:B339"/>
    <mergeCell ref="B368:B372"/>
    <mergeCell ref="AD381:AF383"/>
    <mergeCell ref="AG381:BE383"/>
    <mergeCell ref="B383:X383"/>
    <mergeCell ref="Y383:AB383"/>
    <mergeCell ref="Y374:AB374"/>
    <mergeCell ref="Y376:AB376"/>
    <mergeCell ref="AG339:AU339"/>
    <mergeCell ref="AV339:AX339"/>
    <mergeCell ref="AY339:BE339"/>
    <mergeCell ref="AR366:AT366"/>
    <mergeCell ref="M463:V463"/>
    <mergeCell ref="AD589:AF589"/>
    <mergeCell ref="B528:C528"/>
    <mergeCell ref="D528:T528"/>
    <mergeCell ref="AD574:AF574"/>
    <mergeCell ref="AD557:AF561"/>
    <mergeCell ref="Y574:AB574"/>
    <mergeCell ref="B486:C486"/>
    <mergeCell ref="D486:T486"/>
    <mergeCell ref="B490:B492"/>
    <mergeCell ref="C490:X492"/>
    <mergeCell ref="U486:W486"/>
    <mergeCell ref="X486:AB486"/>
    <mergeCell ref="AD486:AF488"/>
    <mergeCell ref="AG555:AU555"/>
    <mergeCell ref="C406:X406"/>
    <mergeCell ref="X423:AB423"/>
    <mergeCell ref="C427:X429"/>
    <mergeCell ref="AD337:AF337"/>
    <mergeCell ref="U444:W444"/>
    <mergeCell ref="M526:V526"/>
    <mergeCell ref="W526:X526"/>
    <mergeCell ref="Y526:AB526"/>
    <mergeCell ref="AD526:AF526"/>
    <mergeCell ref="AG526:BE526"/>
    <mergeCell ref="C542:X542"/>
    <mergeCell ref="AD513:AF513"/>
    <mergeCell ref="AG513:AU513"/>
    <mergeCell ref="AV513:AX513"/>
    <mergeCell ref="AY513:BE513"/>
    <mergeCell ref="AD515:AF519"/>
    <mergeCell ref="AG515:AQ519"/>
    <mergeCell ref="Y408:AB408"/>
    <mergeCell ref="Y410:AB410"/>
    <mergeCell ref="C494:X494"/>
    <mergeCell ref="AG486:BE488"/>
    <mergeCell ref="B488:X488"/>
    <mergeCell ref="C410:X410"/>
    <mergeCell ref="AD408:AF408"/>
    <mergeCell ref="AG408:AU408"/>
    <mergeCell ref="AV408:AX408"/>
    <mergeCell ref="AY408:BE408"/>
    <mergeCell ref="AD410:AF414"/>
    <mergeCell ref="AG410:AQ414"/>
    <mergeCell ref="AV471:AX471"/>
    <mergeCell ref="AY471:BE471"/>
    <mergeCell ref="AI479:AU481"/>
    <mergeCell ref="AV479:AX481"/>
    <mergeCell ref="AY479:BE481"/>
    <mergeCell ref="AR473:AT476"/>
    <mergeCell ref="AG490:BE490"/>
    <mergeCell ref="C912:X914"/>
    <mergeCell ref="AG824:BE826"/>
    <mergeCell ref="B899:B901"/>
    <mergeCell ref="C899:X901"/>
    <mergeCell ref="Y899:AB901"/>
    <mergeCell ref="K906:L906"/>
    <mergeCell ref="M906:V906"/>
    <mergeCell ref="W906:X906"/>
    <mergeCell ref="G843:J843"/>
    <mergeCell ref="AD853:AF857"/>
    <mergeCell ref="AG853:AQ857"/>
    <mergeCell ref="AU853:BE856"/>
    <mergeCell ref="AR857:AT857"/>
    <mergeCell ref="B891:B893"/>
    <mergeCell ref="C891:X893"/>
    <mergeCell ref="AD874:AF878"/>
    <mergeCell ref="C849:X851"/>
    <mergeCell ref="C853:X855"/>
    <mergeCell ref="B889:X889"/>
    <mergeCell ref="Y889:AB889"/>
    <mergeCell ref="U866:W866"/>
    <mergeCell ref="AD845:AF847"/>
    <mergeCell ref="B826:X826"/>
    <mergeCell ref="Y826:AB826"/>
    <mergeCell ref="AD870:AF870"/>
    <mergeCell ref="AG870:BE870"/>
    <mergeCell ref="AD851:AF851"/>
    <mergeCell ref="AG851:AU851"/>
    <mergeCell ref="AV851:AX851"/>
    <mergeCell ref="AY851:BE851"/>
    <mergeCell ref="AD880:AH882"/>
    <mergeCell ref="AI880:AU882"/>
    <mergeCell ref="B866:C866"/>
    <mergeCell ref="D866:T866"/>
    <mergeCell ref="B847:X847"/>
    <mergeCell ref="Y847:AB847"/>
    <mergeCell ref="X866:AB866"/>
    <mergeCell ref="AD866:AF868"/>
    <mergeCell ref="C450:X450"/>
    <mergeCell ref="C452:X452"/>
    <mergeCell ref="Y448:AB448"/>
    <mergeCell ref="AD448:AF448"/>
    <mergeCell ref="Y616:AB616"/>
    <mergeCell ref="AD616:AF616"/>
    <mergeCell ref="Y618:AB618"/>
    <mergeCell ref="B597:B599"/>
    <mergeCell ref="Y614:AB614"/>
    <mergeCell ref="AD597:AF597"/>
    <mergeCell ref="Y450:AB450"/>
    <mergeCell ref="Y452:AB452"/>
    <mergeCell ref="B532:B534"/>
    <mergeCell ref="B469:B471"/>
    <mergeCell ref="AD479:AH481"/>
    <mergeCell ref="AG471:AU471"/>
    <mergeCell ref="AD505:AF505"/>
    <mergeCell ref="Y473:AB475"/>
    <mergeCell ref="Y505:AB505"/>
    <mergeCell ref="AR456:AT456"/>
    <mergeCell ref="X507:AB507"/>
    <mergeCell ref="AD490:AF490"/>
    <mergeCell ref="AG511:BE511"/>
    <mergeCell ref="Y513:AB513"/>
    <mergeCell ref="C561:X561"/>
    <mergeCell ref="B549:C549"/>
    <mergeCell ref="Y830:AB830"/>
    <mergeCell ref="AY597:BE597"/>
    <mergeCell ref="AD599:AF603"/>
    <mergeCell ref="AE703:BD710"/>
    <mergeCell ref="AU473:BE476"/>
    <mergeCell ref="AG597:AU597"/>
    <mergeCell ref="AV597:AX597"/>
    <mergeCell ref="AY555:BE555"/>
    <mergeCell ref="AG574:BE574"/>
    <mergeCell ref="AG557:AQ561"/>
    <mergeCell ref="AU557:BE560"/>
    <mergeCell ref="AD584:AH586"/>
    <mergeCell ref="AI584:AU586"/>
    <mergeCell ref="AV584:AX586"/>
    <mergeCell ref="Y488:AB488"/>
    <mergeCell ref="B803:C803"/>
    <mergeCell ref="AG790:AQ794"/>
    <mergeCell ref="AU790:BE793"/>
    <mergeCell ref="AR794:AT794"/>
    <mergeCell ref="AU794:BE794"/>
    <mergeCell ref="AG782:BE784"/>
    <mergeCell ref="Y517:AB517"/>
    <mergeCell ref="AU515:BE518"/>
    <mergeCell ref="AR519:AT519"/>
    <mergeCell ref="C622:X622"/>
    <mergeCell ref="B633:C633"/>
    <mergeCell ref="C664:X666"/>
    <mergeCell ref="U757:W757"/>
    <mergeCell ref="C807:X809"/>
    <mergeCell ref="Y807:AB809"/>
    <mergeCell ref="C511:X511"/>
    <mergeCell ref="Y786:AB786"/>
    <mergeCell ref="Y223:AB223"/>
    <mergeCell ref="Y214:AB214"/>
    <mergeCell ref="Y216:AB216"/>
    <mergeCell ref="AD254:AF258"/>
    <mergeCell ref="Y435:AB435"/>
    <mergeCell ref="AD423:AF425"/>
    <mergeCell ref="Y225:AB237"/>
    <mergeCell ref="Y291:AB291"/>
    <mergeCell ref="C387:X387"/>
    <mergeCell ref="B404:X404"/>
    <mergeCell ref="Y404:AB404"/>
    <mergeCell ref="U402:W402"/>
    <mergeCell ref="X402:AB402"/>
    <mergeCell ref="B358:B360"/>
    <mergeCell ref="U300:W300"/>
    <mergeCell ref="X300:AB300"/>
    <mergeCell ref="X782:AB782"/>
    <mergeCell ref="AD782:AF784"/>
    <mergeCell ref="B706:B718"/>
    <mergeCell ref="U782:W782"/>
    <mergeCell ref="X591:AB591"/>
    <mergeCell ref="C595:X595"/>
    <mergeCell ref="C601:X601"/>
    <mergeCell ref="B593:X593"/>
    <mergeCell ref="Y593:AB593"/>
    <mergeCell ref="Y576:AB576"/>
    <mergeCell ref="C578:X578"/>
    <mergeCell ref="AD555:AF555"/>
    <mergeCell ref="AD310:AF314"/>
    <mergeCell ref="U423:W423"/>
    <mergeCell ref="C576:X576"/>
    <mergeCell ref="Y345:AB345"/>
    <mergeCell ref="AU341:BE344"/>
    <mergeCell ref="AR345:AT345"/>
    <mergeCell ref="AU345:BE345"/>
    <mergeCell ref="AG354:BE356"/>
    <mergeCell ref="AD358:AF358"/>
    <mergeCell ref="AG469:BE469"/>
    <mergeCell ref="X465:AB465"/>
    <mergeCell ref="Y431:AB431"/>
    <mergeCell ref="Y387:AB387"/>
    <mergeCell ref="Y389:AB389"/>
    <mergeCell ref="B507:C507"/>
    <mergeCell ref="D507:T507"/>
    <mergeCell ref="AV437:AX439"/>
    <mergeCell ref="AY437:BE439"/>
    <mergeCell ref="AR477:AT477"/>
    <mergeCell ref="Y544:AB544"/>
    <mergeCell ref="B444:C444"/>
    <mergeCell ref="AD341:AF345"/>
    <mergeCell ref="B473:B475"/>
    <mergeCell ref="C469:X471"/>
    <mergeCell ref="C473:X475"/>
    <mergeCell ref="AV492:AX492"/>
    <mergeCell ref="AY492:BE492"/>
    <mergeCell ref="AD471:AF471"/>
    <mergeCell ref="AD473:AF477"/>
    <mergeCell ref="AG473:AQ477"/>
    <mergeCell ref="AU477:BE477"/>
    <mergeCell ref="AD492:AF492"/>
    <mergeCell ref="AU456:BE456"/>
    <mergeCell ref="AD442:AF442"/>
    <mergeCell ref="AI458:AU460"/>
    <mergeCell ref="B427:B429"/>
    <mergeCell ref="AV458:AX460"/>
    <mergeCell ref="AY458:BE460"/>
    <mergeCell ref="AR431:AT434"/>
    <mergeCell ref="AR452:AT455"/>
    <mergeCell ref="AD437:AH439"/>
    <mergeCell ref="AI437:AU439"/>
    <mergeCell ref="AD431:AF435"/>
    <mergeCell ref="AG431:AQ435"/>
    <mergeCell ref="AG448:BE448"/>
    <mergeCell ref="AG427:BE427"/>
    <mergeCell ref="AV368:AX370"/>
    <mergeCell ref="AY368:BE370"/>
    <mergeCell ref="AD395:AH397"/>
    <mergeCell ref="AD450:AF450"/>
    <mergeCell ref="AG450:AU450"/>
    <mergeCell ref="AV450:AX450"/>
    <mergeCell ref="AU366:BE366"/>
    <mergeCell ref="AU431:BE434"/>
    <mergeCell ref="AR435:AT435"/>
    <mergeCell ref="AG337:BE337"/>
    <mergeCell ref="AR362:AT365"/>
    <mergeCell ref="AD387:AF387"/>
    <mergeCell ref="AG452:AQ456"/>
    <mergeCell ref="AU452:BE455"/>
    <mergeCell ref="AV416:AX418"/>
    <mergeCell ref="C35:X35"/>
    <mergeCell ref="Y35:AB35"/>
    <mergeCell ref="C37:X37"/>
    <mergeCell ref="Y37:AB37"/>
    <mergeCell ref="AD117:AF121"/>
    <mergeCell ref="Y60:AB60"/>
    <mergeCell ref="AG115:AU115"/>
    <mergeCell ref="X109:AB109"/>
    <mergeCell ref="Y117:AB121"/>
    <mergeCell ref="AU233:BE233"/>
    <mergeCell ref="AU206:BE206"/>
    <mergeCell ref="Y123:AB123"/>
    <mergeCell ref="C79:X79"/>
    <mergeCell ref="AV94:AX94"/>
    <mergeCell ref="AG113:BE113"/>
    <mergeCell ref="C54:X56"/>
    <mergeCell ref="C60:X60"/>
    <mergeCell ref="C58:X58"/>
    <mergeCell ref="C71:X77"/>
    <mergeCell ref="U67:W67"/>
    <mergeCell ref="AG88:BE90"/>
    <mergeCell ref="B111:X111"/>
    <mergeCell ref="Y111:AB111"/>
    <mergeCell ref="C113:X115"/>
    <mergeCell ref="Y98:AB98"/>
    <mergeCell ref="AG341:AQ345"/>
    <mergeCell ref="AY94:BE94"/>
    <mergeCell ref="AD96:AF100"/>
    <mergeCell ref="AV115:AX115"/>
    <mergeCell ref="B208:B212"/>
    <mergeCell ref="C208:X212"/>
    <mergeCell ref="Y208:AB212"/>
    <mergeCell ref="B223:X223"/>
    <mergeCell ref="C81:X81"/>
    <mergeCell ref="Y71:AB77"/>
    <mergeCell ref="AG94:AU94"/>
    <mergeCell ref="Y113:AB115"/>
    <mergeCell ref="AD113:AF113"/>
    <mergeCell ref="B194:C194"/>
    <mergeCell ref="AD73:AF73"/>
    <mergeCell ref="AG73:AU73"/>
    <mergeCell ref="AV73:AX73"/>
    <mergeCell ref="AY73:BE73"/>
    <mergeCell ref="AD75:AF79"/>
    <mergeCell ref="D136:T136"/>
    <mergeCell ref="Y142:AB142"/>
    <mergeCell ref="AD136:AF138"/>
    <mergeCell ref="AG136:BE138"/>
    <mergeCell ref="B138:X138"/>
    <mergeCell ref="Y138:AB138"/>
    <mergeCell ref="AD140:AF140"/>
    <mergeCell ref="U88:W88"/>
    <mergeCell ref="C107:E107"/>
    <mergeCell ref="AY81:BE83"/>
    <mergeCell ref="AG173:AQ177"/>
    <mergeCell ref="AU173:BE176"/>
    <mergeCell ref="AR177:AT177"/>
    <mergeCell ref="AU177:BE177"/>
    <mergeCell ref="G107:J107"/>
    <mergeCell ref="K107:L107"/>
    <mergeCell ref="M107:V107"/>
    <mergeCell ref="Y92:AB96"/>
    <mergeCell ref="B169:B183"/>
    <mergeCell ref="C160:X160"/>
    <mergeCell ref="AU148:BE148"/>
    <mergeCell ref="AD173:AF177"/>
    <mergeCell ref="AR173:AT176"/>
    <mergeCell ref="AR229:AT232"/>
    <mergeCell ref="AD150:AH152"/>
    <mergeCell ref="AI150:AU152"/>
    <mergeCell ref="AV150:AX152"/>
    <mergeCell ref="AY150:BE152"/>
    <mergeCell ref="AD179:AH181"/>
    <mergeCell ref="AI179:AU181"/>
    <mergeCell ref="AV179:AX181"/>
    <mergeCell ref="AY179:BE181"/>
    <mergeCell ref="AD208:AH210"/>
    <mergeCell ref="AI208:AU210"/>
    <mergeCell ref="AV208:AX210"/>
    <mergeCell ref="AY208:BE210"/>
    <mergeCell ref="AD171:AF171"/>
    <mergeCell ref="AG171:AU171"/>
    <mergeCell ref="AV171:AX171"/>
    <mergeCell ref="AG202:AQ206"/>
    <mergeCell ref="AU202:BE205"/>
    <mergeCell ref="AD221:AF223"/>
    <mergeCell ref="AY227:BE227"/>
    <mergeCell ref="AD229:AF233"/>
    <mergeCell ref="AG229:AQ233"/>
    <mergeCell ref="AU229:BE232"/>
    <mergeCell ref="AR233:AT233"/>
    <mergeCell ref="AG227:AU227"/>
    <mergeCell ref="AV227:AX227"/>
    <mergeCell ref="AD200:AF200"/>
    <mergeCell ref="AG200:AU200"/>
    <mergeCell ref="AD463:AF463"/>
    <mergeCell ref="AG463:BE463"/>
    <mergeCell ref="Y676:AB676"/>
    <mergeCell ref="AD757:AF759"/>
    <mergeCell ref="AG662:AU662"/>
    <mergeCell ref="AV662:AX662"/>
    <mergeCell ref="AY662:BE662"/>
    <mergeCell ref="AD660:AF660"/>
    <mergeCell ref="AG660:BE660"/>
    <mergeCell ref="B654:C656"/>
    <mergeCell ref="D654:T656"/>
    <mergeCell ref="AU645:BE645"/>
    <mergeCell ref="AD664:AF668"/>
    <mergeCell ref="AG664:AQ668"/>
    <mergeCell ref="C720:X732"/>
    <mergeCell ref="AD360:AF360"/>
    <mergeCell ref="AG360:AU360"/>
    <mergeCell ref="AU389:BE392"/>
    <mergeCell ref="AG387:AU387"/>
    <mergeCell ref="AV387:AX387"/>
    <mergeCell ref="AU410:BE413"/>
    <mergeCell ref="AR410:AT413"/>
    <mergeCell ref="Y639:AB639"/>
    <mergeCell ref="Y446:AB446"/>
    <mergeCell ref="C448:X448"/>
    <mergeCell ref="U465:W465"/>
    <mergeCell ref="Y425:AB425"/>
    <mergeCell ref="C341:X341"/>
    <mergeCell ref="C343:X343"/>
    <mergeCell ref="C345:X345"/>
    <mergeCell ref="AD465:AF467"/>
    <mergeCell ref="AG465:BE467"/>
    <mergeCell ref="B467:X467"/>
    <mergeCell ref="U654:W654"/>
    <mergeCell ref="X654:AB654"/>
    <mergeCell ref="Y660:AB662"/>
    <mergeCell ref="B759:X759"/>
    <mergeCell ref="Y759:AB759"/>
    <mergeCell ref="Y750:AB752"/>
    <mergeCell ref="B746:B748"/>
    <mergeCell ref="B720:B732"/>
    <mergeCell ref="AG641:AQ645"/>
    <mergeCell ref="AU414:BE414"/>
    <mergeCell ref="AD429:AF429"/>
    <mergeCell ref="AG429:AU429"/>
    <mergeCell ref="AV429:AX429"/>
    <mergeCell ref="AY429:BE429"/>
    <mergeCell ref="AG423:BE425"/>
    <mergeCell ref="AR414:AT414"/>
    <mergeCell ref="C454:X454"/>
    <mergeCell ref="Y467:AB467"/>
    <mergeCell ref="B465:C465"/>
    <mergeCell ref="D465:T465"/>
    <mergeCell ref="X444:AB444"/>
    <mergeCell ref="AY450:BE450"/>
    <mergeCell ref="AD452:AF456"/>
    <mergeCell ref="W463:X463"/>
    <mergeCell ref="Y463:AB463"/>
    <mergeCell ref="AG358:BE358"/>
    <mergeCell ref="AD843:AF843"/>
    <mergeCell ref="AG843:BE843"/>
    <mergeCell ref="AD832:AF836"/>
    <mergeCell ref="AD859:AH861"/>
    <mergeCell ref="AI859:AU861"/>
    <mergeCell ref="AV859:AX861"/>
    <mergeCell ref="AI838:AU840"/>
    <mergeCell ref="AV838:AX840"/>
    <mergeCell ref="AY838:BE840"/>
    <mergeCell ref="AV830:AX830"/>
    <mergeCell ref="AY563:BE565"/>
    <mergeCell ref="AU540:BE540"/>
    <mergeCell ref="AU765:BE768"/>
    <mergeCell ref="AY670:BE672"/>
    <mergeCell ref="AG761:BE761"/>
    <mergeCell ref="AV763:AX763"/>
    <mergeCell ref="AY763:BE763"/>
    <mergeCell ref="AU664:BE667"/>
    <mergeCell ref="AU668:BE668"/>
    <mergeCell ref="AR769:AT769"/>
    <mergeCell ref="AD662:AF662"/>
    <mergeCell ref="AD849:AF849"/>
    <mergeCell ref="AG633:BE635"/>
    <mergeCell ref="AR664:AT667"/>
    <mergeCell ref="AR765:AT768"/>
    <mergeCell ref="AR811:AT814"/>
    <mergeCell ref="AR832:AT835"/>
    <mergeCell ref="AR853:AT856"/>
    <mergeCell ref="AG637:BE637"/>
    <mergeCell ref="AD641:AF645"/>
    <mergeCell ref="AV605:AX607"/>
    <mergeCell ref="AY605:BE607"/>
    <mergeCell ref="AY18:BE20"/>
    <mergeCell ref="AD39:AH41"/>
    <mergeCell ref="AI39:AU41"/>
    <mergeCell ref="AV39:AX41"/>
    <mergeCell ref="AY39:BE41"/>
    <mergeCell ref="AD60:AH62"/>
    <mergeCell ref="AI60:AU62"/>
    <mergeCell ref="AV60:AX62"/>
    <mergeCell ref="AY60:BE62"/>
    <mergeCell ref="AD81:AH83"/>
    <mergeCell ref="AI81:AU83"/>
    <mergeCell ref="AV81:AX83"/>
    <mergeCell ref="AY830:BE830"/>
    <mergeCell ref="AD807:AF807"/>
    <mergeCell ref="AG895:AQ899"/>
    <mergeCell ref="AD935:AF935"/>
    <mergeCell ref="AG935:AU935"/>
    <mergeCell ref="AD246:AF248"/>
    <mergeCell ref="AG246:BE248"/>
    <mergeCell ref="AU362:BE365"/>
    <mergeCell ref="AD265:AF265"/>
    <mergeCell ref="AG265:BE265"/>
    <mergeCell ref="AY416:BE418"/>
    <mergeCell ref="AV360:AX360"/>
    <mergeCell ref="AY360:BE360"/>
    <mergeCell ref="AD339:AF339"/>
    <mergeCell ref="AD354:AF356"/>
    <mergeCell ref="AG807:BE807"/>
    <mergeCell ref="AD906:AF906"/>
    <mergeCell ref="AD828:AF828"/>
    <mergeCell ref="AD824:AF826"/>
    <mergeCell ref="AD838:AH840"/>
    <mergeCell ref="AU1046:BE1046"/>
    <mergeCell ref="AD647:AH649"/>
    <mergeCell ref="AI647:AU649"/>
    <mergeCell ref="AV647:AX649"/>
    <mergeCell ref="AY647:BE649"/>
    <mergeCell ref="AU641:BE644"/>
    <mergeCell ref="AR645:AT645"/>
    <mergeCell ref="AG576:AU576"/>
    <mergeCell ref="AU578:BE581"/>
    <mergeCell ref="AD1090:AH1092"/>
    <mergeCell ref="AI1090:AU1092"/>
    <mergeCell ref="AV1090:AX1092"/>
    <mergeCell ref="AE687:BD699"/>
    <mergeCell ref="AE702:BD702"/>
    <mergeCell ref="AD901:AH903"/>
    <mergeCell ref="AD1040:AF1040"/>
    <mergeCell ref="AG1040:AU1040"/>
    <mergeCell ref="AV1040:AX1040"/>
    <mergeCell ref="AG1038:BE1038"/>
    <mergeCell ref="AY1082:BE1082"/>
    <mergeCell ref="AG891:BE891"/>
    <mergeCell ref="AG874:AQ878"/>
    <mergeCell ref="AI901:AU903"/>
    <mergeCell ref="AV901:AX903"/>
    <mergeCell ref="AY901:BE903"/>
    <mergeCell ref="AD922:AH924"/>
    <mergeCell ref="AI922:AU924"/>
    <mergeCell ref="AD996:AF996"/>
    <mergeCell ref="AG996:BE996"/>
    <mergeCell ref="AD1017:AF1017"/>
    <mergeCell ref="AU1000:BE1003"/>
    <mergeCell ref="AY859:BE861"/>
    <mergeCell ref="C1146:G1146"/>
    <mergeCell ref="AU1117:BE1120"/>
    <mergeCell ref="AR1121:AT1121"/>
    <mergeCell ref="AU1121:BE1121"/>
    <mergeCell ref="AD1109:AF1111"/>
    <mergeCell ref="AG1109:BE1111"/>
    <mergeCell ref="AD1042:AF1046"/>
    <mergeCell ref="AG1042:AQ1046"/>
    <mergeCell ref="AU1042:BE1045"/>
    <mergeCell ref="AD1136:AF1136"/>
    <mergeCell ref="B10:C10"/>
    <mergeCell ref="AD1130:AF1132"/>
    <mergeCell ref="AG1130:BE1132"/>
    <mergeCell ref="AD891:AF891"/>
    <mergeCell ref="AU916:BE919"/>
    <mergeCell ref="AR920:AT920"/>
    <mergeCell ref="AU920:BE920"/>
    <mergeCell ref="AU895:BE898"/>
    <mergeCell ref="AR899:AT899"/>
    <mergeCell ref="AD933:AF933"/>
    <mergeCell ref="AG933:BE933"/>
    <mergeCell ref="AD979:AF983"/>
    <mergeCell ref="AD893:AF893"/>
    <mergeCell ref="AD18:AH20"/>
    <mergeCell ref="AI18:AU20"/>
    <mergeCell ref="AD1138:AF1142"/>
    <mergeCell ref="AG1138:AQ1142"/>
    <mergeCell ref="AU1138:BE1141"/>
    <mergeCell ref="AR1142:AT1142"/>
    <mergeCell ref="AU1142:BE1142"/>
    <mergeCell ref="AD830:AF830"/>
    <mergeCell ref="AG830:AU830"/>
    <mergeCell ref="AY123:BE125"/>
    <mergeCell ref="AD235:AH237"/>
    <mergeCell ref="AI235:AU237"/>
    <mergeCell ref="AV235:AX237"/>
    <mergeCell ref="AY235:BE237"/>
    <mergeCell ref="AD316:AH318"/>
    <mergeCell ref="AI316:AU318"/>
    <mergeCell ref="AV316:AX318"/>
    <mergeCell ref="AY316:BE318"/>
    <mergeCell ref="AD347:AH349"/>
    <mergeCell ref="AI347:AU349"/>
    <mergeCell ref="AV347:AX349"/>
    <mergeCell ref="AY347:BE349"/>
    <mergeCell ref="AD368:AH370"/>
    <mergeCell ref="AI368:AU370"/>
    <mergeCell ref="K8:L8"/>
    <mergeCell ref="AD8:AF8"/>
    <mergeCell ref="AG8:BE8"/>
    <mergeCell ref="AD52:AF52"/>
    <mergeCell ref="AD31:AF31"/>
    <mergeCell ref="C41:X41"/>
    <mergeCell ref="Y41:AB41"/>
    <mergeCell ref="AD10:AF10"/>
    <mergeCell ref="AD142:AF142"/>
    <mergeCell ref="AG142:AU142"/>
    <mergeCell ref="AV142:AX142"/>
    <mergeCell ref="AY142:BE142"/>
    <mergeCell ref="AD144:AF148"/>
    <mergeCell ref="AG144:AQ148"/>
    <mergeCell ref="AU144:BE147"/>
    <mergeCell ref="AR148:AT148"/>
    <mergeCell ref="AV18:AX20"/>
    <mergeCell ref="AG979:AQ983"/>
    <mergeCell ref="AD534:AF534"/>
    <mergeCell ref="AG534:AU534"/>
    <mergeCell ref="AY534:BE534"/>
    <mergeCell ref="AD536:AF540"/>
    <mergeCell ref="AG536:AQ540"/>
    <mergeCell ref="AU536:BE539"/>
    <mergeCell ref="AR540:AT540"/>
    <mergeCell ref="AD469:AF469"/>
    <mergeCell ref="AD458:AH460"/>
    <mergeCell ref="Y832:AB832"/>
    <mergeCell ref="Y834:AB834"/>
    <mergeCell ref="Y828:AB828"/>
    <mergeCell ref="AD654:AF658"/>
    <mergeCell ref="AG654:BE658"/>
    <mergeCell ref="AY935:BE935"/>
    <mergeCell ref="AD937:AF941"/>
    <mergeCell ref="AG937:AQ941"/>
    <mergeCell ref="AU937:BE940"/>
    <mergeCell ref="AR941:AT941"/>
    <mergeCell ref="AU941:BE941"/>
    <mergeCell ref="AG950:BE952"/>
    <mergeCell ref="AD771:AH773"/>
    <mergeCell ref="AD763:AF763"/>
    <mergeCell ref="AD633:AF635"/>
    <mergeCell ref="Y868:AB868"/>
    <mergeCell ref="Y720:AB732"/>
    <mergeCell ref="Y538:AB538"/>
    <mergeCell ref="Y540:AB540"/>
    <mergeCell ref="Y559:AB559"/>
    <mergeCell ref="Y684:AB684"/>
    <mergeCell ref="Y706:AB718"/>
    <mergeCell ref="B845:C845"/>
    <mergeCell ref="D824:T824"/>
    <mergeCell ref="U824:W824"/>
    <mergeCell ref="X824:AB824"/>
    <mergeCell ref="W864:X864"/>
    <mergeCell ref="AG866:BE868"/>
    <mergeCell ref="D908:T908"/>
    <mergeCell ref="AU832:BE835"/>
    <mergeCell ref="AG887:BE889"/>
    <mergeCell ref="AD872:AF872"/>
    <mergeCell ref="AG872:AU872"/>
    <mergeCell ref="AY872:BE872"/>
    <mergeCell ref="AU878:BE878"/>
    <mergeCell ref="AY809:BE809"/>
    <mergeCell ref="AG755:BE755"/>
    <mergeCell ref="AI771:AU773"/>
    <mergeCell ref="AV771:AX773"/>
    <mergeCell ref="AY771:BE773"/>
    <mergeCell ref="AD817:AH819"/>
    <mergeCell ref="AI817:AU819"/>
    <mergeCell ref="AV817:AX819"/>
    <mergeCell ref="AY817:BE819"/>
    <mergeCell ref="AD803:AF805"/>
    <mergeCell ref="AG803:BE805"/>
    <mergeCell ref="AG832:AQ836"/>
    <mergeCell ref="B868:X868"/>
    <mergeCell ref="C830:X830"/>
    <mergeCell ref="C832:X832"/>
    <mergeCell ref="C834:X834"/>
    <mergeCell ref="B849:B851"/>
    <mergeCell ref="B824:C824"/>
    <mergeCell ref="C828:X828"/>
    <mergeCell ref="B1084:B1092"/>
    <mergeCell ref="C1084:X1092"/>
    <mergeCell ref="Y1084:AB1092"/>
    <mergeCell ref="M843:V843"/>
    <mergeCell ref="W843:X843"/>
    <mergeCell ref="Y843:AB843"/>
    <mergeCell ref="AD912:AF912"/>
    <mergeCell ref="B908:C908"/>
    <mergeCell ref="Y849:AB851"/>
    <mergeCell ref="AD809:AF809"/>
    <mergeCell ref="U908:W908"/>
    <mergeCell ref="X908:AB908"/>
    <mergeCell ref="AD908:AF910"/>
    <mergeCell ref="B910:X910"/>
    <mergeCell ref="AD916:AF920"/>
    <mergeCell ref="AG916:AQ920"/>
    <mergeCell ref="AG912:BE912"/>
    <mergeCell ref="AD943:AH945"/>
    <mergeCell ref="AD985:AH987"/>
    <mergeCell ref="AI985:AU987"/>
    <mergeCell ref="AV985:AX987"/>
    <mergeCell ref="AY985:BE987"/>
    <mergeCell ref="AR937:AT940"/>
    <mergeCell ref="AG927:BE927"/>
    <mergeCell ref="AG948:BE948"/>
    <mergeCell ref="AG906:BE906"/>
    <mergeCell ref="AG954:BE954"/>
    <mergeCell ref="AG908:BE910"/>
    <mergeCell ref="AG914:AU914"/>
    <mergeCell ref="AU874:BE877"/>
    <mergeCell ref="AR878:AT878"/>
    <mergeCell ref="AV935:AX935"/>
    <mergeCell ref="AD1144:AH1146"/>
    <mergeCell ref="AI1144:AU1146"/>
    <mergeCell ref="AV1144:AX1146"/>
    <mergeCell ref="AY1144:BE1146"/>
    <mergeCell ref="AD1006:AH1008"/>
    <mergeCell ref="AI1006:AU1008"/>
    <mergeCell ref="AV1006:AX1008"/>
    <mergeCell ref="AY1006:BE1008"/>
    <mergeCell ref="AD1027:AH1029"/>
    <mergeCell ref="AI1027:AU1029"/>
    <mergeCell ref="AV1027:AX1029"/>
    <mergeCell ref="AY1027:BE1029"/>
    <mergeCell ref="AD1048:AH1050"/>
    <mergeCell ref="AI1048:AU1050"/>
    <mergeCell ref="AV1048:AX1050"/>
    <mergeCell ref="AY1048:BE1050"/>
    <mergeCell ref="AD1069:AH1071"/>
    <mergeCell ref="AV1136:AX1136"/>
    <mergeCell ref="AY1136:BE1136"/>
    <mergeCell ref="AR1138:AT1141"/>
    <mergeCell ref="AD1034:AF1036"/>
    <mergeCell ref="AI1069:AU1071"/>
    <mergeCell ref="AV1069:AX1071"/>
    <mergeCell ref="AY1069:BE1071"/>
    <mergeCell ref="AG1134:BE1134"/>
    <mergeCell ref="AD1038:AF1038"/>
    <mergeCell ref="AY1123:BE1125"/>
    <mergeCell ref="AR1046:AT1046"/>
    <mergeCell ref="AD1080:AF1080"/>
    <mergeCell ref="AG1080:BE1080"/>
    <mergeCell ref="AR1084:AT1087"/>
    <mergeCell ref="AG1082:AU1082"/>
  </mergeCells>
  <phoneticPr fontId="1"/>
  <dataValidations count="1">
    <dataValidation imeMode="hiragana" allowBlank="1" showInputMessage="1" showErrorMessage="1" sqref="AI670 AI1069 AG29:BE29 AU12:BE16 AI60 AI18 AG12:AQ16 AI39 AU33:BE37 AU1084:BE1088 AY18 AG71:BE71 AG75:AQ79 AU75:BE79 AY60 AG33:AQ37 AG92:BE92 AG96:AQ100 AU96:BE100 AI81 AG54:AQ58 AG113:BE113 AG117:AQ121 AU117:BE121 AI102 AY102 AG140:BE140 AG144:AQ148 AU144:BE148 AI123 AY123 AG169:BE169 AG173:AQ177 AU173:BE177 AI150 AY150 AG198:BE198 AG202:AQ206 AU202:BE206 AI179 AY179 AG225:BE225 AG229:AQ233 AU229:BE233 AI208 AY208 AG250:BE250 AG254:AQ258 AU254:BE258 AI235 AY81 AG271:BE271 AG275:AQ279 AU275:BE279 AI260 AY260 AG306:BE306 AG310:AQ314 AU310:BE314 AI281 AY281 AG337:BE337 AG341:AQ345 AU341:BE345 AI316 AY235 AG358:BE358 AG362:AQ366 AU362:BE366 AI347 AY347 AG385:BE385 AG389:AQ393 AU389:BE393 AI368 AY316 AG406:BE406 AG410:AQ414 AU410:BE414 AI395 AY368 AG427:BE427 AG431:AQ435 AU431:BE435 AI416 AY395 AG448:BE448 AG452:AQ456 AU452:BE456 AI437 AY416 AG469:BE469 AG473:AQ477 AU473:BE477 AI458 AI479 AG490:BE490 AG494:AQ498 AU494:BE498 AY479 AY437 AG511:BE511 AG515:AQ519 AU515:BE519 AI500 AY458 AG532:BE532 AG536:AQ540 AU536:BE540 AI521 AY500 AG553:BE553 AG557:AQ561 AU557:BE561 AI542 AY521 AG574:BE574 AG578:AQ582 AU578:BE582 AI563 AY542 AG595:BE595 AG599:AQ603 AU599:BE603 AI584 AY563 AG616:BE616 AG620:AQ624 AU620:BE624 AI605 AY584 AG637:BE637 AG641:AQ645 AU641:BE645 AI626 AY605 AG660:BE660 AG664:AQ668 AU664:BE668 AI647 AY1069 AG761:BE761 AG765:AQ769 AU765:BE769 AY670 AY647 AG786:BE786 AG790:AQ794 AU790:BE794 AI1144 AY626 AG807:BE807 AG811:AQ815 AU811:BE815 AI771 AY1144 AG828:BE828 AG832:AQ836 AU832:BE836 AI817 AY771 AG849:BE849 AG853:AQ857 AU853:BE857 AI838 AY817 AG870:BE870 AG874:AQ878 AU874:BE878 AI859 AY838 AG891:BE891 AG895:AQ899 AU895:BE899 AI880 AY880 AG912:BE912 AG916:AQ920 AU916:BE920 AI901 AY859 AG933:BE933 AG937:AQ941 AU937:BE941 AI922 AY901 AG954:BE954 AG958:AQ962 AU958:BE962 AI943 AY922 AG975:BE975 AG979:AQ983 AU979:BE983 AI964 AY943 AG996:BE996 AG1000:AQ1004 AU1000:BE1004 AI985 AY964 AG1017:BE1017 AG1021:AQ1025 AU1021:BE1025 AI1006 AY985 AG1038:BE1038 AG1042:AQ1046 AU1042:BE1046 AI1027 AY1006 AG1059:BE1059 AG1063:AQ1067 AU1063:BE1067 AI1048 AY1027 AG1080:BE1080 AI1123 AI1090 AG1084:AQ1088 AG1113:BE1113 AG1117:AQ1121 AU1117:BE1121 AY1090 AY1048 AG1134:BE1134 AG1138:AQ1142 AU1138:BE1142 AY1123 AG50:BE50 AY39 AU54:BE58 AI796 AY796" xr:uid="{27ED89BE-4845-4887-857C-6696D17C2B85}"/>
  </dataValidations>
  <hyperlinks>
    <hyperlink ref="C1146" location="回答シート!A1" display="一番上へ戻る" xr:uid="{794702C4-ED0B-44A7-86AB-080DA2D01774}"/>
  </hyperlinks>
  <pageMargins left="0.47244094488188981" right="0.47244094488188981" top="0.59055118110236227" bottom="0.39370078740157483" header="0.31496062992125984" footer="0.31496062992125984"/>
  <pageSetup paperSize="9" scale="58" fitToHeight="0" orientation="landscape" r:id="rId1"/>
  <headerFooter>
    <oddHeader>&amp;R自己点検結果回答シート【2025年度版】</oddHeader>
    <oddFooter>&amp;C&amp;P/&amp;N</oddFooter>
  </headerFooter>
  <rowBreaks count="32" manualBreakCount="32">
    <brk id="42" max="57" man="1"/>
    <brk id="84" max="57" man="1"/>
    <brk id="105" max="57" man="1"/>
    <brk id="132" max="57" man="1"/>
    <brk id="161" max="57" man="1"/>
    <brk id="190" max="57" man="1"/>
    <brk id="217" max="57" man="1"/>
    <brk id="242" max="57" man="1"/>
    <brk id="263" max="57" man="1"/>
    <brk id="296" max="57" man="1"/>
    <brk id="329" max="57" man="1"/>
    <brk id="350" max="57" man="1"/>
    <brk id="377" max="57" man="1"/>
    <brk id="419" max="57" man="1"/>
    <brk id="461" max="57" man="1"/>
    <brk id="503" max="57" man="1"/>
    <brk id="545" max="57" man="1"/>
    <brk id="587" max="57" man="1"/>
    <brk id="629" max="57" man="1"/>
    <brk id="650" max="57" man="1"/>
    <brk id="685" max="57" man="1"/>
    <brk id="719" max="57" man="1"/>
    <brk id="753" max="57" man="1"/>
    <brk id="778" max="57" man="1"/>
    <brk id="820" max="57" man="1"/>
    <brk id="862" max="57" man="1"/>
    <brk id="904" max="57" man="1"/>
    <brk id="946" max="57" man="1"/>
    <brk id="988" max="57" man="1"/>
    <brk id="1030" max="57" man="1"/>
    <brk id="1072" max="57" man="1"/>
    <brk id="1105" max="57" man="1"/>
  </rowBreaks>
  <drawing r:id="rId2"/>
  <legacyDrawing r:id="rId3"/>
  <mc:AlternateContent xmlns:mc="http://schemas.openxmlformats.org/markup-compatibility/2006">
    <mc:Choice Requires="x14">
      <controls>
        <mc:AlternateContent xmlns:mc="http://schemas.openxmlformats.org/markup-compatibility/2006">
          <mc:Choice Requires="x14">
            <control shapeId="11398" r:id="rId4" name="Option Button 134">
              <controlPr defaultSize="0" autoFill="0" autoLine="0" autoPict="0">
                <anchor moveWithCells="1">
                  <from>
                    <xdr:col>50</xdr:col>
                    <xdr:colOff>6350</xdr:colOff>
                    <xdr:row>9</xdr:row>
                    <xdr:rowOff>0</xdr:rowOff>
                  </from>
                  <to>
                    <xdr:col>53</xdr:col>
                    <xdr:colOff>215900</xdr:colOff>
                    <xdr:row>9</xdr:row>
                    <xdr:rowOff>279400</xdr:rowOff>
                  </to>
                </anchor>
              </controlPr>
            </control>
          </mc:Choice>
        </mc:AlternateContent>
        <mc:AlternateContent xmlns:mc="http://schemas.openxmlformats.org/markup-compatibility/2006">
          <mc:Choice Requires="x14">
            <control shapeId="11399" r:id="rId5" name="Option Button 135">
              <controlPr defaultSize="0" autoFill="0" autoLine="0" autoPict="0">
                <anchor moveWithCells="1">
                  <from>
                    <xdr:col>53</xdr:col>
                    <xdr:colOff>114300</xdr:colOff>
                    <xdr:row>8</xdr:row>
                    <xdr:rowOff>63500</xdr:rowOff>
                  </from>
                  <to>
                    <xdr:col>57</xdr:col>
                    <xdr:colOff>6350</xdr:colOff>
                    <xdr:row>9</xdr:row>
                    <xdr:rowOff>279400</xdr:rowOff>
                  </to>
                </anchor>
              </controlPr>
            </control>
          </mc:Choice>
        </mc:AlternateContent>
        <mc:AlternateContent xmlns:mc="http://schemas.openxmlformats.org/markup-compatibility/2006">
          <mc:Choice Requires="x14">
            <control shapeId="11400" r:id="rId6" name="Option Button 136">
              <controlPr defaultSize="0" autoFill="0" autoLine="0" autoPict="0">
                <anchor moveWithCells="1">
                  <from>
                    <xdr:col>50</xdr:col>
                    <xdr:colOff>6350</xdr:colOff>
                    <xdr:row>9</xdr:row>
                    <xdr:rowOff>209550</xdr:rowOff>
                  </from>
                  <to>
                    <xdr:col>53</xdr:col>
                    <xdr:colOff>196850</xdr:colOff>
                    <xdr:row>10</xdr:row>
                    <xdr:rowOff>25400</xdr:rowOff>
                  </to>
                </anchor>
              </controlPr>
            </control>
          </mc:Choice>
        </mc:AlternateContent>
        <mc:AlternateContent xmlns:mc="http://schemas.openxmlformats.org/markup-compatibility/2006">
          <mc:Choice Requires="x14">
            <control shapeId="3" r:id="rId7" name="Group Box 298">
              <controlPr defaultSize="0" autoFill="0" autoPict="0">
                <anchor moveWithCells="1">
                  <from>
                    <xdr:col>49</xdr:col>
                    <xdr:colOff>273050</xdr:colOff>
                    <xdr:row>7</xdr:row>
                    <xdr:rowOff>444500</xdr:rowOff>
                  </from>
                  <to>
                    <xdr:col>58</xdr:col>
                    <xdr:colOff>57150</xdr:colOff>
                    <xdr:row>11</xdr:row>
                    <xdr:rowOff>57150</xdr:rowOff>
                  </to>
                </anchor>
              </controlPr>
            </control>
          </mc:Choice>
        </mc:AlternateContent>
        <mc:AlternateContent xmlns:mc="http://schemas.openxmlformats.org/markup-compatibility/2006">
          <mc:Choice Requires="x14">
            <control shapeId="11568" r:id="rId8" name="Option Button 304">
              <controlPr defaultSize="0" autoFill="0" autoLine="0" autoPict="0">
                <anchor moveWithCells="1">
                  <from>
                    <xdr:col>50</xdr:col>
                    <xdr:colOff>6350</xdr:colOff>
                    <xdr:row>29</xdr:row>
                    <xdr:rowOff>63500</xdr:rowOff>
                  </from>
                  <to>
                    <xdr:col>53</xdr:col>
                    <xdr:colOff>209550</xdr:colOff>
                    <xdr:row>30</xdr:row>
                    <xdr:rowOff>266700</xdr:rowOff>
                  </to>
                </anchor>
              </controlPr>
            </control>
          </mc:Choice>
        </mc:AlternateContent>
        <mc:AlternateContent xmlns:mc="http://schemas.openxmlformats.org/markup-compatibility/2006">
          <mc:Choice Requires="x14">
            <control shapeId="11569" r:id="rId9" name="Option Button 305">
              <controlPr defaultSize="0" autoFill="0" autoLine="0" autoPict="0">
                <anchor moveWithCells="1">
                  <from>
                    <xdr:col>53</xdr:col>
                    <xdr:colOff>114300</xdr:colOff>
                    <xdr:row>29</xdr:row>
                    <xdr:rowOff>50800</xdr:rowOff>
                  </from>
                  <to>
                    <xdr:col>57</xdr:col>
                    <xdr:colOff>19050</xdr:colOff>
                    <xdr:row>30</xdr:row>
                    <xdr:rowOff>266700</xdr:rowOff>
                  </to>
                </anchor>
              </controlPr>
            </control>
          </mc:Choice>
        </mc:AlternateContent>
        <mc:AlternateContent xmlns:mc="http://schemas.openxmlformats.org/markup-compatibility/2006">
          <mc:Choice Requires="x14">
            <control shapeId="11570" r:id="rId10" name="Option Button 306">
              <controlPr defaultSize="0" autoFill="0" autoLine="0" autoPict="0">
                <anchor moveWithCells="1">
                  <from>
                    <xdr:col>50</xdr:col>
                    <xdr:colOff>6350</xdr:colOff>
                    <xdr:row>30</xdr:row>
                    <xdr:rowOff>196850</xdr:rowOff>
                  </from>
                  <to>
                    <xdr:col>53</xdr:col>
                    <xdr:colOff>203200</xdr:colOff>
                    <xdr:row>31</xdr:row>
                    <xdr:rowOff>12700</xdr:rowOff>
                  </to>
                </anchor>
              </controlPr>
            </control>
          </mc:Choice>
        </mc:AlternateContent>
        <mc:AlternateContent xmlns:mc="http://schemas.openxmlformats.org/markup-compatibility/2006">
          <mc:Choice Requires="x14">
            <control shapeId="11571" r:id="rId11" name="Group Box 307">
              <controlPr defaultSize="0" autoFill="0" autoPict="0">
                <anchor moveWithCells="1">
                  <from>
                    <xdr:col>49</xdr:col>
                    <xdr:colOff>273050</xdr:colOff>
                    <xdr:row>28</xdr:row>
                    <xdr:rowOff>431800</xdr:rowOff>
                  </from>
                  <to>
                    <xdr:col>58</xdr:col>
                    <xdr:colOff>63500</xdr:colOff>
                    <xdr:row>32</xdr:row>
                    <xdr:rowOff>44450</xdr:rowOff>
                  </to>
                </anchor>
              </controlPr>
            </control>
          </mc:Choice>
        </mc:AlternateContent>
        <mc:AlternateContent xmlns:mc="http://schemas.openxmlformats.org/markup-compatibility/2006">
          <mc:Choice Requires="x14">
            <control shapeId="11572" r:id="rId12" name="Option Button 308">
              <controlPr defaultSize="0" autoFill="0" autoLine="0" autoPict="0">
                <anchor moveWithCells="1">
                  <from>
                    <xdr:col>50</xdr:col>
                    <xdr:colOff>19050</xdr:colOff>
                    <xdr:row>50</xdr:row>
                    <xdr:rowOff>69850</xdr:rowOff>
                  </from>
                  <to>
                    <xdr:col>53</xdr:col>
                    <xdr:colOff>222250</xdr:colOff>
                    <xdr:row>51</xdr:row>
                    <xdr:rowOff>273050</xdr:rowOff>
                  </to>
                </anchor>
              </controlPr>
            </control>
          </mc:Choice>
        </mc:AlternateContent>
        <mc:AlternateContent xmlns:mc="http://schemas.openxmlformats.org/markup-compatibility/2006">
          <mc:Choice Requires="x14">
            <control shapeId="11573" r:id="rId13" name="Option Button 309">
              <controlPr defaultSize="0" autoFill="0" autoLine="0" autoPict="0">
                <anchor moveWithCells="1">
                  <from>
                    <xdr:col>53</xdr:col>
                    <xdr:colOff>127000</xdr:colOff>
                    <xdr:row>50</xdr:row>
                    <xdr:rowOff>57150</xdr:rowOff>
                  </from>
                  <to>
                    <xdr:col>57</xdr:col>
                    <xdr:colOff>44450</xdr:colOff>
                    <xdr:row>51</xdr:row>
                    <xdr:rowOff>273050</xdr:rowOff>
                  </to>
                </anchor>
              </controlPr>
            </control>
          </mc:Choice>
        </mc:AlternateContent>
        <mc:AlternateContent xmlns:mc="http://schemas.openxmlformats.org/markup-compatibility/2006">
          <mc:Choice Requires="x14">
            <control shapeId="11574" r:id="rId14" name="Option Button 310">
              <controlPr defaultSize="0" autoFill="0" autoLine="0" autoPict="0">
                <anchor moveWithCells="1">
                  <from>
                    <xdr:col>50</xdr:col>
                    <xdr:colOff>19050</xdr:colOff>
                    <xdr:row>51</xdr:row>
                    <xdr:rowOff>196850</xdr:rowOff>
                  </from>
                  <to>
                    <xdr:col>53</xdr:col>
                    <xdr:colOff>215900</xdr:colOff>
                    <xdr:row>52</xdr:row>
                    <xdr:rowOff>12700</xdr:rowOff>
                  </to>
                </anchor>
              </controlPr>
            </control>
          </mc:Choice>
        </mc:AlternateContent>
        <mc:AlternateContent xmlns:mc="http://schemas.openxmlformats.org/markup-compatibility/2006">
          <mc:Choice Requires="x14">
            <control shapeId="11575" r:id="rId15" name="Group Box 311">
              <controlPr defaultSize="0" autoFill="0" autoPict="0">
                <anchor moveWithCells="1">
                  <from>
                    <xdr:col>49</xdr:col>
                    <xdr:colOff>285750</xdr:colOff>
                    <xdr:row>49</xdr:row>
                    <xdr:rowOff>438150</xdr:rowOff>
                  </from>
                  <to>
                    <xdr:col>58</xdr:col>
                    <xdr:colOff>76200</xdr:colOff>
                    <xdr:row>53</xdr:row>
                    <xdr:rowOff>44450</xdr:rowOff>
                  </to>
                </anchor>
              </controlPr>
            </control>
          </mc:Choice>
        </mc:AlternateContent>
        <mc:AlternateContent xmlns:mc="http://schemas.openxmlformats.org/markup-compatibility/2006">
          <mc:Choice Requires="x14">
            <control shapeId="11576" r:id="rId16" name="Option Button 312">
              <controlPr defaultSize="0" autoFill="0" autoLine="0" autoPict="0">
                <anchor moveWithCells="1">
                  <from>
                    <xdr:col>50</xdr:col>
                    <xdr:colOff>25400</xdr:colOff>
                    <xdr:row>72</xdr:row>
                    <xdr:rowOff>0</xdr:rowOff>
                  </from>
                  <to>
                    <xdr:col>53</xdr:col>
                    <xdr:colOff>228600</xdr:colOff>
                    <xdr:row>72</xdr:row>
                    <xdr:rowOff>266700</xdr:rowOff>
                  </to>
                </anchor>
              </controlPr>
            </control>
          </mc:Choice>
        </mc:AlternateContent>
        <mc:AlternateContent xmlns:mc="http://schemas.openxmlformats.org/markup-compatibility/2006">
          <mc:Choice Requires="x14">
            <control shapeId="11577" r:id="rId17" name="Option Button 313">
              <controlPr defaultSize="0" autoFill="0" autoLine="0" autoPict="0">
                <anchor moveWithCells="1">
                  <from>
                    <xdr:col>53</xdr:col>
                    <xdr:colOff>133350</xdr:colOff>
                    <xdr:row>71</xdr:row>
                    <xdr:rowOff>57150</xdr:rowOff>
                  </from>
                  <to>
                    <xdr:col>57</xdr:col>
                    <xdr:colOff>50800</xdr:colOff>
                    <xdr:row>72</xdr:row>
                    <xdr:rowOff>266700</xdr:rowOff>
                  </to>
                </anchor>
              </controlPr>
            </control>
          </mc:Choice>
        </mc:AlternateContent>
        <mc:AlternateContent xmlns:mc="http://schemas.openxmlformats.org/markup-compatibility/2006">
          <mc:Choice Requires="x14">
            <control shapeId="11578" r:id="rId18" name="Option Button 314">
              <controlPr defaultSize="0" autoFill="0" autoLine="0" autoPict="0">
                <anchor moveWithCells="1">
                  <from>
                    <xdr:col>50</xdr:col>
                    <xdr:colOff>25400</xdr:colOff>
                    <xdr:row>72</xdr:row>
                    <xdr:rowOff>196850</xdr:rowOff>
                  </from>
                  <to>
                    <xdr:col>53</xdr:col>
                    <xdr:colOff>222250</xdr:colOff>
                    <xdr:row>73</xdr:row>
                    <xdr:rowOff>19050</xdr:rowOff>
                  </to>
                </anchor>
              </controlPr>
            </control>
          </mc:Choice>
        </mc:AlternateContent>
        <mc:AlternateContent xmlns:mc="http://schemas.openxmlformats.org/markup-compatibility/2006">
          <mc:Choice Requires="x14">
            <control shapeId="11579" r:id="rId19" name="Group Box 315">
              <controlPr defaultSize="0" autoFill="0" autoPict="0">
                <anchor moveWithCells="1">
                  <from>
                    <xdr:col>49</xdr:col>
                    <xdr:colOff>292100</xdr:colOff>
                    <xdr:row>70</xdr:row>
                    <xdr:rowOff>438150</xdr:rowOff>
                  </from>
                  <to>
                    <xdr:col>58</xdr:col>
                    <xdr:colOff>82550</xdr:colOff>
                    <xdr:row>74</xdr:row>
                    <xdr:rowOff>44450</xdr:rowOff>
                  </to>
                </anchor>
              </controlPr>
            </control>
          </mc:Choice>
        </mc:AlternateContent>
        <mc:AlternateContent xmlns:mc="http://schemas.openxmlformats.org/markup-compatibility/2006">
          <mc:Choice Requires="x14">
            <control shapeId="11580" r:id="rId20" name="Option Button 316">
              <controlPr defaultSize="0" autoFill="0" autoLine="0" autoPict="0">
                <anchor moveWithCells="1">
                  <from>
                    <xdr:col>50</xdr:col>
                    <xdr:colOff>31750</xdr:colOff>
                    <xdr:row>93</xdr:row>
                    <xdr:rowOff>6350</xdr:rowOff>
                  </from>
                  <to>
                    <xdr:col>53</xdr:col>
                    <xdr:colOff>228600</xdr:colOff>
                    <xdr:row>93</xdr:row>
                    <xdr:rowOff>273050</xdr:rowOff>
                  </to>
                </anchor>
              </controlPr>
            </control>
          </mc:Choice>
        </mc:AlternateContent>
        <mc:AlternateContent xmlns:mc="http://schemas.openxmlformats.org/markup-compatibility/2006">
          <mc:Choice Requires="x14">
            <control shapeId="11581" r:id="rId21" name="Option Button 317">
              <controlPr defaultSize="0" autoFill="0" autoLine="0" autoPict="0">
                <anchor moveWithCells="1">
                  <from>
                    <xdr:col>53</xdr:col>
                    <xdr:colOff>139700</xdr:colOff>
                    <xdr:row>92</xdr:row>
                    <xdr:rowOff>63500</xdr:rowOff>
                  </from>
                  <to>
                    <xdr:col>57</xdr:col>
                    <xdr:colOff>50800</xdr:colOff>
                    <xdr:row>93</xdr:row>
                    <xdr:rowOff>273050</xdr:rowOff>
                  </to>
                </anchor>
              </controlPr>
            </control>
          </mc:Choice>
        </mc:AlternateContent>
        <mc:AlternateContent xmlns:mc="http://schemas.openxmlformats.org/markup-compatibility/2006">
          <mc:Choice Requires="x14">
            <control shapeId="11582" r:id="rId22" name="Option Button 318">
              <controlPr defaultSize="0" autoFill="0" autoLine="0" autoPict="0">
                <anchor moveWithCells="1">
                  <from>
                    <xdr:col>50</xdr:col>
                    <xdr:colOff>31750</xdr:colOff>
                    <xdr:row>93</xdr:row>
                    <xdr:rowOff>203200</xdr:rowOff>
                  </from>
                  <to>
                    <xdr:col>53</xdr:col>
                    <xdr:colOff>222250</xdr:colOff>
                    <xdr:row>94</xdr:row>
                    <xdr:rowOff>25400</xdr:rowOff>
                  </to>
                </anchor>
              </controlPr>
            </control>
          </mc:Choice>
        </mc:AlternateContent>
        <mc:AlternateContent xmlns:mc="http://schemas.openxmlformats.org/markup-compatibility/2006">
          <mc:Choice Requires="x14">
            <control shapeId="11583" r:id="rId23" name="Group Box 319">
              <controlPr defaultSize="0" autoFill="0" autoPict="0">
                <anchor moveWithCells="1">
                  <from>
                    <xdr:col>49</xdr:col>
                    <xdr:colOff>292100</xdr:colOff>
                    <xdr:row>91</xdr:row>
                    <xdr:rowOff>444500</xdr:rowOff>
                  </from>
                  <to>
                    <xdr:col>58</xdr:col>
                    <xdr:colOff>88900</xdr:colOff>
                    <xdr:row>95</xdr:row>
                    <xdr:rowOff>50800</xdr:rowOff>
                  </to>
                </anchor>
              </controlPr>
            </control>
          </mc:Choice>
        </mc:AlternateContent>
        <mc:AlternateContent xmlns:mc="http://schemas.openxmlformats.org/markup-compatibility/2006">
          <mc:Choice Requires="x14">
            <control shapeId="11584" r:id="rId24" name="Option Button 320">
              <controlPr defaultSize="0" autoFill="0" autoLine="0" autoPict="0">
                <anchor moveWithCells="1">
                  <from>
                    <xdr:col>50</xdr:col>
                    <xdr:colOff>31750</xdr:colOff>
                    <xdr:row>113</xdr:row>
                    <xdr:rowOff>57150</xdr:rowOff>
                  </from>
                  <to>
                    <xdr:col>53</xdr:col>
                    <xdr:colOff>234950</xdr:colOff>
                    <xdr:row>114</xdr:row>
                    <xdr:rowOff>254000</xdr:rowOff>
                  </to>
                </anchor>
              </controlPr>
            </control>
          </mc:Choice>
        </mc:AlternateContent>
        <mc:AlternateContent xmlns:mc="http://schemas.openxmlformats.org/markup-compatibility/2006">
          <mc:Choice Requires="x14">
            <control shapeId="11585" r:id="rId25" name="Option Button 321">
              <controlPr defaultSize="0" autoFill="0" autoLine="0" autoPict="0">
                <anchor moveWithCells="1">
                  <from>
                    <xdr:col>53</xdr:col>
                    <xdr:colOff>139700</xdr:colOff>
                    <xdr:row>113</xdr:row>
                    <xdr:rowOff>44450</xdr:rowOff>
                  </from>
                  <to>
                    <xdr:col>57</xdr:col>
                    <xdr:colOff>57150</xdr:colOff>
                    <xdr:row>114</xdr:row>
                    <xdr:rowOff>254000</xdr:rowOff>
                  </to>
                </anchor>
              </controlPr>
            </control>
          </mc:Choice>
        </mc:AlternateContent>
        <mc:AlternateContent xmlns:mc="http://schemas.openxmlformats.org/markup-compatibility/2006">
          <mc:Choice Requires="x14">
            <control shapeId="11586" r:id="rId26" name="Option Button 322">
              <controlPr defaultSize="0" autoFill="0" autoLine="0" autoPict="0">
                <anchor moveWithCells="1">
                  <from>
                    <xdr:col>50</xdr:col>
                    <xdr:colOff>31750</xdr:colOff>
                    <xdr:row>114</xdr:row>
                    <xdr:rowOff>184150</xdr:rowOff>
                  </from>
                  <to>
                    <xdr:col>53</xdr:col>
                    <xdr:colOff>228600</xdr:colOff>
                    <xdr:row>115</xdr:row>
                    <xdr:rowOff>6350</xdr:rowOff>
                  </to>
                </anchor>
              </controlPr>
            </control>
          </mc:Choice>
        </mc:AlternateContent>
        <mc:AlternateContent xmlns:mc="http://schemas.openxmlformats.org/markup-compatibility/2006">
          <mc:Choice Requires="x14">
            <control shapeId="11587" r:id="rId27" name="Group Box 323">
              <controlPr defaultSize="0" autoFill="0" autoPict="0">
                <anchor moveWithCells="1">
                  <from>
                    <xdr:col>50</xdr:col>
                    <xdr:colOff>0</xdr:colOff>
                    <xdr:row>112</xdr:row>
                    <xdr:rowOff>425450</xdr:rowOff>
                  </from>
                  <to>
                    <xdr:col>58</xdr:col>
                    <xdr:colOff>88900</xdr:colOff>
                    <xdr:row>116</xdr:row>
                    <xdr:rowOff>31750</xdr:rowOff>
                  </to>
                </anchor>
              </controlPr>
            </control>
          </mc:Choice>
        </mc:AlternateContent>
        <mc:AlternateContent xmlns:mc="http://schemas.openxmlformats.org/markup-compatibility/2006">
          <mc:Choice Requires="x14">
            <control shapeId="11588" r:id="rId28" name="Option Button 324">
              <controlPr defaultSize="0" autoFill="0" autoLine="0" autoPict="0">
                <anchor moveWithCells="1">
                  <from>
                    <xdr:col>50</xdr:col>
                    <xdr:colOff>38100</xdr:colOff>
                    <xdr:row>140</xdr:row>
                    <xdr:rowOff>44450</xdr:rowOff>
                  </from>
                  <to>
                    <xdr:col>53</xdr:col>
                    <xdr:colOff>241300</xdr:colOff>
                    <xdr:row>141</xdr:row>
                    <xdr:rowOff>241300</xdr:rowOff>
                  </to>
                </anchor>
              </controlPr>
            </control>
          </mc:Choice>
        </mc:AlternateContent>
        <mc:AlternateContent xmlns:mc="http://schemas.openxmlformats.org/markup-compatibility/2006">
          <mc:Choice Requires="x14">
            <control shapeId="11589" r:id="rId29" name="Option Button 325">
              <controlPr defaultSize="0" autoFill="0" autoLine="0" autoPict="0">
                <anchor moveWithCells="1">
                  <from>
                    <xdr:col>53</xdr:col>
                    <xdr:colOff>146050</xdr:colOff>
                    <xdr:row>140</xdr:row>
                    <xdr:rowOff>25400</xdr:rowOff>
                  </from>
                  <to>
                    <xdr:col>58</xdr:col>
                    <xdr:colOff>0</xdr:colOff>
                    <xdr:row>141</xdr:row>
                    <xdr:rowOff>241300</xdr:rowOff>
                  </to>
                </anchor>
              </controlPr>
            </control>
          </mc:Choice>
        </mc:AlternateContent>
        <mc:AlternateContent xmlns:mc="http://schemas.openxmlformats.org/markup-compatibility/2006">
          <mc:Choice Requires="x14">
            <control shapeId="11590" r:id="rId30" name="Option Button 326">
              <controlPr defaultSize="0" autoFill="0" autoLine="0" autoPict="0">
                <anchor moveWithCells="1">
                  <from>
                    <xdr:col>50</xdr:col>
                    <xdr:colOff>38100</xdr:colOff>
                    <xdr:row>141</xdr:row>
                    <xdr:rowOff>171450</xdr:rowOff>
                  </from>
                  <to>
                    <xdr:col>53</xdr:col>
                    <xdr:colOff>241300</xdr:colOff>
                    <xdr:row>141</xdr:row>
                    <xdr:rowOff>457200</xdr:rowOff>
                  </to>
                </anchor>
              </controlPr>
            </control>
          </mc:Choice>
        </mc:AlternateContent>
        <mc:AlternateContent xmlns:mc="http://schemas.openxmlformats.org/markup-compatibility/2006">
          <mc:Choice Requires="x14">
            <control shapeId="11591" r:id="rId31" name="Group Box 327">
              <controlPr defaultSize="0" autoFill="0" autoPict="0">
                <anchor moveWithCells="1">
                  <from>
                    <xdr:col>50</xdr:col>
                    <xdr:colOff>6350</xdr:colOff>
                    <xdr:row>139</xdr:row>
                    <xdr:rowOff>412750</xdr:rowOff>
                  </from>
                  <to>
                    <xdr:col>58</xdr:col>
                    <xdr:colOff>95250</xdr:colOff>
                    <xdr:row>143</xdr:row>
                    <xdr:rowOff>12700</xdr:rowOff>
                  </to>
                </anchor>
              </controlPr>
            </control>
          </mc:Choice>
        </mc:AlternateContent>
        <mc:AlternateContent xmlns:mc="http://schemas.openxmlformats.org/markup-compatibility/2006">
          <mc:Choice Requires="x14">
            <control shapeId="11592" r:id="rId32" name="Option Button 328">
              <controlPr defaultSize="0" autoFill="0" autoLine="0" autoPict="0">
                <anchor moveWithCells="1">
                  <from>
                    <xdr:col>50</xdr:col>
                    <xdr:colOff>44450</xdr:colOff>
                    <xdr:row>169</xdr:row>
                    <xdr:rowOff>57150</xdr:rowOff>
                  </from>
                  <to>
                    <xdr:col>53</xdr:col>
                    <xdr:colOff>241300</xdr:colOff>
                    <xdr:row>170</xdr:row>
                    <xdr:rowOff>260350</xdr:rowOff>
                  </to>
                </anchor>
              </controlPr>
            </control>
          </mc:Choice>
        </mc:AlternateContent>
        <mc:AlternateContent xmlns:mc="http://schemas.openxmlformats.org/markup-compatibility/2006">
          <mc:Choice Requires="x14">
            <control shapeId="11593" r:id="rId33" name="Option Button 329">
              <controlPr defaultSize="0" autoFill="0" autoLine="0" autoPict="0">
                <anchor moveWithCells="1">
                  <from>
                    <xdr:col>53</xdr:col>
                    <xdr:colOff>152400</xdr:colOff>
                    <xdr:row>169</xdr:row>
                    <xdr:rowOff>44450</xdr:rowOff>
                  </from>
                  <to>
                    <xdr:col>58</xdr:col>
                    <xdr:colOff>0</xdr:colOff>
                    <xdr:row>170</xdr:row>
                    <xdr:rowOff>260350</xdr:rowOff>
                  </to>
                </anchor>
              </controlPr>
            </control>
          </mc:Choice>
        </mc:AlternateContent>
        <mc:AlternateContent xmlns:mc="http://schemas.openxmlformats.org/markup-compatibility/2006">
          <mc:Choice Requires="x14">
            <control shapeId="11594" r:id="rId34" name="Option Button 330">
              <controlPr defaultSize="0" autoFill="0" autoLine="0" autoPict="0">
                <anchor moveWithCells="1">
                  <from>
                    <xdr:col>50</xdr:col>
                    <xdr:colOff>44450</xdr:colOff>
                    <xdr:row>170</xdr:row>
                    <xdr:rowOff>190500</xdr:rowOff>
                  </from>
                  <to>
                    <xdr:col>53</xdr:col>
                    <xdr:colOff>234950</xdr:colOff>
                    <xdr:row>171</xdr:row>
                    <xdr:rowOff>12700</xdr:rowOff>
                  </to>
                </anchor>
              </controlPr>
            </control>
          </mc:Choice>
        </mc:AlternateContent>
        <mc:AlternateContent xmlns:mc="http://schemas.openxmlformats.org/markup-compatibility/2006">
          <mc:Choice Requires="x14">
            <control shapeId="11595" r:id="rId35" name="Group Box 331">
              <controlPr defaultSize="0" autoFill="0" autoPict="0">
                <anchor moveWithCells="1">
                  <from>
                    <xdr:col>50</xdr:col>
                    <xdr:colOff>12700</xdr:colOff>
                    <xdr:row>168</xdr:row>
                    <xdr:rowOff>425450</xdr:rowOff>
                  </from>
                  <to>
                    <xdr:col>58</xdr:col>
                    <xdr:colOff>101600</xdr:colOff>
                    <xdr:row>172</xdr:row>
                    <xdr:rowOff>31750</xdr:rowOff>
                  </to>
                </anchor>
              </controlPr>
            </control>
          </mc:Choice>
        </mc:AlternateContent>
        <mc:AlternateContent xmlns:mc="http://schemas.openxmlformats.org/markup-compatibility/2006">
          <mc:Choice Requires="x14">
            <control shapeId="11596" r:id="rId36" name="Option Button 332">
              <controlPr defaultSize="0" autoFill="0" autoLine="0" autoPict="0">
                <anchor moveWithCells="1">
                  <from>
                    <xdr:col>50</xdr:col>
                    <xdr:colOff>44450</xdr:colOff>
                    <xdr:row>198</xdr:row>
                    <xdr:rowOff>69850</xdr:rowOff>
                  </from>
                  <to>
                    <xdr:col>53</xdr:col>
                    <xdr:colOff>247650</xdr:colOff>
                    <xdr:row>199</xdr:row>
                    <xdr:rowOff>273050</xdr:rowOff>
                  </to>
                </anchor>
              </controlPr>
            </control>
          </mc:Choice>
        </mc:AlternateContent>
        <mc:AlternateContent xmlns:mc="http://schemas.openxmlformats.org/markup-compatibility/2006">
          <mc:Choice Requires="x14">
            <control shapeId="11597" r:id="rId37" name="Option Button 333">
              <controlPr defaultSize="0" autoFill="0" autoLine="0" autoPict="0">
                <anchor moveWithCells="1">
                  <from>
                    <xdr:col>53</xdr:col>
                    <xdr:colOff>152400</xdr:colOff>
                    <xdr:row>198</xdr:row>
                    <xdr:rowOff>57150</xdr:rowOff>
                  </from>
                  <to>
                    <xdr:col>58</xdr:col>
                    <xdr:colOff>6350</xdr:colOff>
                    <xdr:row>199</xdr:row>
                    <xdr:rowOff>273050</xdr:rowOff>
                  </to>
                </anchor>
              </controlPr>
            </control>
          </mc:Choice>
        </mc:AlternateContent>
        <mc:AlternateContent xmlns:mc="http://schemas.openxmlformats.org/markup-compatibility/2006">
          <mc:Choice Requires="x14">
            <control shapeId="11598" r:id="rId38" name="Option Button 334">
              <controlPr defaultSize="0" autoFill="0" autoLine="0" autoPict="0">
                <anchor moveWithCells="1">
                  <from>
                    <xdr:col>50</xdr:col>
                    <xdr:colOff>44450</xdr:colOff>
                    <xdr:row>199</xdr:row>
                    <xdr:rowOff>203200</xdr:rowOff>
                  </from>
                  <to>
                    <xdr:col>53</xdr:col>
                    <xdr:colOff>241300</xdr:colOff>
                    <xdr:row>200</xdr:row>
                    <xdr:rowOff>25400</xdr:rowOff>
                  </to>
                </anchor>
              </controlPr>
            </control>
          </mc:Choice>
        </mc:AlternateContent>
        <mc:AlternateContent xmlns:mc="http://schemas.openxmlformats.org/markup-compatibility/2006">
          <mc:Choice Requires="x14">
            <control shapeId="11599" r:id="rId39" name="Group Box 335">
              <controlPr defaultSize="0" autoFill="0" autoPict="0">
                <anchor moveWithCells="1">
                  <from>
                    <xdr:col>50</xdr:col>
                    <xdr:colOff>12700</xdr:colOff>
                    <xdr:row>197</xdr:row>
                    <xdr:rowOff>438150</xdr:rowOff>
                  </from>
                  <to>
                    <xdr:col>58</xdr:col>
                    <xdr:colOff>101600</xdr:colOff>
                    <xdr:row>201</xdr:row>
                    <xdr:rowOff>44450</xdr:rowOff>
                  </to>
                </anchor>
              </controlPr>
            </control>
          </mc:Choice>
        </mc:AlternateContent>
        <mc:AlternateContent xmlns:mc="http://schemas.openxmlformats.org/markup-compatibility/2006">
          <mc:Choice Requires="x14">
            <control shapeId="11600" r:id="rId40" name="Option Button 336">
              <controlPr defaultSize="0" autoFill="0" autoLine="0" autoPict="0">
                <anchor moveWithCells="1">
                  <from>
                    <xdr:col>50</xdr:col>
                    <xdr:colOff>31750</xdr:colOff>
                    <xdr:row>225</xdr:row>
                    <xdr:rowOff>63500</xdr:rowOff>
                  </from>
                  <to>
                    <xdr:col>53</xdr:col>
                    <xdr:colOff>228600</xdr:colOff>
                    <xdr:row>226</xdr:row>
                    <xdr:rowOff>266700</xdr:rowOff>
                  </to>
                </anchor>
              </controlPr>
            </control>
          </mc:Choice>
        </mc:AlternateContent>
        <mc:AlternateContent xmlns:mc="http://schemas.openxmlformats.org/markup-compatibility/2006">
          <mc:Choice Requires="x14">
            <control shapeId="11601" r:id="rId41" name="Option Button 337">
              <controlPr defaultSize="0" autoFill="0" autoLine="0" autoPict="0">
                <anchor moveWithCells="1">
                  <from>
                    <xdr:col>53</xdr:col>
                    <xdr:colOff>139700</xdr:colOff>
                    <xdr:row>225</xdr:row>
                    <xdr:rowOff>50800</xdr:rowOff>
                  </from>
                  <to>
                    <xdr:col>57</xdr:col>
                    <xdr:colOff>50800</xdr:colOff>
                    <xdr:row>226</xdr:row>
                    <xdr:rowOff>266700</xdr:rowOff>
                  </to>
                </anchor>
              </controlPr>
            </control>
          </mc:Choice>
        </mc:AlternateContent>
        <mc:AlternateContent xmlns:mc="http://schemas.openxmlformats.org/markup-compatibility/2006">
          <mc:Choice Requires="x14">
            <control shapeId="11602" r:id="rId42" name="Option Button 338">
              <controlPr defaultSize="0" autoFill="0" autoLine="0" autoPict="0">
                <anchor moveWithCells="1">
                  <from>
                    <xdr:col>50</xdr:col>
                    <xdr:colOff>31750</xdr:colOff>
                    <xdr:row>226</xdr:row>
                    <xdr:rowOff>196850</xdr:rowOff>
                  </from>
                  <to>
                    <xdr:col>53</xdr:col>
                    <xdr:colOff>222250</xdr:colOff>
                    <xdr:row>227</xdr:row>
                    <xdr:rowOff>19050</xdr:rowOff>
                  </to>
                </anchor>
              </controlPr>
            </control>
          </mc:Choice>
        </mc:AlternateContent>
        <mc:AlternateContent xmlns:mc="http://schemas.openxmlformats.org/markup-compatibility/2006">
          <mc:Choice Requires="x14">
            <control shapeId="11603" r:id="rId43" name="Group Box 339">
              <controlPr defaultSize="0" autoFill="0" autoPict="0">
                <anchor moveWithCells="1">
                  <from>
                    <xdr:col>49</xdr:col>
                    <xdr:colOff>292100</xdr:colOff>
                    <xdr:row>224</xdr:row>
                    <xdr:rowOff>431800</xdr:rowOff>
                  </from>
                  <to>
                    <xdr:col>58</xdr:col>
                    <xdr:colOff>88900</xdr:colOff>
                    <xdr:row>228</xdr:row>
                    <xdr:rowOff>38100</xdr:rowOff>
                  </to>
                </anchor>
              </controlPr>
            </control>
          </mc:Choice>
        </mc:AlternateContent>
        <mc:AlternateContent xmlns:mc="http://schemas.openxmlformats.org/markup-compatibility/2006">
          <mc:Choice Requires="x14">
            <control shapeId="11604" r:id="rId44" name="Option Button 340">
              <controlPr defaultSize="0" autoFill="0" autoLine="0" autoPict="0">
                <anchor moveWithCells="1">
                  <from>
                    <xdr:col>50</xdr:col>
                    <xdr:colOff>12700</xdr:colOff>
                    <xdr:row>250</xdr:row>
                    <xdr:rowOff>57150</xdr:rowOff>
                  </from>
                  <to>
                    <xdr:col>53</xdr:col>
                    <xdr:colOff>215900</xdr:colOff>
                    <xdr:row>251</xdr:row>
                    <xdr:rowOff>266700</xdr:rowOff>
                  </to>
                </anchor>
              </controlPr>
            </control>
          </mc:Choice>
        </mc:AlternateContent>
        <mc:AlternateContent xmlns:mc="http://schemas.openxmlformats.org/markup-compatibility/2006">
          <mc:Choice Requires="x14">
            <control shapeId="11605" r:id="rId45" name="Option Button 341">
              <controlPr defaultSize="0" autoFill="0" autoLine="0" autoPict="0">
                <anchor moveWithCells="1">
                  <from>
                    <xdr:col>53</xdr:col>
                    <xdr:colOff>120650</xdr:colOff>
                    <xdr:row>250</xdr:row>
                    <xdr:rowOff>50800</xdr:rowOff>
                  </from>
                  <to>
                    <xdr:col>57</xdr:col>
                    <xdr:colOff>38100</xdr:colOff>
                    <xdr:row>251</xdr:row>
                    <xdr:rowOff>266700</xdr:rowOff>
                  </to>
                </anchor>
              </controlPr>
            </control>
          </mc:Choice>
        </mc:AlternateContent>
        <mc:AlternateContent xmlns:mc="http://schemas.openxmlformats.org/markup-compatibility/2006">
          <mc:Choice Requires="x14">
            <control shapeId="11606" r:id="rId46" name="Option Button 342">
              <controlPr defaultSize="0" autoFill="0" autoLine="0" autoPict="0">
                <anchor moveWithCells="1">
                  <from>
                    <xdr:col>50</xdr:col>
                    <xdr:colOff>12700</xdr:colOff>
                    <xdr:row>251</xdr:row>
                    <xdr:rowOff>196850</xdr:rowOff>
                  </from>
                  <to>
                    <xdr:col>53</xdr:col>
                    <xdr:colOff>209550</xdr:colOff>
                    <xdr:row>252</xdr:row>
                    <xdr:rowOff>19050</xdr:rowOff>
                  </to>
                </anchor>
              </controlPr>
            </control>
          </mc:Choice>
        </mc:AlternateContent>
        <mc:AlternateContent xmlns:mc="http://schemas.openxmlformats.org/markup-compatibility/2006">
          <mc:Choice Requires="x14">
            <control shapeId="11607" r:id="rId47" name="Group Box 343">
              <controlPr defaultSize="0" autoFill="0" autoPict="0">
                <anchor moveWithCells="1">
                  <from>
                    <xdr:col>49</xdr:col>
                    <xdr:colOff>279400</xdr:colOff>
                    <xdr:row>249</xdr:row>
                    <xdr:rowOff>431800</xdr:rowOff>
                  </from>
                  <to>
                    <xdr:col>58</xdr:col>
                    <xdr:colOff>69850</xdr:colOff>
                    <xdr:row>253</xdr:row>
                    <xdr:rowOff>38100</xdr:rowOff>
                  </to>
                </anchor>
              </controlPr>
            </control>
          </mc:Choice>
        </mc:AlternateContent>
        <mc:AlternateContent xmlns:mc="http://schemas.openxmlformats.org/markup-compatibility/2006">
          <mc:Choice Requires="x14">
            <control shapeId="11608" r:id="rId48" name="Option Button 344">
              <controlPr defaultSize="0" autoFill="0" autoLine="0" autoPict="0">
                <anchor moveWithCells="1">
                  <from>
                    <xdr:col>49</xdr:col>
                    <xdr:colOff>292100</xdr:colOff>
                    <xdr:row>271</xdr:row>
                    <xdr:rowOff>44450</xdr:rowOff>
                  </from>
                  <to>
                    <xdr:col>53</xdr:col>
                    <xdr:colOff>196850</xdr:colOff>
                    <xdr:row>272</xdr:row>
                    <xdr:rowOff>266700</xdr:rowOff>
                  </to>
                </anchor>
              </controlPr>
            </control>
          </mc:Choice>
        </mc:AlternateContent>
        <mc:AlternateContent xmlns:mc="http://schemas.openxmlformats.org/markup-compatibility/2006">
          <mc:Choice Requires="x14">
            <control shapeId="11609" r:id="rId49" name="Option Button 345">
              <controlPr defaultSize="0" autoFill="0" autoLine="0" autoPict="0">
                <anchor moveWithCells="1">
                  <from>
                    <xdr:col>53</xdr:col>
                    <xdr:colOff>101600</xdr:colOff>
                    <xdr:row>271</xdr:row>
                    <xdr:rowOff>44450</xdr:rowOff>
                  </from>
                  <to>
                    <xdr:col>57</xdr:col>
                    <xdr:colOff>19050</xdr:colOff>
                    <xdr:row>272</xdr:row>
                    <xdr:rowOff>266700</xdr:rowOff>
                  </to>
                </anchor>
              </controlPr>
            </control>
          </mc:Choice>
        </mc:AlternateContent>
        <mc:AlternateContent xmlns:mc="http://schemas.openxmlformats.org/markup-compatibility/2006">
          <mc:Choice Requires="x14">
            <control shapeId="11610" r:id="rId50" name="Option Button 346">
              <controlPr defaultSize="0" autoFill="0" autoLine="0" autoPict="0">
                <anchor moveWithCells="1">
                  <from>
                    <xdr:col>49</xdr:col>
                    <xdr:colOff>292100</xdr:colOff>
                    <xdr:row>272</xdr:row>
                    <xdr:rowOff>196850</xdr:rowOff>
                  </from>
                  <to>
                    <xdr:col>53</xdr:col>
                    <xdr:colOff>190500</xdr:colOff>
                    <xdr:row>273</xdr:row>
                    <xdr:rowOff>12700</xdr:rowOff>
                  </to>
                </anchor>
              </controlPr>
            </control>
          </mc:Choice>
        </mc:AlternateContent>
        <mc:AlternateContent xmlns:mc="http://schemas.openxmlformats.org/markup-compatibility/2006">
          <mc:Choice Requires="x14">
            <control shapeId="11611" r:id="rId51" name="Group Box 347">
              <controlPr defaultSize="0" autoFill="0" autoPict="0">
                <anchor moveWithCells="1">
                  <from>
                    <xdr:col>49</xdr:col>
                    <xdr:colOff>260350</xdr:colOff>
                    <xdr:row>270</xdr:row>
                    <xdr:rowOff>431800</xdr:rowOff>
                  </from>
                  <to>
                    <xdr:col>58</xdr:col>
                    <xdr:colOff>50800</xdr:colOff>
                    <xdr:row>274</xdr:row>
                    <xdr:rowOff>38100</xdr:rowOff>
                  </to>
                </anchor>
              </controlPr>
            </control>
          </mc:Choice>
        </mc:AlternateContent>
        <mc:AlternateContent xmlns:mc="http://schemas.openxmlformats.org/markup-compatibility/2006">
          <mc:Choice Requires="x14">
            <control shapeId="11612" r:id="rId52" name="Option Button 348">
              <controlPr defaultSize="0" autoFill="0" autoLine="0" autoPict="0">
                <anchor moveWithCells="1">
                  <from>
                    <xdr:col>49</xdr:col>
                    <xdr:colOff>273050</xdr:colOff>
                    <xdr:row>306</xdr:row>
                    <xdr:rowOff>57150</xdr:rowOff>
                  </from>
                  <to>
                    <xdr:col>53</xdr:col>
                    <xdr:colOff>177800</xdr:colOff>
                    <xdr:row>307</xdr:row>
                    <xdr:rowOff>266700</xdr:rowOff>
                  </to>
                </anchor>
              </controlPr>
            </control>
          </mc:Choice>
        </mc:AlternateContent>
        <mc:AlternateContent xmlns:mc="http://schemas.openxmlformats.org/markup-compatibility/2006">
          <mc:Choice Requires="x14">
            <control shapeId="11613" r:id="rId53" name="Option Button 349">
              <controlPr defaultSize="0" autoFill="0" autoLine="0" autoPict="0">
                <anchor moveWithCells="1">
                  <from>
                    <xdr:col>53</xdr:col>
                    <xdr:colOff>88900</xdr:colOff>
                    <xdr:row>306</xdr:row>
                    <xdr:rowOff>57150</xdr:rowOff>
                  </from>
                  <to>
                    <xdr:col>57</xdr:col>
                    <xdr:colOff>0</xdr:colOff>
                    <xdr:row>307</xdr:row>
                    <xdr:rowOff>266700</xdr:rowOff>
                  </to>
                </anchor>
              </controlPr>
            </control>
          </mc:Choice>
        </mc:AlternateContent>
        <mc:AlternateContent xmlns:mc="http://schemas.openxmlformats.org/markup-compatibility/2006">
          <mc:Choice Requires="x14">
            <control shapeId="11614" r:id="rId54" name="Option Button 350">
              <controlPr defaultSize="0" autoFill="0" autoLine="0" autoPict="0">
                <anchor moveWithCells="1">
                  <from>
                    <xdr:col>49</xdr:col>
                    <xdr:colOff>273050</xdr:colOff>
                    <xdr:row>307</xdr:row>
                    <xdr:rowOff>203200</xdr:rowOff>
                  </from>
                  <to>
                    <xdr:col>53</xdr:col>
                    <xdr:colOff>171450</xdr:colOff>
                    <xdr:row>308</xdr:row>
                    <xdr:rowOff>25400</xdr:rowOff>
                  </to>
                </anchor>
              </controlPr>
            </control>
          </mc:Choice>
        </mc:AlternateContent>
        <mc:AlternateContent xmlns:mc="http://schemas.openxmlformats.org/markup-compatibility/2006">
          <mc:Choice Requires="x14">
            <control shapeId="11615" r:id="rId55" name="Group Box 351">
              <controlPr defaultSize="0" autoFill="0" autoPict="0">
                <anchor moveWithCells="1">
                  <from>
                    <xdr:col>49</xdr:col>
                    <xdr:colOff>241300</xdr:colOff>
                    <xdr:row>305</xdr:row>
                    <xdr:rowOff>438150</xdr:rowOff>
                  </from>
                  <to>
                    <xdr:col>58</xdr:col>
                    <xdr:colOff>31750</xdr:colOff>
                    <xdr:row>309</xdr:row>
                    <xdr:rowOff>44450</xdr:rowOff>
                  </to>
                </anchor>
              </controlPr>
            </control>
          </mc:Choice>
        </mc:AlternateContent>
        <mc:AlternateContent xmlns:mc="http://schemas.openxmlformats.org/markup-compatibility/2006">
          <mc:Choice Requires="x14">
            <control shapeId="11616" r:id="rId56" name="Option Button 352">
              <controlPr defaultSize="0" autoFill="0" autoLine="0" autoPict="0">
                <anchor moveWithCells="1">
                  <from>
                    <xdr:col>50</xdr:col>
                    <xdr:colOff>6350</xdr:colOff>
                    <xdr:row>337</xdr:row>
                    <xdr:rowOff>69850</xdr:rowOff>
                  </from>
                  <to>
                    <xdr:col>53</xdr:col>
                    <xdr:colOff>203200</xdr:colOff>
                    <xdr:row>338</xdr:row>
                    <xdr:rowOff>279400</xdr:rowOff>
                  </to>
                </anchor>
              </controlPr>
            </control>
          </mc:Choice>
        </mc:AlternateContent>
        <mc:AlternateContent xmlns:mc="http://schemas.openxmlformats.org/markup-compatibility/2006">
          <mc:Choice Requires="x14">
            <control shapeId="11617" r:id="rId57" name="Option Button 353">
              <controlPr defaultSize="0" autoFill="0" autoLine="0" autoPict="0">
                <anchor moveWithCells="1">
                  <from>
                    <xdr:col>53</xdr:col>
                    <xdr:colOff>114300</xdr:colOff>
                    <xdr:row>337</xdr:row>
                    <xdr:rowOff>69850</xdr:rowOff>
                  </from>
                  <to>
                    <xdr:col>57</xdr:col>
                    <xdr:colOff>25400</xdr:colOff>
                    <xdr:row>338</xdr:row>
                    <xdr:rowOff>279400</xdr:rowOff>
                  </to>
                </anchor>
              </controlPr>
            </control>
          </mc:Choice>
        </mc:AlternateContent>
        <mc:AlternateContent xmlns:mc="http://schemas.openxmlformats.org/markup-compatibility/2006">
          <mc:Choice Requires="x14">
            <control shapeId="11618" r:id="rId58" name="Option Button 354">
              <controlPr defaultSize="0" autoFill="0" autoLine="0" autoPict="0">
                <anchor moveWithCells="1">
                  <from>
                    <xdr:col>50</xdr:col>
                    <xdr:colOff>6350</xdr:colOff>
                    <xdr:row>338</xdr:row>
                    <xdr:rowOff>215900</xdr:rowOff>
                  </from>
                  <to>
                    <xdr:col>53</xdr:col>
                    <xdr:colOff>196850</xdr:colOff>
                    <xdr:row>339</xdr:row>
                    <xdr:rowOff>38100</xdr:rowOff>
                  </to>
                </anchor>
              </controlPr>
            </control>
          </mc:Choice>
        </mc:AlternateContent>
        <mc:AlternateContent xmlns:mc="http://schemas.openxmlformats.org/markup-compatibility/2006">
          <mc:Choice Requires="x14">
            <control shapeId="11619" r:id="rId59" name="Group Box 355">
              <controlPr defaultSize="0" autoFill="0" autoPict="0">
                <anchor moveWithCells="1">
                  <from>
                    <xdr:col>49</xdr:col>
                    <xdr:colOff>266700</xdr:colOff>
                    <xdr:row>336</xdr:row>
                    <xdr:rowOff>450850</xdr:rowOff>
                  </from>
                  <to>
                    <xdr:col>58</xdr:col>
                    <xdr:colOff>57150</xdr:colOff>
                    <xdr:row>340</xdr:row>
                    <xdr:rowOff>57150</xdr:rowOff>
                  </to>
                </anchor>
              </controlPr>
            </control>
          </mc:Choice>
        </mc:AlternateContent>
        <mc:AlternateContent xmlns:mc="http://schemas.openxmlformats.org/markup-compatibility/2006">
          <mc:Choice Requires="x14">
            <control shapeId="11620" r:id="rId60" name="Option Button 356">
              <controlPr defaultSize="0" autoFill="0" autoLine="0" autoPict="0">
                <anchor moveWithCells="1">
                  <from>
                    <xdr:col>50</xdr:col>
                    <xdr:colOff>31750</xdr:colOff>
                    <xdr:row>358</xdr:row>
                    <xdr:rowOff>57150</xdr:rowOff>
                  </from>
                  <to>
                    <xdr:col>53</xdr:col>
                    <xdr:colOff>228600</xdr:colOff>
                    <xdr:row>359</xdr:row>
                    <xdr:rowOff>266700</xdr:rowOff>
                  </to>
                </anchor>
              </controlPr>
            </control>
          </mc:Choice>
        </mc:AlternateContent>
        <mc:AlternateContent xmlns:mc="http://schemas.openxmlformats.org/markup-compatibility/2006">
          <mc:Choice Requires="x14">
            <control shapeId="11621" r:id="rId61" name="Option Button 357">
              <controlPr defaultSize="0" autoFill="0" autoLine="0" autoPict="0">
                <anchor moveWithCells="1">
                  <from>
                    <xdr:col>53</xdr:col>
                    <xdr:colOff>139700</xdr:colOff>
                    <xdr:row>358</xdr:row>
                    <xdr:rowOff>57150</xdr:rowOff>
                  </from>
                  <to>
                    <xdr:col>57</xdr:col>
                    <xdr:colOff>50800</xdr:colOff>
                    <xdr:row>359</xdr:row>
                    <xdr:rowOff>266700</xdr:rowOff>
                  </to>
                </anchor>
              </controlPr>
            </control>
          </mc:Choice>
        </mc:AlternateContent>
        <mc:AlternateContent xmlns:mc="http://schemas.openxmlformats.org/markup-compatibility/2006">
          <mc:Choice Requires="x14">
            <control shapeId="11622" r:id="rId62" name="Option Button 358">
              <controlPr defaultSize="0" autoFill="0" autoLine="0" autoPict="0">
                <anchor moveWithCells="1">
                  <from>
                    <xdr:col>50</xdr:col>
                    <xdr:colOff>31750</xdr:colOff>
                    <xdr:row>359</xdr:row>
                    <xdr:rowOff>203200</xdr:rowOff>
                  </from>
                  <to>
                    <xdr:col>53</xdr:col>
                    <xdr:colOff>222250</xdr:colOff>
                    <xdr:row>360</xdr:row>
                    <xdr:rowOff>25400</xdr:rowOff>
                  </to>
                </anchor>
              </controlPr>
            </control>
          </mc:Choice>
        </mc:AlternateContent>
        <mc:AlternateContent xmlns:mc="http://schemas.openxmlformats.org/markup-compatibility/2006">
          <mc:Choice Requires="x14">
            <control shapeId="11623" r:id="rId63" name="Group Box 359">
              <controlPr defaultSize="0" autoFill="0" autoPict="0">
                <anchor moveWithCells="1">
                  <from>
                    <xdr:col>49</xdr:col>
                    <xdr:colOff>292100</xdr:colOff>
                    <xdr:row>357</xdr:row>
                    <xdr:rowOff>438150</xdr:rowOff>
                  </from>
                  <to>
                    <xdr:col>58</xdr:col>
                    <xdr:colOff>82550</xdr:colOff>
                    <xdr:row>361</xdr:row>
                    <xdr:rowOff>44450</xdr:rowOff>
                  </to>
                </anchor>
              </controlPr>
            </control>
          </mc:Choice>
        </mc:AlternateContent>
        <mc:AlternateContent xmlns:mc="http://schemas.openxmlformats.org/markup-compatibility/2006">
          <mc:Choice Requires="x14">
            <control shapeId="11624" r:id="rId64" name="Option Button 360">
              <controlPr defaultSize="0" autoFill="0" autoLine="0" autoPict="0">
                <anchor moveWithCells="1">
                  <from>
                    <xdr:col>50</xdr:col>
                    <xdr:colOff>57150</xdr:colOff>
                    <xdr:row>385</xdr:row>
                    <xdr:rowOff>44450</xdr:rowOff>
                  </from>
                  <to>
                    <xdr:col>53</xdr:col>
                    <xdr:colOff>254000</xdr:colOff>
                    <xdr:row>386</xdr:row>
                    <xdr:rowOff>260350</xdr:rowOff>
                  </to>
                </anchor>
              </controlPr>
            </control>
          </mc:Choice>
        </mc:AlternateContent>
        <mc:AlternateContent xmlns:mc="http://schemas.openxmlformats.org/markup-compatibility/2006">
          <mc:Choice Requires="x14">
            <control shapeId="11625" r:id="rId65" name="Option Button 361">
              <controlPr defaultSize="0" autoFill="0" autoLine="0" autoPict="0">
                <anchor moveWithCells="1">
                  <from>
                    <xdr:col>53</xdr:col>
                    <xdr:colOff>165100</xdr:colOff>
                    <xdr:row>385</xdr:row>
                    <xdr:rowOff>44450</xdr:rowOff>
                  </from>
                  <to>
                    <xdr:col>58</xdr:col>
                    <xdr:colOff>12700</xdr:colOff>
                    <xdr:row>386</xdr:row>
                    <xdr:rowOff>260350</xdr:rowOff>
                  </to>
                </anchor>
              </controlPr>
            </control>
          </mc:Choice>
        </mc:AlternateContent>
        <mc:AlternateContent xmlns:mc="http://schemas.openxmlformats.org/markup-compatibility/2006">
          <mc:Choice Requires="x14">
            <control shapeId="11626" r:id="rId66" name="Option Button 362">
              <controlPr defaultSize="0" autoFill="0" autoLine="0" autoPict="0">
                <anchor moveWithCells="1">
                  <from>
                    <xdr:col>50</xdr:col>
                    <xdr:colOff>57150</xdr:colOff>
                    <xdr:row>386</xdr:row>
                    <xdr:rowOff>196850</xdr:rowOff>
                  </from>
                  <to>
                    <xdr:col>53</xdr:col>
                    <xdr:colOff>247650</xdr:colOff>
                    <xdr:row>387</xdr:row>
                    <xdr:rowOff>12700</xdr:rowOff>
                  </to>
                </anchor>
              </controlPr>
            </control>
          </mc:Choice>
        </mc:AlternateContent>
        <mc:AlternateContent xmlns:mc="http://schemas.openxmlformats.org/markup-compatibility/2006">
          <mc:Choice Requires="x14">
            <control shapeId="11627" r:id="rId67" name="Group Box 363">
              <controlPr defaultSize="0" autoFill="0" autoPict="0">
                <anchor moveWithCells="1">
                  <from>
                    <xdr:col>50</xdr:col>
                    <xdr:colOff>25400</xdr:colOff>
                    <xdr:row>384</xdr:row>
                    <xdr:rowOff>431800</xdr:rowOff>
                  </from>
                  <to>
                    <xdr:col>58</xdr:col>
                    <xdr:colOff>107950</xdr:colOff>
                    <xdr:row>388</xdr:row>
                    <xdr:rowOff>38100</xdr:rowOff>
                  </to>
                </anchor>
              </controlPr>
            </control>
          </mc:Choice>
        </mc:AlternateContent>
        <mc:AlternateContent xmlns:mc="http://schemas.openxmlformats.org/markup-compatibility/2006">
          <mc:Choice Requires="x14">
            <control shapeId="11628" r:id="rId68" name="Option Button 364">
              <controlPr defaultSize="0" autoFill="0" autoLine="0" autoPict="0">
                <anchor moveWithCells="1">
                  <from>
                    <xdr:col>50</xdr:col>
                    <xdr:colOff>19050</xdr:colOff>
                    <xdr:row>406</xdr:row>
                    <xdr:rowOff>57150</xdr:rowOff>
                  </from>
                  <to>
                    <xdr:col>53</xdr:col>
                    <xdr:colOff>215900</xdr:colOff>
                    <xdr:row>407</xdr:row>
                    <xdr:rowOff>266700</xdr:rowOff>
                  </to>
                </anchor>
              </controlPr>
            </control>
          </mc:Choice>
        </mc:AlternateContent>
        <mc:AlternateContent xmlns:mc="http://schemas.openxmlformats.org/markup-compatibility/2006">
          <mc:Choice Requires="x14">
            <control shapeId="11629" r:id="rId69" name="Option Button 365">
              <controlPr defaultSize="0" autoFill="0" autoLine="0" autoPict="0">
                <anchor moveWithCells="1">
                  <from>
                    <xdr:col>53</xdr:col>
                    <xdr:colOff>127000</xdr:colOff>
                    <xdr:row>406</xdr:row>
                    <xdr:rowOff>57150</xdr:rowOff>
                  </from>
                  <to>
                    <xdr:col>57</xdr:col>
                    <xdr:colOff>38100</xdr:colOff>
                    <xdr:row>407</xdr:row>
                    <xdr:rowOff>266700</xdr:rowOff>
                  </to>
                </anchor>
              </controlPr>
            </control>
          </mc:Choice>
        </mc:AlternateContent>
        <mc:AlternateContent xmlns:mc="http://schemas.openxmlformats.org/markup-compatibility/2006">
          <mc:Choice Requires="x14">
            <control shapeId="11630" r:id="rId70" name="Option Button 366">
              <controlPr defaultSize="0" autoFill="0" autoLine="0" autoPict="0">
                <anchor moveWithCells="1">
                  <from>
                    <xdr:col>50</xdr:col>
                    <xdr:colOff>19050</xdr:colOff>
                    <xdr:row>407</xdr:row>
                    <xdr:rowOff>203200</xdr:rowOff>
                  </from>
                  <to>
                    <xdr:col>53</xdr:col>
                    <xdr:colOff>209550</xdr:colOff>
                    <xdr:row>408</xdr:row>
                    <xdr:rowOff>25400</xdr:rowOff>
                  </to>
                </anchor>
              </controlPr>
            </control>
          </mc:Choice>
        </mc:AlternateContent>
        <mc:AlternateContent xmlns:mc="http://schemas.openxmlformats.org/markup-compatibility/2006">
          <mc:Choice Requires="x14">
            <control shapeId="11631" r:id="rId71" name="Group Box 367">
              <controlPr defaultSize="0" autoFill="0" autoPict="0">
                <anchor moveWithCells="1">
                  <from>
                    <xdr:col>49</xdr:col>
                    <xdr:colOff>279400</xdr:colOff>
                    <xdr:row>405</xdr:row>
                    <xdr:rowOff>438150</xdr:rowOff>
                  </from>
                  <to>
                    <xdr:col>58</xdr:col>
                    <xdr:colOff>69850</xdr:colOff>
                    <xdr:row>409</xdr:row>
                    <xdr:rowOff>44450</xdr:rowOff>
                  </to>
                </anchor>
              </controlPr>
            </control>
          </mc:Choice>
        </mc:AlternateContent>
        <mc:AlternateContent xmlns:mc="http://schemas.openxmlformats.org/markup-compatibility/2006">
          <mc:Choice Requires="x14">
            <control shapeId="11632" r:id="rId72" name="Option Button 368">
              <controlPr defaultSize="0" autoFill="0" autoLine="0" autoPict="0">
                <anchor moveWithCells="1">
                  <from>
                    <xdr:col>50</xdr:col>
                    <xdr:colOff>19050</xdr:colOff>
                    <xdr:row>427</xdr:row>
                    <xdr:rowOff>38100</xdr:rowOff>
                  </from>
                  <to>
                    <xdr:col>53</xdr:col>
                    <xdr:colOff>222250</xdr:colOff>
                    <xdr:row>428</xdr:row>
                    <xdr:rowOff>254000</xdr:rowOff>
                  </to>
                </anchor>
              </controlPr>
            </control>
          </mc:Choice>
        </mc:AlternateContent>
        <mc:AlternateContent xmlns:mc="http://schemas.openxmlformats.org/markup-compatibility/2006">
          <mc:Choice Requires="x14">
            <control shapeId="11633" r:id="rId73" name="Option Button 369">
              <controlPr defaultSize="0" autoFill="0" autoLine="0" autoPict="0">
                <anchor moveWithCells="1">
                  <from>
                    <xdr:col>53</xdr:col>
                    <xdr:colOff>127000</xdr:colOff>
                    <xdr:row>427</xdr:row>
                    <xdr:rowOff>38100</xdr:rowOff>
                  </from>
                  <to>
                    <xdr:col>57</xdr:col>
                    <xdr:colOff>44450</xdr:colOff>
                    <xdr:row>428</xdr:row>
                    <xdr:rowOff>254000</xdr:rowOff>
                  </to>
                </anchor>
              </controlPr>
            </control>
          </mc:Choice>
        </mc:AlternateContent>
        <mc:AlternateContent xmlns:mc="http://schemas.openxmlformats.org/markup-compatibility/2006">
          <mc:Choice Requires="x14">
            <control shapeId="11634" r:id="rId74" name="Option Button 370">
              <controlPr defaultSize="0" autoFill="0" autoLine="0" autoPict="0">
                <anchor moveWithCells="1">
                  <from>
                    <xdr:col>50</xdr:col>
                    <xdr:colOff>19050</xdr:colOff>
                    <xdr:row>428</xdr:row>
                    <xdr:rowOff>190500</xdr:rowOff>
                  </from>
                  <to>
                    <xdr:col>53</xdr:col>
                    <xdr:colOff>215900</xdr:colOff>
                    <xdr:row>429</xdr:row>
                    <xdr:rowOff>6350</xdr:rowOff>
                  </to>
                </anchor>
              </controlPr>
            </control>
          </mc:Choice>
        </mc:AlternateContent>
        <mc:AlternateContent xmlns:mc="http://schemas.openxmlformats.org/markup-compatibility/2006">
          <mc:Choice Requires="x14">
            <control shapeId="11635" r:id="rId75" name="Group Box 371">
              <controlPr defaultSize="0" autoFill="0" autoPict="0">
                <anchor moveWithCells="1">
                  <from>
                    <xdr:col>49</xdr:col>
                    <xdr:colOff>285750</xdr:colOff>
                    <xdr:row>426</xdr:row>
                    <xdr:rowOff>419100</xdr:rowOff>
                  </from>
                  <to>
                    <xdr:col>58</xdr:col>
                    <xdr:colOff>69850</xdr:colOff>
                    <xdr:row>430</xdr:row>
                    <xdr:rowOff>31750</xdr:rowOff>
                  </to>
                </anchor>
              </controlPr>
            </control>
          </mc:Choice>
        </mc:AlternateContent>
        <mc:AlternateContent xmlns:mc="http://schemas.openxmlformats.org/markup-compatibility/2006">
          <mc:Choice Requires="x14">
            <control shapeId="11636" r:id="rId76" name="Option Button 372">
              <controlPr defaultSize="0" autoFill="0" autoLine="0" autoPict="0">
                <anchor moveWithCells="1">
                  <from>
                    <xdr:col>50</xdr:col>
                    <xdr:colOff>25400</xdr:colOff>
                    <xdr:row>448</xdr:row>
                    <xdr:rowOff>31750</xdr:rowOff>
                  </from>
                  <to>
                    <xdr:col>53</xdr:col>
                    <xdr:colOff>228600</xdr:colOff>
                    <xdr:row>449</xdr:row>
                    <xdr:rowOff>247650</xdr:rowOff>
                  </to>
                </anchor>
              </controlPr>
            </control>
          </mc:Choice>
        </mc:AlternateContent>
        <mc:AlternateContent xmlns:mc="http://schemas.openxmlformats.org/markup-compatibility/2006">
          <mc:Choice Requires="x14">
            <control shapeId="11637" r:id="rId77" name="Option Button 373">
              <controlPr defaultSize="0" autoFill="0" autoLine="0" autoPict="0">
                <anchor moveWithCells="1">
                  <from>
                    <xdr:col>53</xdr:col>
                    <xdr:colOff>133350</xdr:colOff>
                    <xdr:row>448</xdr:row>
                    <xdr:rowOff>31750</xdr:rowOff>
                  </from>
                  <to>
                    <xdr:col>57</xdr:col>
                    <xdr:colOff>50800</xdr:colOff>
                    <xdr:row>449</xdr:row>
                    <xdr:rowOff>247650</xdr:rowOff>
                  </to>
                </anchor>
              </controlPr>
            </control>
          </mc:Choice>
        </mc:AlternateContent>
        <mc:AlternateContent xmlns:mc="http://schemas.openxmlformats.org/markup-compatibility/2006">
          <mc:Choice Requires="x14">
            <control shapeId="11638" r:id="rId78" name="Option Button 374">
              <controlPr defaultSize="0" autoFill="0" autoLine="0" autoPict="0">
                <anchor moveWithCells="1">
                  <from>
                    <xdr:col>50</xdr:col>
                    <xdr:colOff>25400</xdr:colOff>
                    <xdr:row>449</xdr:row>
                    <xdr:rowOff>184150</xdr:rowOff>
                  </from>
                  <to>
                    <xdr:col>53</xdr:col>
                    <xdr:colOff>222250</xdr:colOff>
                    <xdr:row>450</xdr:row>
                    <xdr:rowOff>0</xdr:rowOff>
                  </to>
                </anchor>
              </controlPr>
            </control>
          </mc:Choice>
        </mc:AlternateContent>
        <mc:AlternateContent xmlns:mc="http://schemas.openxmlformats.org/markup-compatibility/2006">
          <mc:Choice Requires="x14">
            <control shapeId="11639" r:id="rId79" name="Group Box 375">
              <controlPr defaultSize="0" autoFill="0" autoPict="0">
                <anchor moveWithCells="1">
                  <from>
                    <xdr:col>49</xdr:col>
                    <xdr:colOff>292100</xdr:colOff>
                    <xdr:row>447</xdr:row>
                    <xdr:rowOff>412750</xdr:rowOff>
                  </from>
                  <to>
                    <xdr:col>58</xdr:col>
                    <xdr:colOff>76200</xdr:colOff>
                    <xdr:row>451</xdr:row>
                    <xdr:rowOff>25400</xdr:rowOff>
                  </to>
                </anchor>
              </controlPr>
            </control>
          </mc:Choice>
        </mc:AlternateContent>
        <mc:AlternateContent xmlns:mc="http://schemas.openxmlformats.org/markup-compatibility/2006">
          <mc:Choice Requires="x14">
            <control shapeId="11640" r:id="rId80" name="Option Button 376">
              <controlPr defaultSize="0" autoFill="0" autoLine="0" autoPict="0">
                <anchor moveWithCells="1">
                  <from>
                    <xdr:col>50</xdr:col>
                    <xdr:colOff>31750</xdr:colOff>
                    <xdr:row>469</xdr:row>
                    <xdr:rowOff>50800</xdr:rowOff>
                  </from>
                  <to>
                    <xdr:col>53</xdr:col>
                    <xdr:colOff>228600</xdr:colOff>
                    <xdr:row>470</xdr:row>
                    <xdr:rowOff>260350</xdr:rowOff>
                  </to>
                </anchor>
              </controlPr>
            </control>
          </mc:Choice>
        </mc:AlternateContent>
        <mc:AlternateContent xmlns:mc="http://schemas.openxmlformats.org/markup-compatibility/2006">
          <mc:Choice Requires="x14">
            <control shapeId="11641" r:id="rId81" name="Option Button 377">
              <controlPr defaultSize="0" autoFill="0" autoLine="0" autoPict="0">
                <anchor moveWithCells="1">
                  <from>
                    <xdr:col>53</xdr:col>
                    <xdr:colOff>139700</xdr:colOff>
                    <xdr:row>469</xdr:row>
                    <xdr:rowOff>50800</xdr:rowOff>
                  </from>
                  <to>
                    <xdr:col>57</xdr:col>
                    <xdr:colOff>50800</xdr:colOff>
                    <xdr:row>470</xdr:row>
                    <xdr:rowOff>260350</xdr:rowOff>
                  </to>
                </anchor>
              </controlPr>
            </control>
          </mc:Choice>
        </mc:AlternateContent>
        <mc:AlternateContent xmlns:mc="http://schemas.openxmlformats.org/markup-compatibility/2006">
          <mc:Choice Requires="x14">
            <control shapeId="11642" r:id="rId82" name="Option Button 378">
              <controlPr defaultSize="0" autoFill="0" autoLine="0" autoPict="0">
                <anchor moveWithCells="1">
                  <from>
                    <xdr:col>50</xdr:col>
                    <xdr:colOff>31750</xdr:colOff>
                    <xdr:row>470</xdr:row>
                    <xdr:rowOff>196850</xdr:rowOff>
                  </from>
                  <to>
                    <xdr:col>53</xdr:col>
                    <xdr:colOff>222250</xdr:colOff>
                    <xdr:row>471</xdr:row>
                    <xdr:rowOff>19050</xdr:rowOff>
                  </to>
                </anchor>
              </controlPr>
            </control>
          </mc:Choice>
        </mc:AlternateContent>
        <mc:AlternateContent xmlns:mc="http://schemas.openxmlformats.org/markup-compatibility/2006">
          <mc:Choice Requires="x14">
            <control shapeId="11643" r:id="rId83" name="Group Box 379">
              <controlPr defaultSize="0" autoFill="0" autoPict="0">
                <anchor moveWithCells="1">
                  <from>
                    <xdr:col>49</xdr:col>
                    <xdr:colOff>292100</xdr:colOff>
                    <xdr:row>468</xdr:row>
                    <xdr:rowOff>425450</xdr:rowOff>
                  </from>
                  <to>
                    <xdr:col>58</xdr:col>
                    <xdr:colOff>82550</xdr:colOff>
                    <xdr:row>472</xdr:row>
                    <xdr:rowOff>38100</xdr:rowOff>
                  </to>
                </anchor>
              </controlPr>
            </control>
          </mc:Choice>
        </mc:AlternateContent>
        <mc:AlternateContent xmlns:mc="http://schemas.openxmlformats.org/markup-compatibility/2006">
          <mc:Choice Requires="x14">
            <control shapeId="11644" r:id="rId84" name="Option Button 380">
              <controlPr defaultSize="0" autoFill="0" autoLine="0" autoPict="0">
                <anchor moveWithCells="1">
                  <from>
                    <xdr:col>50</xdr:col>
                    <xdr:colOff>25400</xdr:colOff>
                    <xdr:row>490</xdr:row>
                    <xdr:rowOff>63500</xdr:rowOff>
                  </from>
                  <to>
                    <xdr:col>53</xdr:col>
                    <xdr:colOff>222250</xdr:colOff>
                    <xdr:row>491</xdr:row>
                    <xdr:rowOff>273050</xdr:rowOff>
                  </to>
                </anchor>
              </controlPr>
            </control>
          </mc:Choice>
        </mc:AlternateContent>
        <mc:AlternateContent xmlns:mc="http://schemas.openxmlformats.org/markup-compatibility/2006">
          <mc:Choice Requires="x14">
            <control shapeId="11645" r:id="rId85" name="Option Button 381">
              <controlPr defaultSize="0" autoFill="0" autoLine="0" autoPict="0">
                <anchor moveWithCells="1">
                  <from>
                    <xdr:col>53</xdr:col>
                    <xdr:colOff>133350</xdr:colOff>
                    <xdr:row>490</xdr:row>
                    <xdr:rowOff>63500</xdr:rowOff>
                  </from>
                  <to>
                    <xdr:col>57</xdr:col>
                    <xdr:colOff>44450</xdr:colOff>
                    <xdr:row>491</xdr:row>
                    <xdr:rowOff>273050</xdr:rowOff>
                  </to>
                </anchor>
              </controlPr>
            </control>
          </mc:Choice>
        </mc:AlternateContent>
        <mc:AlternateContent xmlns:mc="http://schemas.openxmlformats.org/markup-compatibility/2006">
          <mc:Choice Requires="x14">
            <control shapeId="11646" r:id="rId86" name="Option Button 382">
              <controlPr defaultSize="0" autoFill="0" autoLine="0" autoPict="0">
                <anchor moveWithCells="1">
                  <from>
                    <xdr:col>50</xdr:col>
                    <xdr:colOff>25400</xdr:colOff>
                    <xdr:row>491</xdr:row>
                    <xdr:rowOff>209550</xdr:rowOff>
                  </from>
                  <to>
                    <xdr:col>53</xdr:col>
                    <xdr:colOff>215900</xdr:colOff>
                    <xdr:row>492</xdr:row>
                    <xdr:rowOff>31750</xdr:rowOff>
                  </to>
                </anchor>
              </controlPr>
            </control>
          </mc:Choice>
        </mc:AlternateContent>
        <mc:AlternateContent xmlns:mc="http://schemas.openxmlformats.org/markup-compatibility/2006">
          <mc:Choice Requires="x14">
            <control shapeId="11647" r:id="rId87" name="Group Box 383">
              <controlPr defaultSize="0" autoFill="0" autoPict="0">
                <anchor moveWithCells="1">
                  <from>
                    <xdr:col>49</xdr:col>
                    <xdr:colOff>285750</xdr:colOff>
                    <xdr:row>489</xdr:row>
                    <xdr:rowOff>438150</xdr:rowOff>
                  </from>
                  <to>
                    <xdr:col>58</xdr:col>
                    <xdr:colOff>76200</xdr:colOff>
                    <xdr:row>493</xdr:row>
                    <xdr:rowOff>50800</xdr:rowOff>
                  </to>
                </anchor>
              </controlPr>
            </control>
          </mc:Choice>
        </mc:AlternateContent>
        <mc:AlternateContent xmlns:mc="http://schemas.openxmlformats.org/markup-compatibility/2006">
          <mc:Choice Requires="x14">
            <control shapeId="11648" r:id="rId88" name="Option Button 384">
              <controlPr defaultSize="0" autoFill="0" autoLine="0" autoPict="0">
                <anchor moveWithCells="1">
                  <from>
                    <xdr:col>50</xdr:col>
                    <xdr:colOff>6350</xdr:colOff>
                    <xdr:row>511</xdr:row>
                    <xdr:rowOff>57150</xdr:rowOff>
                  </from>
                  <to>
                    <xdr:col>53</xdr:col>
                    <xdr:colOff>209550</xdr:colOff>
                    <xdr:row>512</xdr:row>
                    <xdr:rowOff>266700</xdr:rowOff>
                  </to>
                </anchor>
              </controlPr>
            </control>
          </mc:Choice>
        </mc:AlternateContent>
        <mc:AlternateContent xmlns:mc="http://schemas.openxmlformats.org/markup-compatibility/2006">
          <mc:Choice Requires="x14">
            <control shapeId="11649" r:id="rId89" name="Option Button 385">
              <controlPr defaultSize="0" autoFill="0" autoLine="0" autoPict="0">
                <anchor moveWithCells="1">
                  <from>
                    <xdr:col>53</xdr:col>
                    <xdr:colOff>114300</xdr:colOff>
                    <xdr:row>511</xdr:row>
                    <xdr:rowOff>57150</xdr:rowOff>
                  </from>
                  <to>
                    <xdr:col>57</xdr:col>
                    <xdr:colOff>31750</xdr:colOff>
                    <xdr:row>512</xdr:row>
                    <xdr:rowOff>266700</xdr:rowOff>
                  </to>
                </anchor>
              </controlPr>
            </control>
          </mc:Choice>
        </mc:AlternateContent>
        <mc:AlternateContent xmlns:mc="http://schemas.openxmlformats.org/markup-compatibility/2006">
          <mc:Choice Requires="x14">
            <control shapeId="11650" r:id="rId90" name="Option Button 386">
              <controlPr defaultSize="0" autoFill="0" autoLine="0" autoPict="0">
                <anchor moveWithCells="1">
                  <from>
                    <xdr:col>50</xdr:col>
                    <xdr:colOff>6350</xdr:colOff>
                    <xdr:row>512</xdr:row>
                    <xdr:rowOff>203200</xdr:rowOff>
                  </from>
                  <to>
                    <xdr:col>53</xdr:col>
                    <xdr:colOff>203200</xdr:colOff>
                    <xdr:row>513</xdr:row>
                    <xdr:rowOff>25400</xdr:rowOff>
                  </to>
                </anchor>
              </controlPr>
            </control>
          </mc:Choice>
        </mc:AlternateContent>
        <mc:AlternateContent xmlns:mc="http://schemas.openxmlformats.org/markup-compatibility/2006">
          <mc:Choice Requires="x14">
            <control shapeId="11651" r:id="rId91" name="Group Box 387">
              <controlPr defaultSize="0" autoFill="0" autoPict="0">
                <anchor moveWithCells="1">
                  <from>
                    <xdr:col>49</xdr:col>
                    <xdr:colOff>273050</xdr:colOff>
                    <xdr:row>510</xdr:row>
                    <xdr:rowOff>431800</xdr:rowOff>
                  </from>
                  <to>
                    <xdr:col>58</xdr:col>
                    <xdr:colOff>63500</xdr:colOff>
                    <xdr:row>514</xdr:row>
                    <xdr:rowOff>44450</xdr:rowOff>
                  </to>
                </anchor>
              </controlPr>
            </control>
          </mc:Choice>
        </mc:AlternateContent>
        <mc:AlternateContent xmlns:mc="http://schemas.openxmlformats.org/markup-compatibility/2006">
          <mc:Choice Requires="x14">
            <control shapeId="11652" r:id="rId92" name="Option Button 388">
              <controlPr defaultSize="0" autoFill="0" autoLine="0" autoPict="0">
                <anchor moveWithCells="1">
                  <from>
                    <xdr:col>49</xdr:col>
                    <xdr:colOff>285750</xdr:colOff>
                    <xdr:row>532</xdr:row>
                    <xdr:rowOff>50800</xdr:rowOff>
                  </from>
                  <to>
                    <xdr:col>53</xdr:col>
                    <xdr:colOff>190500</xdr:colOff>
                    <xdr:row>533</xdr:row>
                    <xdr:rowOff>260350</xdr:rowOff>
                  </to>
                </anchor>
              </controlPr>
            </control>
          </mc:Choice>
        </mc:AlternateContent>
        <mc:AlternateContent xmlns:mc="http://schemas.openxmlformats.org/markup-compatibility/2006">
          <mc:Choice Requires="x14">
            <control shapeId="11653" r:id="rId93" name="Option Button 389">
              <controlPr defaultSize="0" autoFill="0" autoLine="0" autoPict="0">
                <anchor moveWithCells="1">
                  <from>
                    <xdr:col>53</xdr:col>
                    <xdr:colOff>95250</xdr:colOff>
                    <xdr:row>532</xdr:row>
                    <xdr:rowOff>50800</xdr:rowOff>
                  </from>
                  <to>
                    <xdr:col>57</xdr:col>
                    <xdr:colOff>12700</xdr:colOff>
                    <xdr:row>533</xdr:row>
                    <xdr:rowOff>260350</xdr:rowOff>
                  </to>
                </anchor>
              </controlPr>
            </control>
          </mc:Choice>
        </mc:AlternateContent>
        <mc:AlternateContent xmlns:mc="http://schemas.openxmlformats.org/markup-compatibility/2006">
          <mc:Choice Requires="x14">
            <control shapeId="11654" r:id="rId94" name="Option Button 390">
              <controlPr defaultSize="0" autoFill="0" autoLine="0" autoPict="0">
                <anchor moveWithCells="1">
                  <from>
                    <xdr:col>49</xdr:col>
                    <xdr:colOff>285750</xdr:colOff>
                    <xdr:row>533</xdr:row>
                    <xdr:rowOff>196850</xdr:rowOff>
                  </from>
                  <to>
                    <xdr:col>53</xdr:col>
                    <xdr:colOff>184150</xdr:colOff>
                    <xdr:row>534</xdr:row>
                    <xdr:rowOff>19050</xdr:rowOff>
                  </to>
                </anchor>
              </controlPr>
            </control>
          </mc:Choice>
        </mc:AlternateContent>
        <mc:AlternateContent xmlns:mc="http://schemas.openxmlformats.org/markup-compatibility/2006">
          <mc:Choice Requires="x14">
            <control shapeId="11655" r:id="rId95" name="Group Box 391">
              <controlPr defaultSize="0" autoFill="0" autoPict="0">
                <anchor moveWithCells="1">
                  <from>
                    <xdr:col>49</xdr:col>
                    <xdr:colOff>254000</xdr:colOff>
                    <xdr:row>531</xdr:row>
                    <xdr:rowOff>425450</xdr:rowOff>
                  </from>
                  <to>
                    <xdr:col>58</xdr:col>
                    <xdr:colOff>44450</xdr:colOff>
                    <xdr:row>535</xdr:row>
                    <xdr:rowOff>38100</xdr:rowOff>
                  </to>
                </anchor>
              </controlPr>
            </control>
          </mc:Choice>
        </mc:AlternateContent>
        <mc:AlternateContent xmlns:mc="http://schemas.openxmlformats.org/markup-compatibility/2006">
          <mc:Choice Requires="x14">
            <control shapeId="11656" r:id="rId96" name="Option Button 392">
              <controlPr defaultSize="0" autoFill="0" autoLine="0" autoPict="0">
                <anchor moveWithCells="1">
                  <from>
                    <xdr:col>49</xdr:col>
                    <xdr:colOff>266700</xdr:colOff>
                    <xdr:row>553</xdr:row>
                    <xdr:rowOff>44450</xdr:rowOff>
                  </from>
                  <to>
                    <xdr:col>53</xdr:col>
                    <xdr:colOff>171450</xdr:colOff>
                    <xdr:row>554</xdr:row>
                    <xdr:rowOff>254000</xdr:rowOff>
                  </to>
                </anchor>
              </controlPr>
            </control>
          </mc:Choice>
        </mc:AlternateContent>
        <mc:AlternateContent xmlns:mc="http://schemas.openxmlformats.org/markup-compatibility/2006">
          <mc:Choice Requires="x14">
            <control shapeId="11657" r:id="rId97" name="Option Button 393">
              <controlPr defaultSize="0" autoFill="0" autoLine="0" autoPict="0">
                <anchor moveWithCells="1">
                  <from>
                    <xdr:col>53</xdr:col>
                    <xdr:colOff>82550</xdr:colOff>
                    <xdr:row>553</xdr:row>
                    <xdr:rowOff>44450</xdr:rowOff>
                  </from>
                  <to>
                    <xdr:col>56</xdr:col>
                    <xdr:colOff>292100</xdr:colOff>
                    <xdr:row>554</xdr:row>
                    <xdr:rowOff>254000</xdr:rowOff>
                  </to>
                </anchor>
              </controlPr>
            </control>
          </mc:Choice>
        </mc:AlternateContent>
        <mc:AlternateContent xmlns:mc="http://schemas.openxmlformats.org/markup-compatibility/2006">
          <mc:Choice Requires="x14">
            <control shapeId="11658" r:id="rId98" name="Option Button 394">
              <controlPr defaultSize="0" autoFill="0" autoLine="0" autoPict="0">
                <anchor moveWithCells="1">
                  <from>
                    <xdr:col>49</xdr:col>
                    <xdr:colOff>266700</xdr:colOff>
                    <xdr:row>554</xdr:row>
                    <xdr:rowOff>190500</xdr:rowOff>
                  </from>
                  <to>
                    <xdr:col>53</xdr:col>
                    <xdr:colOff>165100</xdr:colOff>
                    <xdr:row>555</xdr:row>
                    <xdr:rowOff>12700</xdr:rowOff>
                  </to>
                </anchor>
              </controlPr>
            </control>
          </mc:Choice>
        </mc:AlternateContent>
        <mc:AlternateContent xmlns:mc="http://schemas.openxmlformats.org/markup-compatibility/2006">
          <mc:Choice Requires="x14">
            <control shapeId="11659" r:id="rId99" name="Group Box 395">
              <controlPr defaultSize="0" autoFill="0" autoPict="0">
                <anchor moveWithCells="1">
                  <from>
                    <xdr:col>49</xdr:col>
                    <xdr:colOff>234950</xdr:colOff>
                    <xdr:row>552</xdr:row>
                    <xdr:rowOff>419100</xdr:rowOff>
                  </from>
                  <to>
                    <xdr:col>58</xdr:col>
                    <xdr:colOff>25400</xdr:colOff>
                    <xdr:row>556</xdr:row>
                    <xdr:rowOff>31750</xdr:rowOff>
                  </to>
                </anchor>
              </controlPr>
            </control>
          </mc:Choice>
        </mc:AlternateContent>
        <mc:AlternateContent xmlns:mc="http://schemas.openxmlformats.org/markup-compatibility/2006">
          <mc:Choice Requires="x14">
            <control shapeId="11660" r:id="rId100" name="Option Button 396">
              <controlPr defaultSize="0" autoFill="0" autoLine="0" autoPict="0">
                <anchor moveWithCells="1">
                  <from>
                    <xdr:col>50</xdr:col>
                    <xdr:colOff>6350</xdr:colOff>
                    <xdr:row>574</xdr:row>
                    <xdr:rowOff>50800</xdr:rowOff>
                  </from>
                  <to>
                    <xdr:col>53</xdr:col>
                    <xdr:colOff>209550</xdr:colOff>
                    <xdr:row>575</xdr:row>
                    <xdr:rowOff>260350</xdr:rowOff>
                  </to>
                </anchor>
              </controlPr>
            </control>
          </mc:Choice>
        </mc:AlternateContent>
        <mc:AlternateContent xmlns:mc="http://schemas.openxmlformats.org/markup-compatibility/2006">
          <mc:Choice Requires="x14">
            <control shapeId="11661" r:id="rId101" name="Option Button 397">
              <controlPr defaultSize="0" autoFill="0" autoLine="0" autoPict="0">
                <anchor moveWithCells="1">
                  <from>
                    <xdr:col>53</xdr:col>
                    <xdr:colOff>114300</xdr:colOff>
                    <xdr:row>574</xdr:row>
                    <xdr:rowOff>50800</xdr:rowOff>
                  </from>
                  <to>
                    <xdr:col>57</xdr:col>
                    <xdr:colOff>31750</xdr:colOff>
                    <xdr:row>575</xdr:row>
                    <xdr:rowOff>260350</xdr:rowOff>
                  </to>
                </anchor>
              </controlPr>
            </control>
          </mc:Choice>
        </mc:AlternateContent>
        <mc:AlternateContent xmlns:mc="http://schemas.openxmlformats.org/markup-compatibility/2006">
          <mc:Choice Requires="x14">
            <control shapeId="11662" r:id="rId102" name="Option Button 398">
              <controlPr defaultSize="0" autoFill="0" autoLine="0" autoPict="0">
                <anchor moveWithCells="1">
                  <from>
                    <xdr:col>50</xdr:col>
                    <xdr:colOff>6350</xdr:colOff>
                    <xdr:row>575</xdr:row>
                    <xdr:rowOff>196850</xdr:rowOff>
                  </from>
                  <to>
                    <xdr:col>53</xdr:col>
                    <xdr:colOff>203200</xdr:colOff>
                    <xdr:row>576</xdr:row>
                    <xdr:rowOff>19050</xdr:rowOff>
                  </to>
                </anchor>
              </controlPr>
            </control>
          </mc:Choice>
        </mc:AlternateContent>
        <mc:AlternateContent xmlns:mc="http://schemas.openxmlformats.org/markup-compatibility/2006">
          <mc:Choice Requires="x14">
            <control shapeId="11663" r:id="rId103" name="Group Box 399">
              <controlPr defaultSize="0" autoFill="0" autoPict="0">
                <anchor moveWithCells="1">
                  <from>
                    <xdr:col>49</xdr:col>
                    <xdr:colOff>273050</xdr:colOff>
                    <xdr:row>573</xdr:row>
                    <xdr:rowOff>425450</xdr:rowOff>
                  </from>
                  <to>
                    <xdr:col>58</xdr:col>
                    <xdr:colOff>63500</xdr:colOff>
                    <xdr:row>577</xdr:row>
                    <xdr:rowOff>38100</xdr:rowOff>
                  </to>
                </anchor>
              </controlPr>
            </control>
          </mc:Choice>
        </mc:AlternateContent>
        <mc:AlternateContent xmlns:mc="http://schemas.openxmlformats.org/markup-compatibility/2006">
          <mc:Choice Requires="x14">
            <control shapeId="11664" r:id="rId104" name="Option Button 400">
              <controlPr defaultSize="0" autoFill="0" autoLine="0" autoPict="0">
                <anchor moveWithCells="1">
                  <from>
                    <xdr:col>50</xdr:col>
                    <xdr:colOff>12700</xdr:colOff>
                    <xdr:row>595</xdr:row>
                    <xdr:rowOff>44450</xdr:rowOff>
                  </from>
                  <to>
                    <xdr:col>53</xdr:col>
                    <xdr:colOff>215900</xdr:colOff>
                    <xdr:row>596</xdr:row>
                    <xdr:rowOff>260350</xdr:rowOff>
                  </to>
                </anchor>
              </controlPr>
            </control>
          </mc:Choice>
        </mc:AlternateContent>
        <mc:AlternateContent xmlns:mc="http://schemas.openxmlformats.org/markup-compatibility/2006">
          <mc:Choice Requires="x14">
            <control shapeId="11665" r:id="rId105" name="Option Button 401">
              <controlPr defaultSize="0" autoFill="0" autoLine="0" autoPict="0">
                <anchor moveWithCells="1">
                  <from>
                    <xdr:col>53</xdr:col>
                    <xdr:colOff>120650</xdr:colOff>
                    <xdr:row>595</xdr:row>
                    <xdr:rowOff>44450</xdr:rowOff>
                  </from>
                  <to>
                    <xdr:col>57</xdr:col>
                    <xdr:colOff>38100</xdr:colOff>
                    <xdr:row>596</xdr:row>
                    <xdr:rowOff>260350</xdr:rowOff>
                  </to>
                </anchor>
              </controlPr>
            </control>
          </mc:Choice>
        </mc:AlternateContent>
        <mc:AlternateContent xmlns:mc="http://schemas.openxmlformats.org/markup-compatibility/2006">
          <mc:Choice Requires="x14">
            <control shapeId="11666" r:id="rId106" name="Option Button 402">
              <controlPr defaultSize="0" autoFill="0" autoLine="0" autoPict="0">
                <anchor moveWithCells="1">
                  <from>
                    <xdr:col>50</xdr:col>
                    <xdr:colOff>12700</xdr:colOff>
                    <xdr:row>596</xdr:row>
                    <xdr:rowOff>196850</xdr:rowOff>
                  </from>
                  <to>
                    <xdr:col>53</xdr:col>
                    <xdr:colOff>209550</xdr:colOff>
                    <xdr:row>597</xdr:row>
                    <xdr:rowOff>12700</xdr:rowOff>
                  </to>
                </anchor>
              </controlPr>
            </control>
          </mc:Choice>
        </mc:AlternateContent>
        <mc:AlternateContent xmlns:mc="http://schemas.openxmlformats.org/markup-compatibility/2006">
          <mc:Choice Requires="x14">
            <control shapeId="11667" r:id="rId107" name="Group Box 403">
              <controlPr defaultSize="0" autoFill="0" autoPict="0">
                <anchor moveWithCells="1">
                  <from>
                    <xdr:col>49</xdr:col>
                    <xdr:colOff>279400</xdr:colOff>
                    <xdr:row>594</xdr:row>
                    <xdr:rowOff>431800</xdr:rowOff>
                  </from>
                  <to>
                    <xdr:col>58</xdr:col>
                    <xdr:colOff>69850</xdr:colOff>
                    <xdr:row>598</xdr:row>
                    <xdr:rowOff>38100</xdr:rowOff>
                  </to>
                </anchor>
              </controlPr>
            </control>
          </mc:Choice>
        </mc:AlternateContent>
        <mc:AlternateContent xmlns:mc="http://schemas.openxmlformats.org/markup-compatibility/2006">
          <mc:Choice Requires="x14">
            <control shapeId="11668" r:id="rId108" name="Option Button 404">
              <controlPr defaultSize="0" autoFill="0" autoLine="0" autoPict="0">
                <anchor moveWithCells="1">
                  <from>
                    <xdr:col>50</xdr:col>
                    <xdr:colOff>19050</xdr:colOff>
                    <xdr:row>616</xdr:row>
                    <xdr:rowOff>57150</xdr:rowOff>
                  </from>
                  <to>
                    <xdr:col>53</xdr:col>
                    <xdr:colOff>215900</xdr:colOff>
                    <xdr:row>617</xdr:row>
                    <xdr:rowOff>266700</xdr:rowOff>
                  </to>
                </anchor>
              </controlPr>
            </control>
          </mc:Choice>
        </mc:AlternateContent>
        <mc:AlternateContent xmlns:mc="http://schemas.openxmlformats.org/markup-compatibility/2006">
          <mc:Choice Requires="x14">
            <control shapeId="11669" r:id="rId109" name="Option Button 405">
              <controlPr defaultSize="0" autoFill="0" autoLine="0" autoPict="0">
                <anchor moveWithCells="1">
                  <from>
                    <xdr:col>53</xdr:col>
                    <xdr:colOff>127000</xdr:colOff>
                    <xdr:row>616</xdr:row>
                    <xdr:rowOff>57150</xdr:rowOff>
                  </from>
                  <to>
                    <xdr:col>57</xdr:col>
                    <xdr:colOff>38100</xdr:colOff>
                    <xdr:row>617</xdr:row>
                    <xdr:rowOff>266700</xdr:rowOff>
                  </to>
                </anchor>
              </controlPr>
            </control>
          </mc:Choice>
        </mc:AlternateContent>
        <mc:AlternateContent xmlns:mc="http://schemas.openxmlformats.org/markup-compatibility/2006">
          <mc:Choice Requires="x14">
            <control shapeId="11670" r:id="rId110" name="Option Button 406">
              <controlPr defaultSize="0" autoFill="0" autoLine="0" autoPict="0">
                <anchor moveWithCells="1">
                  <from>
                    <xdr:col>50</xdr:col>
                    <xdr:colOff>19050</xdr:colOff>
                    <xdr:row>617</xdr:row>
                    <xdr:rowOff>203200</xdr:rowOff>
                  </from>
                  <to>
                    <xdr:col>53</xdr:col>
                    <xdr:colOff>209550</xdr:colOff>
                    <xdr:row>618</xdr:row>
                    <xdr:rowOff>25400</xdr:rowOff>
                  </to>
                </anchor>
              </controlPr>
            </control>
          </mc:Choice>
        </mc:AlternateContent>
        <mc:AlternateContent xmlns:mc="http://schemas.openxmlformats.org/markup-compatibility/2006">
          <mc:Choice Requires="x14">
            <control shapeId="11671" r:id="rId111" name="Group Box 407">
              <controlPr defaultSize="0" autoFill="0" autoPict="0">
                <anchor moveWithCells="1">
                  <from>
                    <xdr:col>49</xdr:col>
                    <xdr:colOff>279400</xdr:colOff>
                    <xdr:row>615</xdr:row>
                    <xdr:rowOff>438150</xdr:rowOff>
                  </from>
                  <to>
                    <xdr:col>58</xdr:col>
                    <xdr:colOff>69850</xdr:colOff>
                    <xdr:row>619</xdr:row>
                    <xdr:rowOff>44450</xdr:rowOff>
                  </to>
                </anchor>
              </controlPr>
            </control>
          </mc:Choice>
        </mc:AlternateContent>
        <mc:AlternateContent xmlns:mc="http://schemas.openxmlformats.org/markup-compatibility/2006">
          <mc:Choice Requires="x14">
            <control shapeId="11672" r:id="rId112" name="Option Button 408">
              <controlPr defaultSize="0" autoFill="0" autoLine="0" autoPict="0">
                <anchor moveWithCells="1">
                  <from>
                    <xdr:col>50</xdr:col>
                    <xdr:colOff>19050</xdr:colOff>
                    <xdr:row>637</xdr:row>
                    <xdr:rowOff>63500</xdr:rowOff>
                  </from>
                  <to>
                    <xdr:col>53</xdr:col>
                    <xdr:colOff>222250</xdr:colOff>
                    <xdr:row>638</xdr:row>
                    <xdr:rowOff>273050</xdr:rowOff>
                  </to>
                </anchor>
              </controlPr>
            </control>
          </mc:Choice>
        </mc:AlternateContent>
        <mc:AlternateContent xmlns:mc="http://schemas.openxmlformats.org/markup-compatibility/2006">
          <mc:Choice Requires="x14">
            <control shapeId="11673" r:id="rId113" name="Option Button 409">
              <controlPr defaultSize="0" autoFill="0" autoLine="0" autoPict="0">
                <anchor moveWithCells="1">
                  <from>
                    <xdr:col>53</xdr:col>
                    <xdr:colOff>127000</xdr:colOff>
                    <xdr:row>637</xdr:row>
                    <xdr:rowOff>63500</xdr:rowOff>
                  </from>
                  <to>
                    <xdr:col>57</xdr:col>
                    <xdr:colOff>44450</xdr:colOff>
                    <xdr:row>638</xdr:row>
                    <xdr:rowOff>273050</xdr:rowOff>
                  </to>
                </anchor>
              </controlPr>
            </control>
          </mc:Choice>
        </mc:AlternateContent>
        <mc:AlternateContent xmlns:mc="http://schemas.openxmlformats.org/markup-compatibility/2006">
          <mc:Choice Requires="x14">
            <control shapeId="11674" r:id="rId114" name="Option Button 410">
              <controlPr defaultSize="0" autoFill="0" autoLine="0" autoPict="0">
                <anchor moveWithCells="1">
                  <from>
                    <xdr:col>50</xdr:col>
                    <xdr:colOff>19050</xdr:colOff>
                    <xdr:row>638</xdr:row>
                    <xdr:rowOff>209550</xdr:rowOff>
                  </from>
                  <to>
                    <xdr:col>53</xdr:col>
                    <xdr:colOff>215900</xdr:colOff>
                    <xdr:row>639</xdr:row>
                    <xdr:rowOff>31750</xdr:rowOff>
                  </to>
                </anchor>
              </controlPr>
            </control>
          </mc:Choice>
        </mc:AlternateContent>
        <mc:AlternateContent xmlns:mc="http://schemas.openxmlformats.org/markup-compatibility/2006">
          <mc:Choice Requires="x14">
            <control shapeId="11675" r:id="rId115" name="Group Box 411">
              <controlPr defaultSize="0" autoFill="0" autoPict="0">
                <anchor moveWithCells="1">
                  <from>
                    <xdr:col>49</xdr:col>
                    <xdr:colOff>285750</xdr:colOff>
                    <xdr:row>636</xdr:row>
                    <xdr:rowOff>444500</xdr:rowOff>
                  </from>
                  <to>
                    <xdr:col>58</xdr:col>
                    <xdr:colOff>69850</xdr:colOff>
                    <xdr:row>640</xdr:row>
                    <xdr:rowOff>50800</xdr:rowOff>
                  </to>
                </anchor>
              </controlPr>
            </control>
          </mc:Choice>
        </mc:AlternateContent>
        <mc:AlternateContent xmlns:mc="http://schemas.openxmlformats.org/markup-compatibility/2006">
          <mc:Choice Requires="x14">
            <control shapeId="11676" r:id="rId116" name="Option Button 412">
              <controlPr defaultSize="0" autoFill="0" autoLine="0" autoPict="0">
                <anchor moveWithCells="1">
                  <from>
                    <xdr:col>50</xdr:col>
                    <xdr:colOff>25400</xdr:colOff>
                    <xdr:row>660</xdr:row>
                    <xdr:rowOff>50800</xdr:rowOff>
                  </from>
                  <to>
                    <xdr:col>53</xdr:col>
                    <xdr:colOff>228600</xdr:colOff>
                    <xdr:row>661</xdr:row>
                    <xdr:rowOff>260350</xdr:rowOff>
                  </to>
                </anchor>
              </controlPr>
            </control>
          </mc:Choice>
        </mc:AlternateContent>
        <mc:AlternateContent xmlns:mc="http://schemas.openxmlformats.org/markup-compatibility/2006">
          <mc:Choice Requires="x14">
            <control shapeId="11677" r:id="rId117" name="Option Button 413">
              <controlPr defaultSize="0" autoFill="0" autoLine="0" autoPict="0">
                <anchor moveWithCells="1">
                  <from>
                    <xdr:col>53</xdr:col>
                    <xdr:colOff>133350</xdr:colOff>
                    <xdr:row>660</xdr:row>
                    <xdr:rowOff>50800</xdr:rowOff>
                  </from>
                  <to>
                    <xdr:col>57</xdr:col>
                    <xdr:colOff>50800</xdr:colOff>
                    <xdr:row>661</xdr:row>
                    <xdr:rowOff>260350</xdr:rowOff>
                  </to>
                </anchor>
              </controlPr>
            </control>
          </mc:Choice>
        </mc:AlternateContent>
        <mc:AlternateContent xmlns:mc="http://schemas.openxmlformats.org/markup-compatibility/2006">
          <mc:Choice Requires="x14">
            <control shapeId="11678" r:id="rId118" name="Option Button 414">
              <controlPr defaultSize="0" autoFill="0" autoLine="0" autoPict="0">
                <anchor moveWithCells="1">
                  <from>
                    <xdr:col>50</xdr:col>
                    <xdr:colOff>25400</xdr:colOff>
                    <xdr:row>661</xdr:row>
                    <xdr:rowOff>196850</xdr:rowOff>
                  </from>
                  <to>
                    <xdr:col>53</xdr:col>
                    <xdr:colOff>222250</xdr:colOff>
                    <xdr:row>662</xdr:row>
                    <xdr:rowOff>19050</xdr:rowOff>
                  </to>
                </anchor>
              </controlPr>
            </control>
          </mc:Choice>
        </mc:AlternateContent>
        <mc:AlternateContent xmlns:mc="http://schemas.openxmlformats.org/markup-compatibility/2006">
          <mc:Choice Requires="x14">
            <control shapeId="11679" r:id="rId119" name="Group Box 415">
              <controlPr defaultSize="0" autoFill="0" autoPict="0">
                <anchor moveWithCells="1">
                  <from>
                    <xdr:col>49</xdr:col>
                    <xdr:colOff>292100</xdr:colOff>
                    <xdr:row>659</xdr:row>
                    <xdr:rowOff>425450</xdr:rowOff>
                  </from>
                  <to>
                    <xdr:col>58</xdr:col>
                    <xdr:colOff>76200</xdr:colOff>
                    <xdr:row>663</xdr:row>
                    <xdr:rowOff>38100</xdr:rowOff>
                  </to>
                </anchor>
              </controlPr>
            </control>
          </mc:Choice>
        </mc:AlternateContent>
        <mc:AlternateContent xmlns:mc="http://schemas.openxmlformats.org/markup-compatibility/2006">
          <mc:Choice Requires="x14">
            <control shapeId="11680" r:id="rId120" name="Option Button 416">
              <controlPr defaultSize="0" autoFill="0" autoLine="0" autoPict="0">
                <anchor moveWithCells="1">
                  <from>
                    <xdr:col>50</xdr:col>
                    <xdr:colOff>19050</xdr:colOff>
                    <xdr:row>761</xdr:row>
                    <xdr:rowOff>50800</xdr:rowOff>
                  </from>
                  <to>
                    <xdr:col>53</xdr:col>
                    <xdr:colOff>222250</xdr:colOff>
                    <xdr:row>762</xdr:row>
                    <xdr:rowOff>260350</xdr:rowOff>
                  </to>
                </anchor>
              </controlPr>
            </control>
          </mc:Choice>
        </mc:AlternateContent>
        <mc:AlternateContent xmlns:mc="http://schemas.openxmlformats.org/markup-compatibility/2006">
          <mc:Choice Requires="x14">
            <control shapeId="11681" r:id="rId121" name="Option Button 417">
              <controlPr defaultSize="0" autoFill="0" autoLine="0" autoPict="0">
                <anchor moveWithCells="1">
                  <from>
                    <xdr:col>53</xdr:col>
                    <xdr:colOff>127000</xdr:colOff>
                    <xdr:row>761</xdr:row>
                    <xdr:rowOff>50800</xdr:rowOff>
                  </from>
                  <to>
                    <xdr:col>57</xdr:col>
                    <xdr:colOff>44450</xdr:colOff>
                    <xdr:row>762</xdr:row>
                    <xdr:rowOff>260350</xdr:rowOff>
                  </to>
                </anchor>
              </controlPr>
            </control>
          </mc:Choice>
        </mc:AlternateContent>
        <mc:AlternateContent xmlns:mc="http://schemas.openxmlformats.org/markup-compatibility/2006">
          <mc:Choice Requires="x14">
            <control shapeId="11682" r:id="rId122" name="Option Button 418">
              <controlPr defaultSize="0" autoFill="0" autoLine="0" autoPict="0">
                <anchor moveWithCells="1">
                  <from>
                    <xdr:col>50</xdr:col>
                    <xdr:colOff>19050</xdr:colOff>
                    <xdr:row>762</xdr:row>
                    <xdr:rowOff>196850</xdr:rowOff>
                  </from>
                  <to>
                    <xdr:col>53</xdr:col>
                    <xdr:colOff>215900</xdr:colOff>
                    <xdr:row>763</xdr:row>
                    <xdr:rowOff>19050</xdr:rowOff>
                  </to>
                </anchor>
              </controlPr>
            </control>
          </mc:Choice>
        </mc:AlternateContent>
        <mc:AlternateContent xmlns:mc="http://schemas.openxmlformats.org/markup-compatibility/2006">
          <mc:Choice Requires="x14">
            <control shapeId="11683" r:id="rId123" name="Group Box 419">
              <controlPr defaultSize="0" autoFill="0" autoPict="0">
                <anchor moveWithCells="1">
                  <from>
                    <xdr:col>49</xdr:col>
                    <xdr:colOff>285750</xdr:colOff>
                    <xdr:row>760</xdr:row>
                    <xdr:rowOff>425450</xdr:rowOff>
                  </from>
                  <to>
                    <xdr:col>58</xdr:col>
                    <xdr:colOff>69850</xdr:colOff>
                    <xdr:row>764</xdr:row>
                    <xdr:rowOff>38100</xdr:rowOff>
                  </to>
                </anchor>
              </controlPr>
            </control>
          </mc:Choice>
        </mc:AlternateContent>
        <mc:AlternateContent xmlns:mc="http://schemas.openxmlformats.org/markup-compatibility/2006">
          <mc:Choice Requires="x14">
            <control shapeId="11684" r:id="rId124" name="Option Button 420">
              <controlPr defaultSize="0" autoFill="0" autoLine="0" autoPict="0">
                <anchor moveWithCells="1">
                  <from>
                    <xdr:col>50</xdr:col>
                    <xdr:colOff>12700</xdr:colOff>
                    <xdr:row>870</xdr:row>
                    <xdr:rowOff>57150</xdr:rowOff>
                  </from>
                  <to>
                    <xdr:col>53</xdr:col>
                    <xdr:colOff>215900</xdr:colOff>
                    <xdr:row>871</xdr:row>
                    <xdr:rowOff>266700</xdr:rowOff>
                  </to>
                </anchor>
              </controlPr>
            </control>
          </mc:Choice>
        </mc:AlternateContent>
        <mc:AlternateContent xmlns:mc="http://schemas.openxmlformats.org/markup-compatibility/2006">
          <mc:Choice Requires="x14">
            <control shapeId="11685" r:id="rId125" name="Option Button 421">
              <controlPr defaultSize="0" autoFill="0" autoLine="0" autoPict="0">
                <anchor moveWithCells="1">
                  <from>
                    <xdr:col>53</xdr:col>
                    <xdr:colOff>120650</xdr:colOff>
                    <xdr:row>870</xdr:row>
                    <xdr:rowOff>57150</xdr:rowOff>
                  </from>
                  <to>
                    <xdr:col>57</xdr:col>
                    <xdr:colOff>38100</xdr:colOff>
                    <xdr:row>871</xdr:row>
                    <xdr:rowOff>266700</xdr:rowOff>
                  </to>
                </anchor>
              </controlPr>
            </control>
          </mc:Choice>
        </mc:AlternateContent>
        <mc:AlternateContent xmlns:mc="http://schemas.openxmlformats.org/markup-compatibility/2006">
          <mc:Choice Requires="x14">
            <control shapeId="11686" r:id="rId126" name="Option Button 422">
              <controlPr defaultSize="0" autoFill="0" autoLine="0" autoPict="0">
                <anchor moveWithCells="1">
                  <from>
                    <xdr:col>50</xdr:col>
                    <xdr:colOff>12700</xdr:colOff>
                    <xdr:row>871</xdr:row>
                    <xdr:rowOff>203200</xdr:rowOff>
                  </from>
                  <to>
                    <xdr:col>53</xdr:col>
                    <xdr:colOff>209550</xdr:colOff>
                    <xdr:row>872</xdr:row>
                    <xdr:rowOff>25400</xdr:rowOff>
                  </to>
                </anchor>
              </controlPr>
            </control>
          </mc:Choice>
        </mc:AlternateContent>
        <mc:AlternateContent xmlns:mc="http://schemas.openxmlformats.org/markup-compatibility/2006">
          <mc:Choice Requires="x14">
            <control shapeId="11687" r:id="rId127" name="Group Box 423">
              <controlPr defaultSize="0" autoFill="0" autoPict="0">
                <anchor moveWithCells="1">
                  <from>
                    <xdr:col>49</xdr:col>
                    <xdr:colOff>279400</xdr:colOff>
                    <xdr:row>869</xdr:row>
                    <xdr:rowOff>425450</xdr:rowOff>
                  </from>
                  <to>
                    <xdr:col>58</xdr:col>
                    <xdr:colOff>69850</xdr:colOff>
                    <xdr:row>873</xdr:row>
                    <xdr:rowOff>44450</xdr:rowOff>
                  </to>
                </anchor>
              </controlPr>
            </control>
          </mc:Choice>
        </mc:AlternateContent>
        <mc:AlternateContent xmlns:mc="http://schemas.openxmlformats.org/markup-compatibility/2006">
          <mc:Choice Requires="x14">
            <control shapeId="11688" r:id="rId128" name="Option Button 424">
              <controlPr defaultSize="0" autoFill="0" autoLine="0" autoPict="0">
                <anchor moveWithCells="1">
                  <from>
                    <xdr:col>50</xdr:col>
                    <xdr:colOff>25400</xdr:colOff>
                    <xdr:row>786</xdr:row>
                    <xdr:rowOff>57150</xdr:rowOff>
                  </from>
                  <to>
                    <xdr:col>53</xdr:col>
                    <xdr:colOff>222250</xdr:colOff>
                    <xdr:row>787</xdr:row>
                    <xdr:rowOff>266700</xdr:rowOff>
                  </to>
                </anchor>
              </controlPr>
            </control>
          </mc:Choice>
        </mc:AlternateContent>
        <mc:AlternateContent xmlns:mc="http://schemas.openxmlformats.org/markup-compatibility/2006">
          <mc:Choice Requires="x14">
            <control shapeId="11689" r:id="rId129" name="Option Button 425">
              <controlPr defaultSize="0" autoFill="0" autoLine="0" autoPict="0">
                <anchor moveWithCells="1">
                  <from>
                    <xdr:col>53</xdr:col>
                    <xdr:colOff>133350</xdr:colOff>
                    <xdr:row>786</xdr:row>
                    <xdr:rowOff>57150</xdr:rowOff>
                  </from>
                  <to>
                    <xdr:col>57</xdr:col>
                    <xdr:colOff>44450</xdr:colOff>
                    <xdr:row>787</xdr:row>
                    <xdr:rowOff>266700</xdr:rowOff>
                  </to>
                </anchor>
              </controlPr>
            </control>
          </mc:Choice>
        </mc:AlternateContent>
        <mc:AlternateContent xmlns:mc="http://schemas.openxmlformats.org/markup-compatibility/2006">
          <mc:Choice Requires="x14">
            <control shapeId="11690" r:id="rId130" name="Option Button 426">
              <controlPr defaultSize="0" autoFill="0" autoLine="0" autoPict="0">
                <anchor moveWithCells="1">
                  <from>
                    <xdr:col>50</xdr:col>
                    <xdr:colOff>25400</xdr:colOff>
                    <xdr:row>787</xdr:row>
                    <xdr:rowOff>209550</xdr:rowOff>
                  </from>
                  <to>
                    <xdr:col>53</xdr:col>
                    <xdr:colOff>215900</xdr:colOff>
                    <xdr:row>788</xdr:row>
                    <xdr:rowOff>25400</xdr:rowOff>
                  </to>
                </anchor>
              </controlPr>
            </control>
          </mc:Choice>
        </mc:AlternateContent>
        <mc:AlternateContent xmlns:mc="http://schemas.openxmlformats.org/markup-compatibility/2006">
          <mc:Choice Requires="x14">
            <control shapeId="11691" r:id="rId131" name="Group Box 427">
              <controlPr defaultSize="0" autoFill="0" autoPict="0">
                <anchor moveWithCells="1">
                  <from>
                    <xdr:col>49</xdr:col>
                    <xdr:colOff>285750</xdr:colOff>
                    <xdr:row>785</xdr:row>
                    <xdr:rowOff>438150</xdr:rowOff>
                  </from>
                  <to>
                    <xdr:col>58</xdr:col>
                    <xdr:colOff>76200</xdr:colOff>
                    <xdr:row>789</xdr:row>
                    <xdr:rowOff>44450</xdr:rowOff>
                  </to>
                </anchor>
              </controlPr>
            </control>
          </mc:Choice>
        </mc:AlternateContent>
        <mc:AlternateContent xmlns:mc="http://schemas.openxmlformats.org/markup-compatibility/2006">
          <mc:Choice Requires="x14">
            <control shapeId="11692" r:id="rId132" name="Option Button 428">
              <controlPr defaultSize="0" autoFill="0" autoLine="0" autoPict="0">
                <anchor moveWithCells="1">
                  <from>
                    <xdr:col>50</xdr:col>
                    <xdr:colOff>25400</xdr:colOff>
                    <xdr:row>807</xdr:row>
                    <xdr:rowOff>44450</xdr:rowOff>
                  </from>
                  <to>
                    <xdr:col>53</xdr:col>
                    <xdr:colOff>228600</xdr:colOff>
                    <xdr:row>808</xdr:row>
                    <xdr:rowOff>254000</xdr:rowOff>
                  </to>
                </anchor>
              </controlPr>
            </control>
          </mc:Choice>
        </mc:AlternateContent>
        <mc:AlternateContent xmlns:mc="http://schemas.openxmlformats.org/markup-compatibility/2006">
          <mc:Choice Requires="x14">
            <control shapeId="11693" r:id="rId133" name="Option Button 429">
              <controlPr defaultSize="0" autoFill="0" autoLine="0" autoPict="0">
                <anchor moveWithCells="1">
                  <from>
                    <xdr:col>53</xdr:col>
                    <xdr:colOff>133350</xdr:colOff>
                    <xdr:row>807</xdr:row>
                    <xdr:rowOff>44450</xdr:rowOff>
                  </from>
                  <to>
                    <xdr:col>57</xdr:col>
                    <xdr:colOff>50800</xdr:colOff>
                    <xdr:row>808</xdr:row>
                    <xdr:rowOff>254000</xdr:rowOff>
                  </to>
                </anchor>
              </controlPr>
            </control>
          </mc:Choice>
        </mc:AlternateContent>
        <mc:AlternateContent xmlns:mc="http://schemas.openxmlformats.org/markup-compatibility/2006">
          <mc:Choice Requires="x14">
            <control shapeId="11694" r:id="rId134" name="Option Button 430">
              <controlPr defaultSize="0" autoFill="0" autoLine="0" autoPict="0">
                <anchor moveWithCells="1">
                  <from>
                    <xdr:col>50</xdr:col>
                    <xdr:colOff>25400</xdr:colOff>
                    <xdr:row>808</xdr:row>
                    <xdr:rowOff>196850</xdr:rowOff>
                  </from>
                  <to>
                    <xdr:col>53</xdr:col>
                    <xdr:colOff>222250</xdr:colOff>
                    <xdr:row>809</xdr:row>
                    <xdr:rowOff>12700</xdr:rowOff>
                  </to>
                </anchor>
              </controlPr>
            </control>
          </mc:Choice>
        </mc:AlternateContent>
        <mc:AlternateContent xmlns:mc="http://schemas.openxmlformats.org/markup-compatibility/2006">
          <mc:Choice Requires="x14">
            <control shapeId="11695" r:id="rId135" name="Group Box 431">
              <controlPr defaultSize="0" autoFill="0" autoPict="0">
                <anchor moveWithCells="1">
                  <from>
                    <xdr:col>49</xdr:col>
                    <xdr:colOff>292100</xdr:colOff>
                    <xdr:row>806</xdr:row>
                    <xdr:rowOff>425450</xdr:rowOff>
                  </from>
                  <to>
                    <xdr:col>58</xdr:col>
                    <xdr:colOff>76200</xdr:colOff>
                    <xdr:row>810</xdr:row>
                    <xdr:rowOff>31750</xdr:rowOff>
                  </to>
                </anchor>
              </controlPr>
            </control>
          </mc:Choice>
        </mc:AlternateContent>
        <mc:AlternateContent xmlns:mc="http://schemas.openxmlformats.org/markup-compatibility/2006">
          <mc:Choice Requires="x14">
            <control shapeId="11696" r:id="rId136" name="Option Button 432">
              <controlPr defaultSize="0" autoFill="0" autoLine="0" autoPict="0">
                <anchor moveWithCells="1">
                  <from>
                    <xdr:col>50</xdr:col>
                    <xdr:colOff>31750</xdr:colOff>
                    <xdr:row>828</xdr:row>
                    <xdr:rowOff>63500</xdr:rowOff>
                  </from>
                  <to>
                    <xdr:col>53</xdr:col>
                    <xdr:colOff>234950</xdr:colOff>
                    <xdr:row>829</xdr:row>
                    <xdr:rowOff>273050</xdr:rowOff>
                  </to>
                </anchor>
              </controlPr>
            </control>
          </mc:Choice>
        </mc:AlternateContent>
        <mc:AlternateContent xmlns:mc="http://schemas.openxmlformats.org/markup-compatibility/2006">
          <mc:Choice Requires="x14">
            <control shapeId="11697" r:id="rId137" name="Option Button 433">
              <controlPr defaultSize="0" autoFill="0" autoLine="0" autoPict="0">
                <anchor moveWithCells="1">
                  <from>
                    <xdr:col>53</xdr:col>
                    <xdr:colOff>139700</xdr:colOff>
                    <xdr:row>828</xdr:row>
                    <xdr:rowOff>63500</xdr:rowOff>
                  </from>
                  <to>
                    <xdr:col>57</xdr:col>
                    <xdr:colOff>57150</xdr:colOff>
                    <xdr:row>829</xdr:row>
                    <xdr:rowOff>273050</xdr:rowOff>
                  </to>
                </anchor>
              </controlPr>
            </control>
          </mc:Choice>
        </mc:AlternateContent>
        <mc:AlternateContent xmlns:mc="http://schemas.openxmlformats.org/markup-compatibility/2006">
          <mc:Choice Requires="x14">
            <control shapeId="11698" r:id="rId138" name="Option Button 434">
              <controlPr defaultSize="0" autoFill="0" autoLine="0" autoPict="0">
                <anchor moveWithCells="1">
                  <from>
                    <xdr:col>50</xdr:col>
                    <xdr:colOff>31750</xdr:colOff>
                    <xdr:row>829</xdr:row>
                    <xdr:rowOff>215900</xdr:rowOff>
                  </from>
                  <to>
                    <xdr:col>53</xdr:col>
                    <xdr:colOff>228600</xdr:colOff>
                    <xdr:row>830</xdr:row>
                    <xdr:rowOff>31750</xdr:rowOff>
                  </to>
                </anchor>
              </controlPr>
            </control>
          </mc:Choice>
        </mc:AlternateContent>
        <mc:AlternateContent xmlns:mc="http://schemas.openxmlformats.org/markup-compatibility/2006">
          <mc:Choice Requires="x14">
            <control shapeId="11699" r:id="rId139" name="Group Box 435">
              <controlPr defaultSize="0" autoFill="0" autoPict="0">
                <anchor moveWithCells="1">
                  <from>
                    <xdr:col>50</xdr:col>
                    <xdr:colOff>0</xdr:colOff>
                    <xdr:row>827</xdr:row>
                    <xdr:rowOff>444500</xdr:rowOff>
                  </from>
                  <to>
                    <xdr:col>58</xdr:col>
                    <xdr:colOff>82550</xdr:colOff>
                    <xdr:row>831</xdr:row>
                    <xdr:rowOff>50800</xdr:rowOff>
                  </to>
                </anchor>
              </controlPr>
            </control>
          </mc:Choice>
        </mc:AlternateContent>
        <mc:AlternateContent xmlns:mc="http://schemas.openxmlformats.org/markup-compatibility/2006">
          <mc:Choice Requires="x14">
            <control shapeId="11700" r:id="rId140" name="Option Button 436">
              <controlPr defaultSize="0" autoFill="0" autoLine="0" autoPict="0">
                <anchor moveWithCells="1">
                  <from>
                    <xdr:col>50</xdr:col>
                    <xdr:colOff>38100</xdr:colOff>
                    <xdr:row>849</xdr:row>
                    <xdr:rowOff>50800</xdr:rowOff>
                  </from>
                  <to>
                    <xdr:col>53</xdr:col>
                    <xdr:colOff>234950</xdr:colOff>
                    <xdr:row>850</xdr:row>
                    <xdr:rowOff>260350</xdr:rowOff>
                  </to>
                </anchor>
              </controlPr>
            </control>
          </mc:Choice>
        </mc:AlternateContent>
        <mc:AlternateContent xmlns:mc="http://schemas.openxmlformats.org/markup-compatibility/2006">
          <mc:Choice Requires="x14">
            <control shapeId="11701" r:id="rId141" name="Option Button 437">
              <controlPr defaultSize="0" autoFill="0" autoLine="0" autoPict="0">
                <anchor moveWithCells="1">
                  <from>
                    <xdr:col>53</xdr:col>
                    <xdr:colOff>146050</xdr:colOff>
                    <xdr:row>849</xdr:row>
                    <xdr:rowOff>50800</xdr:rowOff>
                  </from>
                  <to>
                    <xdr:col>57</xdr:col>
                    <xdr:colOff>57150</xdr:colOff>
                    <xdr:row>850</xdr:row>
                    <xdr:rowOff>260350</xdr:rowOff>
                  </to>
                </anchor>
              </controlPr>
            </control>
          </mc:Choice>
        </mc:AlternateContent>
        <mc:AlternateContent xmlns:mc="http://schemas.openxmlformats.org/markup-compatibility/2006">
          <mc:Choice Requires="x14">
            <control shapeId="11702" r:id="rId142" name="Option Button 438">
              <controlPr defaultSize="0" autoFill="0" autoLine="0" autoPict="0">
                <anchor moveWithCells="1">
                  <from>
                    <xdr:col>50</xdr:col>
                    <xdr:colOff>38100</xdr:colOff>
                    <xdr:row>850</xdr:row>
                    <xdr:rowOff>203200</xdr:rowOff>
                  </from>
                  <to>
                    <xdr:col>53</xdr:col>
                    <xdr:colOff>228600</xdr:colOff>
                    <xdr:row>851</xdr:row>
                    <xdr:rowOff>19050</xdr:rowOff>
                  </to>
                </anchor>
              </controlPr>
            </control>
          </mc:Choice>
        </mc:AlternateContent>
        <mc:AlternateContent xmlns:mc="http://schemas.openxmlformats.org/markup-compatibility/2006">
          <mc:Choice Requires="x14">
            <control shapeId="11703" r:id="rId143" name="Group Box 439">
              <controlPr defaultSize="0" autoFill="0" autoPict="0">
                <anchor moveWithCells="1">
                  <from>
                    <xdr:col>50</xdr:col>
                    <xdr:colOff>6350</xdr:colOff>
                    <xdr:row>848</xdr:row>
                    <xdr:rowOff>431800</xdr:rowOff>
                  </from>
                  <to>
                    <xdr:col>58</xdr:col>
                    <xdr:colOff>88900</xdr:colOff>
                    <xdr:row>852</xdr:row>
                    <xdr:rowOff>38100</xdr:rowOff>
                  </to>
                </anchor>
              </controlPr>
            </control>
          </mc:Choice>
        </mc:AlternateContent>
        <mc:AlternateContent xmlns:mc="http://schemas.openxmlformats.org/markup-compatibility/2006">
          <mc:Choice Requires="x14">
            <control shapeId="11704" r:id="rId144" name="Option Button 440">
              <controlPr defaultSize="0" autoFill="0" autoLine="0" autoPict="0">
                <anchor moveWithCells="1">
                  <from>
                    <xdr:col>50</xdr:col>
                    <xdr:colOff>19050</xdr:colOff>
                    <xdr:row>891</xdr:row>
                    <xdr:rowOff>38100</xdr:rowOff>
                  </from>
                  <to>
                    <xdr:col>53</xdr:col>
                    <xdr:colOff>215900</xdr:colOff>
                    <xdr:row>892</xdr:row>
                    <xdr:rowOff>254000</xdr:rowOff>
                  </to>
                </anchor>
              </controlPr>
            </control>
          </mc:Choice>
        </mc:AlternateContent>
        <mc:AlternateContent xmlns:mc="http://schemas.openxmlformats.org/markup-compatibility/2006">
          <mc:Choice Requires="x14">
            <control shapeId="11705" r:id="rId145" name="Option Button 441">
              <controlPr defaultSize="0" autoFill="0" autoLine="0" autoPict="0">
                <anchor moveWithCells="1">
                  <from>
                    <xdr:col>53</xdr:col>
                    <xdr:colOff>127000</xdr:colOff>
                    <xdr:row>891</xdr:row>
                    <xdr:rowOff>38100</xdr:rowOff>
                  </from>
                  <to>
                    <xdr:col>57</xdr:col>
                    <xdr:colOff>38100</xdr:colOff>
                    <xdr:row>892</xdr:row>
                    <xdr:rowOff>254000</xdr:rowOff>
                  </to>
                </anchor>
              </controlPr>
            </control>
          </mc:Choice>
        </mc:AlternateContent>
        <mc:AlternateContent xmlns:mc="http://schemas.openxmlformats.org/markup-compatibility/2006">
          <mc:Choice Requires="x14">
            <control shapeId="11706" r:id="rId146" name="Option Button 442">
              <controlPr defaultSize="0" autoFill="0" autoLine="0" autoPict="0">
                <anchor moveWithCells="1">
                  <from>
                    <xdr:col>50</xdr:col>
                    <xdr:colOff>19050</xdr:colOff>
                    <xdr:row>892</xdr:row>
                    <xdr:rowOff>190500</xdr:rowOff>
                  </from>
                  <to>
                    <xdr:col>53</xdr:col>
                    <xdr:colOff>209550</xdr:colOff>
                    <xdr:row>893</xdr:row>
                    <xdr:rowOff>6350</xdr:rowOff>
                  </to>
                </anchor>
              </controlPr>
            </control>
          </mc:Choice>
        </mc:AlternateContent>
        <mc:AlternateContent xmlns:mc="http://schemas.openxmlformats.org/markup-compatibility/2006">
          <mc:Choice Requires="x14">
            <control shapeId="11707" r:id="rId147" name="Group Box 443">
              <controlPr defaultSize="0" autoFill="0" autoPict="0">
                <anchor moveWithCells="1">
                  <from>
                    <xdr:col>49</xdr:col>
                    <xdr:colOff>279400</xdr:colOff>
                    <xdr:row>890</xdr:row>
                    <xdr:rowOff>412750</xdr:rowOff>
                  </from>
                  <to>
                    <xdr:col>58</xdr:col>
                    <xdr:colOff>69850</xdr:colOff>
                    <xdr:row>894</xdr:row>
                    <xdr:rowOff>31750</xdr:rowOff>
                  </to>
                </anchor>
              </controlPr>
            </control>
          </mc:Choice>
        </mc:AlternateContent>
        <mc:AlternateContent xmlns:mc="http://schemas.openxmlformats.org/markup-compatibility/2006">
          <mc:Choice Requires="x14">
            <control shapeId="11708" r:id="rId148" name="Option Button 444">
              <controlPr defaultSize="0" autoFill="0" autoLine="0" autoPict="0">
                <anchor moveWithCells="1">
                  <from>
                    <xdr:col>50</xdr:col>
                    <xdr:colOff>19050</xdr:colOff>
                    <xdr:row>912</xdr:row>
                    <xdr:rowOff>31750</xdr:rowOff>
                  </from>
                  <to>
                    <xdr:col>53</xdr:col>
                    <xdr:colOff>222250</xdr:colOff>
                    <xdr:row>913</xdr:row>
                    <xdr:rowOff>247650</xdr:rowOff>
                  </to>
                </anchor>
              </controlPr>
            </control>
          </mc:Choice>
        </mc:AlternateContent>
        <mc:AlternateContent xmlns:mc="http://schemas.openxmlformats.org/markup-compatibility/2006">
          <mc:Choice Requires="x14">
            <control shapeId="11709" r:id="rId149" name="Option Button 445">
              <controlPr defaultSize="0" autoFill="0" autoLine="0" autoPict="0">
                <anchor moveWithCells="1">
                  <from>
                    <xdr:col>53</xdr:col>
                    <xdr:colOff>127000</xdr:colOff>
                    <xdr:row>912</xdr:row>
                    <xdr:rowOff>31750</xdr:rowOff>
                  </from>
                  <to>
                    <xdr:col>57</xdr:col>
                    <xdr:colOff>44450</xdr:colOff>
                    <xdr:row>913</xdr:row>
                    <xdr:rowOff>247650</xdr:rowOff>
                  </to>
                </anchor>
              </controlPr>
            </control>
          </mc:Choice>
        </mc:AlternateContent>
        <mc:AlternateContent xmlns:mc="http://schemas.openxmlformats.org/markup-compatibility/2006">
          <mc:Choice Requires="x14">
            <control shapeId="11710" r:id="rId150" name="Option Button 446">
              <controlPr defaultSize="0" autoFill="0" autoLine="0" autoPict="0">
                <anchor moveWithCells="1">
                  <from>
                    <xdr:col>50</xdr:col>
                    <xdr:colOff>19050</xdr:colOff>
                    <xdr:row>913</xdr:row>
                    <xdr:rowOff>184150</xdr:rowOff>
                  </from>
                  <to>
                    <xdr:col>53</xdr:col>
                    <xdr:colOff>215900</xdr:colOff>
                    <xdr:row>914</xdr:row>
                    <xdr:rowOff>0</xdr:rowOff>
                  </to>
                </anchor>
              </controlPr>
            </control>
          </mc:Choice>
        </mc:AlternateContent>
        <mc:AlternateContent xmlns:mc="http://schemas.openxmlformats.org/markup-compatibility/2006">
          <mc:Choice Requires="x14">
            <control shapeId="11711" r:id="rId151" name="Group Box 447">
              <controlPr defaultSize="0" autoFill="0" autoPict="0">
                <anchor moveWithCells="1">
                  <from>
                    <xdr:col>49</xdr:col>
                    <xdr:colOff>285750</xdr:colOff>
                    <xdr:row>911</xdr:row>
                    <xdr:rowOff>406400</xdr:rowOff>
                  </from>
                  <to>
                    <xdr:col>58</xdr:col>
                    <xdr:colOff>69850</xdr:colOff>
                    <xdr:row>915</xdr:row>
                    <xdr:rowOff>25400</xdr:rowOff>
                  </to>
                </anchor>
              </controlPr>
            </control>
          </mc:Choice>
        </mc:AlternateContent>
        <mc:AlternateContent xmlns:mc="http://schemas.openxmlformats.org/markup-compatibility/2006">
          <mc:Choice Requires="x14">
            <control shapeId="11712" r:id="rId152" name="Option Button 448">
              <controlPr defaultSize="0" autoFill="0" autoLine="0" autoPict="0">
                <anchor moveWithCells="1">
                  <from>
                    <xdr:col>50</xdr:col>
                    <xdr:colOff>25400</xdr:colOff>
                    <xdr:row>933</xdr:row>
                    <xdr:rowOff>38100</xdr:rowOff>
                  </from>
                  <to>
                    <xdr:col>53</xdr:col>
                    <xdr:colOff>228600</xdr:colOff>
                    <xdr:row>934</xdr:row>
                    <xdr:rowOff>247650</xdr:rowOff>
                  </to>
                </anchor>
              </controlPr>
            </control>
          </mc:Choice>
        </mc:AlternateContent>
        <mc:AlternateContent xmlns:mc="http://schemas.openxmlformats.org/markup-compatibility/2006">
          <mc:Choice Requires="x14">
            <control shapeId="11713" r:id="rId153" name="Option Button 449">
              <controlPr defaultSize="0" autoFill="0" autoLine="0" autoPict="0">
                <anchor moveWithCells="1">
                  <from>
                    <xdr:col>53</xdr:col>
                    <xdr:colOff>133350</xdr:colOff>
                    <xdr:row>933</xdr:row>
                    <xdr:rowOff>38100</xdr:rowOff>
                  </from>
                  <to>
                    <xdr:col>57</xdr:col>
                    <xdr:colOff>50800</xdr:colOff>
                    <xdr:row>934</xdr:row>
                    <xdr:rowOff>247650</xdr:rowOff>
                  </to>
                </anchor>
              </controlPr>
            </control>
          </mc:Choice>
        </mc:AlternateContent>
        <mc:AlternateContent xmlns:mc="http://schemas.openxmlformats.org/markup-compatibility/2006">
          <mc:Choice Requires="x14">
            <control shapeId="11714" r:id="rId154" name="Option Button 450">
              <controlPr defaultSize="0" autoFill="0" autoLine="0" autoPict="0">
                <anchor moveWithCells="1">
                  <from>
                    <xdr:col>50</xdr:col>
                    <xdr:colOff>25400</xdr:colOff>
                    <xdr:row>934</xdr:row>
                    <xdr:rowOff>184150</xdr:rowOff>
                  </from>
                  <to>
                    <xdr:col>53</xdr:col>
                    <xdr:colOff>222250</xdr:colOff>
                    <xdr:row>935</xdr:row>
                    <xdr:rowOff>6350</xdr:rowOff>
                  </to>
                </anchor>
              </controlPr>
            </control>
          </mc:Choice>
        </mc:AlternateContent>
        <mc:AlternateContent xmlns:mc="http://schemas.openxmlformats.org/markup-compatibility/2006">
          <mc:Choice Requires="x14">
            <control shapeId="11715" r:id="rId155" name="Group Box 451">
              <controlPr defaultSize="0" autoFill="0" autoPict="0">
                <anchor moveWithCells="1">
                  <from>
                    <xdr:col>49</xdr:col>
                    <xdr:colOff>292100</xdr:colOff>
                    <xdr:row>932</xdr:row>
                    <xdr:rowOff>406400</xdr:rowOff>
                  </from>
                  <to>
                    <xdr:col>58</xdr:col>
                    <xdr:colOff>76200</xdr:colOff>
                    <xdr:row>936</xdr:row>
                    <xdr:rowOff>25400</xdr:rowOff>
                  </to>
                </anchor>
              </controlPr>
            </control>
          </mc:Choice>
        </mc:AlternateContent>
        <mc:AlternateContent xmlns:mc="http://schemas.openxmlformats.org/markup-compatibility/2006">
          <mc:Choice Requires="x14">
            <control shapeId="11716" r:id="rId156" name="Option Button 452">
              <controlPr defaultSize="0" autoFill="0" autoLine="0" autoPict="0">
                <anchor moveWithCells="1">
                  <from>
                    <xdr:col>50</xdr:col>
                    <xdr:colOff>31750</xdr:colOff>
                    <xdr:row>954</xdr:row>
                    <xdr:rowOff>44450</xdr:rowOff>
                  </from>
                  <to>
                    <xdr:col>53</xdr:col>
                    <xdr:colOff>228600</xdr:colOff>
                    <xdr:row>955</xdr:row>
                    <xdr:rowOff>254000</xdr:rowOff>
                  </to>
                </anchor>
              </controlPr>
            </control>
          </mc:Choice>
        </mc:AlternateContent>
        <mc:AlternateContent xmlns:mc="http://schemas.openxmlformats.org/markup-compatibility/2006">
          <mc:Choice Requires="x14">
            <control shapeId="11717" r:id="rId157" name="Option Button 453">
              <controlPr defaultSize="0" autoFill="0" autoLine="0" autoPict="0">
                <anchor moveWithCells="1">
                  <from>
                    <xdr:col>53</xdr:col>
                    <xdr:colOff>139700</xdr:colOff>
                    <xdr:row>954</xdr:row>
                    <xdr:rowOff>44450</xdr:rowOff>
                  </from>
                  <to>
                    <xdr:col>57</xdr:col>
                    <xdr:colOff>50800</xdr:colOff>
                    <xdr:row>955</xdr:row>
                    <xdr:rowOff>254000</xdr:rowOff>
                  </to>
                </anchor>
              </controlPr>
            </control>
          </mc:Choice>
        </mc:AlternateContent>
        <mc:AlternateContent xmlns:mc="http://schemas.openxmlformats.org/markup-compatibility/2006">
          <mc:Choice Requires="x14">
            <control shapeId="11718" r:id="rId158" name="Option Button 454">
              <controlPr defaultSize="0" autoFill="0" autoLine="0" autoPict="0">
                <anchor moveWithCells="1">
                  <from>
                    <xdr:col>50</xdr:col>
                    <xdr:colOff>31750</xdr:colOff>
                    <xdr:row>955</xdr:row>
                    <xdr:rowOff>190500</xdr:rowOff>
                  </from>
                  <to>
                    <xdr:col>53</xdr:col>
                    <xdr:colOff>222250</xdr:colOff>
                    <xdr:row>956</xdr:row>
                    <xdr:rowOff>12700</xdr:rowOff>
                  </to>
                </anchor>
              </controlPr>
            </control>
          </mc:Choice>
        </mc:AlternateContent>
        <mc:AlternateContent xmlns:mc="http://schemas.openxmlformats.org/markup-compatibility/2006">
          <mc:Choice Requires="x14">
            <control shapeId="11719" r:id="rId159" name="Group Box 455">
              <controlPr defaultSize="0" autoFill="0" autoPict="0">
                <anchor moveWithCells="1">
                  <from>
                    <xdr:col>49</xdr:col>
                    <xdr:colOff>292100</xdr:colOff>
                    <xdr:row>953</xdr:row>
                    <xdr:rowOff>412750</xdr:rowOff>
                  </from>
                  <to>
                    <xdr:col>58</xdr:col>
                    <xdr:colOff>82550</xdr:colOff>
                    <xdr:row>957</xdr:row>
                    <xdr:rowOff>31750</xdr:rowOff>
                  </to>
                </anchor>
              </controlPr>
            </control>
          </mc:Choice>
        </mc:AlternateContent>
        <mc:AlternateContent xmlns:mc="http://schemas.openxmlformats.org/markup-compatibility/2006">
          <mc:Choice Requires="x14">
            <control shapeId="11720" r:id="rId160" name="Option Button 456">
              <controlPr defaultSize="0" autoFill="0" autoLine="0" autoPict="0">
                <anchor moveWithCells="1">
                  <from>
                    <xdr:col>50</xdr:col>
                    <xdr:colOff>31750</xdr:colOff>
                    <xdr:row>975</xdr:row>
                    <xdr:rowOff>44450</xdr:rowOff>
                  </from>
                  <to>
                    <xdr:col>53</xdr:col>
                    <xdr:colOff>234950</xdr:colOff>
                    <xdr:row>976</xdr:row>
                    <xdr:rowOff>260350</xdr:rowOff>
                  </to>
                </anchor>
              </controlPr>
            </control>
          </mc:Choice>
        </mc:AlternateContent>
        <mc:AlternateContent xmlns:mc="http://schemas.openxmlformats.org/markup-compatibility/2006">
          <mc:Choice Requires="x14">
            <control shapeId="11721" r:id="rId161" name="Option Button 457">
              <controlPr defaultSize="0" autoFill="0" autoLine="0" autoPict="0">
                <anchor moveWithCells="1">
                  <from>
                    <xdr:col>53</xdr:col>
                    <xdr:colOff>139700</xdr:colOff>
                    <xdr:row>975</xdr:row>
                    <xdr:rowOff>44450</xdr:rowOff>
                  </from>
                  <to>
                    <xdr:col>57</xdr:col>
                    <xdr:colOff>57150</xdr:colOff>
                    <xdr:row>976</xdr:row>
                    <xdr:rowOff>260350</xdr:rowOff>
                  </to>
                </anchor>
              </controlPr>
            </control>
          </mc:Choice>
        </mc:AlternateContent>
        <mc:AlternateContent xmlns:mc="http://schemas.openxmlformats.org/markup-compatibility/2006">
          <mc:Choice Requires="x14">
            <control shapeId="11722" r:id="rId162" name="Option Button 458">
              <controlPr defaultSize="0" autoFill="0" autoLine="0" autoPict="0">
                <anchor moveWithCells="1">
                  <from>
                    <xdr:col>50</xdr:col>
                    <xdr:colOff>31750</xdr:colOff>
                    <xdr:row>976</xdr:row>
                    <xdr:rowOff>196850</xdr:rowOff>
                  </from>
                  <to>
                    <xdr:col>53</xdr:col>
                    <xdr:colOff>228600</xdr:colOff>
                    <xdr:row>977</xdr:row>
                    <xdr:rowOff>12700</xdr:rowOff>
                  </to>
                </anchor>
              </controlPr>
            </control>
          </mc:Choice>
        </mc:AlternateContent>
        <mc:AlternateContent xmlns:mc="http://schemas.openxmlformats.org/markup-compatibility/2006">
          <mc:Choice Requires="x14">
            <control shapeId="11723" r:id="rId163" name="Group Box 459">
              <controlPr defaultSize="0" autoFill="0" autoPict="0">
                <anchor moveWithCells="1">
                  <from>
                    <xdr:col>50</xdr:col>
                    <xdr:colOff>0</xdr:colOff>
                    <xdr:row>974</xdr:row>
                    <xdr:rowOff>419100</xdr:rowOff>
                  </from>
                  <to>
                    <xdr:col>58</xdr:col>
                    <xdr:colOff>82550</xdr:colOff>
                    <xdr:row>978</xdr:row>
                    <xdr:rowOff>38100</xdr:rowOff>
                  </to>
                </anchor>
              </controlPr>
            </control>
          </mc:Choice>
        </mc:AlternateContent>
        <mc:AlternateContent xmlns:mc="http://schemas.openxmlformats.org/markup-compatibility/2006">
          <mc:Choice Requires="x14">
            <control shapeId="11724" r:id="rId164" name="Option Button 460">
              <controlPr defaultSize="0" autoFill="0" autoLine="0" autoPict="0">
                <anchor moveWithCells="1">
                  <from>
                    <xdr:col>50</xdr:col>
                    <xdr:colOff>38100</xdr:colOff>
                    <xdr:row>996</xdr:row>
                    <xdr:rowOff>50800</xdr:rowOff>
                  </from>
                  <to>
                    <xdr:col>53</xdr:col>
                    <xdr:colOff>241300</xdr:colOff>
                    <xdr:row>997</xdr:row>
                    <xdr:rowOff>260350</xdr:rowOff>
                  </to>
                </anchor>
              </controlPr>
            </control>
          </mc:Choice>
        </mc:AlternateContent>
        <mc:AlternateContent xmlns:mc="http://schemas.openxmlformats.org/markup-compatibility/2006">
          <mc:Choice Requires="x14">
            <control shapeId="11725" r:id="rId165" name="Option Button 461">
              <controlPr defaultSize="0" autoFill="0" autoLine="0" autoPict="0">
                <anchor moveWithCells="1">
                  <from>
                    <xdr:col>53</xdr:col>
                    <xdr:colOff>146050</xdr:colOff>
                    <xdr:row>996</xdr:row>
                    <xdr:rowOff>50800</xdr:rowOff>
                  </from>
                  <to>
                    <xdr:col>58</xdr:col>
                    <xdr:colOff>0</xdr:colOff>
                    <xdr:row>997</xdr:row>
                    <xdr:rowOff>260350</xdr:rowOff>
                  </to>
                </anchor>
              </controlPr>
            </control>
          </mc:Choice>
        </mc:AlternateContent>
        <mc:AlternateContent xmlns:mc="http://schemas.openxmlformats.org/markup-compatibility/2006">
          <mc:Choice Requires="x14">
            <control shapeId="11726" r:id="rId166" name="Option Button 462">
              <controlPr defaultSize="0" autoFill="0" autoLine="0" autoPict="0">
                <anchor moveWithCells="1">
                  <from>
                    <xdr:col>50</xdr:col>
                    <xdr:colOff>38100</xdr:colOff>
                    <xdr:row>997</xdr:row>
                    <xdr:rowOff>196850</xdr:rowOff>
                  </from>
                  <to>
                    <xdr:col>53</xdr:col>
                    <xdr:colOff>234950</xdr:colOff>
                    <xdr:row>998</xdr:row>
                    <xdr:rowOff>19050</xdr:rowOff>
                  </to>
                </anchor>
              </controlPr>
            </control>
          </mc:Choice>
        </mc:AlternateContent>
        <mc:AlternateContent xmlns:mc="http://schemas.openxmlformats.org/markup-compatibility/2006">
          <mc:Choice Requires="x14">
            <control shapeId="11727" r:id="rId167" name="Group Box 463">
              <controlPr defaultSize="0" autoFill="0" autoPict="0">
                <anchor moveWithCells="1">
                  <from>
                    <xdr:col>50</xdr:col>
                    <xdr:colOff>6350</xdr:colOff>
                    <xdr:row>995</xdr:row>
                    <xdr:rowOff>419100</xdr:rowOff>
                  </from>
                  <to>
                    <xdr:col>58</xdr:col>
                    <xdr:colOff>88900</xdr:colOff>
                    <xdr:row>999</xdr:row>
                    <xdr:rowOff>38100</xdr:rowOff>
                  </to>
                </anchor>
              </controlPr>
            </control>
          </mc:Choice>
        </mc:AlternateContent>
        <mc:AlternateContent xmlns:mc="http://schemas.openxmlformats.org/markup-compatibility/2006">
          <mc:Choice Requires="x14">
            <control shapeId="11728" r:id="rId168" name="Option Button 464">
              <controlPr defaultSize="0" autoFill="0" autoLine="0" autoPict="0">
                <anchor moveWithCells="1">
                  <from>
                    <xdr:col>50</xdr:col>
                    <xdr:colOff>44450</xdr:colOff>
                    <xdr:row>1017</xdr:row>
                    <xdr:rowOff>57150</xdr:rowOff>
                  </from>
                  <to>
                    <xdr:col>53</xdr:col>
                    <xdr:colOff>241300</xdr:colOff>
                    <xdr:row>1018</xdr:row>
                    <xdr:rowOff>266700</xdr:rowOff>
                  </to>
                </anchor>
              </controlPr>
            </control>
          </mc:Choice>
        </mc:AlternateContent>
        <mc:AlternateContent xmlns:mc="http://schemas.openxmlformats.org/markup-compatibility/2006">
          <mc:Choice Requires="x14">
            <control shapeId="11729" r:id="rId169" name="Option Button 465">
              <controlPr defaultSize="0" autoFill="0" autoLine="0" autoPict="0">
                <anchor moveWithCells="1">
                  <from>
                    <xdr:col>53</xdr:col>
                    <xdr:colOff>152400</xdr:colOff>
                    <xdr:row>1017</xdr:row>
                    <xdr:rowOff>57150</xdr:rowOff>
                  </from>
                  <to>
                    <xdr:col>58</xdr:col>
                    <xdr:colOff>0</xdr:colOff>
                    <xdr:row>1018</xdr:row>
                    <xdr:rowOff>266700</xdr:rowOff>
                  </to>
                </anchor>
              </controlPr>
            </control>
          </mc:Choice>
        </mc:AlternateContent>
        <mc:AlternateContent xmlns:mc="http://schemas.openxmlformats.org/markup-compatibility/2006">
          <mc:Choice Requires="x14">
            <control shapeId="11730" r:id="rId170" name="Option Button 466">
              <controlPr defaultSize="0" autoFill="0" autoLine="0" autoPict="0">
                <anchor moveWithCells="1">
                  <from>
                    <xdr:col>50</xdr:col>
                    <xdr:colOff>44450</xdr:colOff>
                    <xdr:row>1018</xdr:row>
                    <xdr:rowOff>203200</xdr:rowOff>
                  </from>
                  <to>
                    <xdr:col>53</xdr:col>
                    <xdr:colOff>234950</xdr:colOff>
                    <xdr:row>1019</xdr:row>
                    <xdr:rowOff>25400</xdr:rowOff>
                  </to>
                </anchor>
              </controlPr>
            </control>
          </mc:Choice>
        </mc:AlternateContent>
        <mc:AlternateContent xmlns:mc="http://schemas.openxmlformats.org/markup-compatibility/2006">
          <mc:Choice Requires="x14">
            <control shapeId="11731" r:id="rId171" name="Group Box 467">
              <controlPr defaultSize="0" autoFill="0" autoPict="0">
                <anchor moveWithCells="1">
                  <from>
                    <xdr:col>50</xdr:col>
                    <xdr:colOff>12700</xdr:colOff>
                    <xdr:row>1016</xdr:row>
                    <xdr:rowOff>425450</xdr:rowOff>
                  </from>
                  <to>
                    <xdr:col>58</xdr:col>
                    <xdr:colOff>95250</xdr:colOff>
                    <xdr:row>1020</xdr:row>
                    <xdr:rowOff>44450</xdr:rowOff>
                  </to>
                </anchor>
              </controlPr>
            </control>
          </mc:Choice>
        </mc:AlternateContent>
        <mc:AlternateContent xmlns:mc="http://schemas.openxmlformats.org/markup-compatibility/2006">
          <mc:Choice Requires="x14">
            <control shapeId="11732" r:id="rId172" name="Option Button 468">
              <controlPr defaultSize="0" autoFill="0" autoLine="0" autoPict="0">
                <anchor moveWithCells="1">
                  <from>
                    <xdr:col>50</xdr:col>
                    <xdr:colOff>44450</xdr:colOff>
                    <xdr:row>1038</xdr:row>
                    <xdr:rowOff>57150</xdr:rowOff>
                  </from>
                  <to>
                    <xdr:col>53</xdr:col>
                    <xdr:colOff>247650</xdr:colOff>
                    <xdr:row>1039</xdr:row>
                    <xdr:rowOff>273050</xdr:rowOff>
                  </to>
                </anchor>
              </controlPr>
            </control>
          </mc:Choice>
        </mc:AlternateContent>
        <mc:AlternateContent xmlns:mc="http://schemas.openxmlformats.org/markup-compatibility/2006">
          <mc:Choice Requires="x14">
            <control shapeId="11733" r:id="rId173" name="Option Button 469">
              <controlPr defaultSize="0" autoFill="0" autoLine="0" autoPict="0">
                <anchor moveWithCells="1">
                  <from>
                    <xdr:col>53</xdr:col>
                    <xdr:colOff>152400</xdr:colOff>
                    <xdr:row>1038</xdr:row>
                    <xdr:rowOff>57150</xdr:rowOff>
                  </from>
                  <to>
                    <xdr:col>58</xdr:col>
                    <xdr:colOff>6350</xdr:colOff>
                    <xdr:row>1039</xdr:row>
                    <xdr:rowOff>273050</xdr:rowOff>
                  </to>
                </anchor>
              </controlPr>
            </control>
          </mc:Choice>
        </mc:AlternateContent>
        <mc:AlternateContent xmlns:mc="http://schemas.openxmlformats.org/markup-compatibility/2006">
          <mc:Choice Requires="x14">
            <control shapeId="11734" r:id="rId174" name="Option Button 470">
              <controlPr defaultSize="0" autoFill="0" autoLine="0" autoPict="0">
                <anchor moveWithCells="1">
                  <from>
                    <xdr:col>50</xdr:col>
                    <xdr:colOff>44450</xdr:colOff>
                    <xdr:row>1039</xdr:row>
                    <xdr:rowOff>209550</xdr:rowOff>
                  </from>
                  <to>
                    <xdr:col>53</xdr:col>
                    <xdr:colOff>241300</xdr:colOff>
                    <xdr:row>1040</xdr:row>
                    <xdr:rowOff>25400</xdr:rowOff>
                  </to>
                </anchor>
              </controlPr>
            </control>
          </mc:Choice>
        </mc:AlternateContent>
        <mc:AlternateContent xmlns:mc="http://schemas.openxmlformats.org/markup-compatibility/2006">
          <mc:Choice Requires="x14">
            <control shapeId="11735" r:id="rId175" name="Group Box 471">
              <controlPr defaultSize="0" autoFill="0" autoPict="0">
                <anchor moveWithCells="1">
                  <from>
                    <xdr:col>50</xdr:col>
                    <xdr:colOff>12700</xdr:colOff>
                    <xdr:row>1037</xdr:row>
                    <xdr:rowOff>431800</xdr:rowOff>
                  </from>
                  <to>
                    <xdr:col>58</xdr:col>
                    <xdr:colOff>95250</xdr:colOff>
                    <xdr:row>1041</xdr:row>
                    <xdr:rowOff>50800</xdr:rowOff>
                  </to>
                </anchor>
              </controlPr>
            </control>
          </mc:Choice>
        </mc:AlternateContent>
        <mc:AlternateContent xmlns:mc="http://schemas.openxmlformats.org/markup-compatibility/2006">
          <mc:Choice Requires="x14">
            <control shapeId="11736" r:id="rId176" name="Option Button 472">
              <controlPr defaultSize="0" autoFill="0" autoLine="0" autoPict="0">
                <anchor moveWithCells="1">
                  <from>
                    <xdr:col>50</xdr:col>
                    <xdr:colOff>50800</xdr:colOff>
                    <xdr:row>1059</xdr:row>
                    <xdr:rowOff>63500</xdr:rowOff>
                  </from>
                  <to>
                    <xdr:col>53</xdr:col>
                    <xdr:colOff>254000</xdr:colOff>
                    <xdr:row>1060</xdr:row>
                    <xdr:rowOff>273050</xdr:rowOff>
                  </to>
                </anchor>
              </controlPr>
            </control>
          </mc:Choice>
        </mc:AlternateContent>
        <mc:AlternateContent xmlns:mc="http://schemas.openxmlformats.org/markup-compatibility/2006">
          <mc:Choice Requires="x14">
            <control shapeId="11737" r:id="rId177" name="Option Button 473">
              <controlPr defaultSize="0" autoFill="0" autoLine="0" autoPict="0">
                <anchor moveWithCells="1">
                  <from>
                    <xdr:col>53</xdr:col>
                    <xdr:colOff>158750</xdr:colOff>
                    <xdr:row>1059</xdr:row>
                    <xdr:rowOff>63500</xdr:rowOff>
                  </from>
                  <to>
                    <xdr:col>58</xdr:col>
                    <xdr:colOff>12700</xdr:colOff>
                    <xdr:row>1060</xdr:row>
                    <xdr:rowOff>273050</xdr:rowOff>
                  </to>
                </anchor>
              </controlPr>
            </control>
          </mc:Choice>
        </mc:AlternateContent>
        <mc:AlternateContent xmlns:mc="http://schemas.openxmlformats.org/markup-compatibility/2006">
          <mc:Choice Requires="x14">
            <control shapeId="11738" r:id="rId178" name="Option Button 474">
              <controlPr defaultSize="0" autoFill="0" autoLine="0" autoPict="0">
                <anchor moveWithCells="1">
                  <from>
                    <xdr:col>50</xdr:col>
                    <xdr:colOff>50800</xdr:colOff>
                    <xdr:row>1060</xdr:row>
                    <xdr:rowOff>209550</xdr:rowOff>
                  </from>
                  <to>
                    <xdr:col>53</xdr:col>
                    <xdr:colOff>247650</xdr:colOff>
                    <xdr:row>1061</xdr:row>
                    <xdr:rowOff>31750</xdr:rowOff>
                  </to>
                </anchor>
              </controlPr>
            </control>
          </mc:Choice>
        </mc:AlternateContent>
        <mc:AlternateContent xmlns:mc="http://schemas.openxmlformats.org/markup-compatibility/2006">
          <mc:Choice Requires="x14">
            <control shapeId="11739" r:id="rId179" name="Group Box 475">
              <controlPr defaultSize="0" autoFill="0" autoPict="0">
                <anchor moveWithCells="1">
                  <from>
                    <xdr:col>50</xdr:col>
                    <xdr:colOff>19050</xdr:colOff>
                    <xdr:row>1058</xdr:row>
                    <xdr:rowOff>431800</xdr:rowOff>
                  </from>
                  <to>
                    <xdr:col>58</xdr:col>
                    <xdr:colOff>101600</xdr:colOff>
                    <xdr:row>1062</xdr:row>
                    <xdr:rowOff>50800</xdr:rowOff>
                  </to>
                </anchor>
              </controlPr>
            </control>
          </mc:Choice>
        </mc:AlternateContent>
        <mc:AlternateContent xmlns:mc="http://schemas.openxmlformats.org/markup-compatibility/2006">
          <mc:Choice Requires="x14">
            <control shapeId="11740" r:id="rId180" name="Option Button 476">
              <controlPr defaultSize="0" autoFill="0" autoLine="0" autoPict="0">
                <anchor moveWithCells="1">
                  <from>
                    <xdr:col>50</xdr:col>
                    <xdr:colOff>57150</xdr:colOff>
                    <xdr:row>1080</xdr:row>
                    <xdr:rowOff>69850</xdr:rowOff>
                  </from>
                  <to>
                    <xdr:col>53</xdr:col>
                    <xdr:colOff>254000</xdr:colOff>
                    <xdr:row>1081</xdr:row>
                    <xdr:rowOff>279400</xdr:rowOff>
                  </to>
                </anchor>
              </controlPr>
            </control>
          </mc:Choice>
        </mc:AlternateContent>
        <mc:AlternateContent xmlns:mc="http://schemas.openxmlformats.org/markup-compatibility/2006">
          <mc:Choice Requires="x14">
            <control shapeId="11741" r:id="rId181" name="Option Button 477">
              <controlPr defaultSize="0" autoFill="0" autoLine="0" autoPict="0">
                <anchor moveWithCells="1">
                  <from>
                    <xdr:col>53</xdr:col>
                    <xdr:colOff>165100</xdr:colOff>
                    <xdr:row>1080</xdr:row>
                    <xdr:rowOff>69850</xdr:rowOff>
                  </from>
                  <to>
                    <xdr:col>58</xdr:col>
                    <xdr:colOff>12700</xdr:colOff>
                    <xdr:row>1081</xdr:row>
                    <xdr:rowOff>279400</xdr:rowOff>
                  </to>
                </anchor>
              </controlPr>
            </control>
          </mc:Choice>
        </mc:AlternateContent>
        <mc:AlternateContent xmlns:mc="http://schemas.openxmlformats.org/markup-compatibility/2006">
          <mc:Choice Requires="x14">
            <control shapeId="11742" r:id="rId182" name="Option Button 478">
              <controlPr defaultSize="0" autoFill="0" autoLine="0" autoPict="0">
                <anchor moveWithCells="1">
                  <from>
                    <xdr:col>50</xdr:col>
                    <xdr:colOff>57150</xdr:colOff>
                    <xdr:row>1081</xdr:row>
                    <xdr:rowOff>215900</xdr:rowOff>
                  </from>
                  <to>
                    <xdr:col>53</xdr:col>
                    <xdr:colOff>247650</xdr:colOff>
                    <xdr:row>1082</xdr:row>
                    <xdr:rowOff>38100</xdr:rowOff>
                  </to>
                </anchor>
              </controlPr>
            </control>
          </mc:Choice>
        </mc:AlternateContent>
        <mc:AlternateContent xmlns:mc="http://schemas.openxmlformats.org/markup-compatibility/2006">
          <mc:Choice Requires="x14">
            <control shapeId="11743" r:id="rId183" name="Group Box 479">
              <controlPr defaultSize="0" autoFill="0" autoPict="0">
                <anchor moveWithCells="1">
                  <from>
                    <xdr:col>50</xdr:col>
                    <xdr:colOff>25400</xdr:colOff>
                    <xdr:row>1079</xdr:row>
                    <xdr:rowOff>438150</xdr:rowOff>
                  </from>
                  <to>
                    <xdr:col>58</xdr:col>
                    <xdr:colOff>107950</xdr:colOff>
                    <xdr:row>1083</xdr:row>
                    <xdr:rowOff>57150</xdr:rowOff>
                  </to>
                </anchor>
              </controlPr>
            </control>
          </mc:Choice>
        </mc:AlternateContent>
        <mc:AlternateContent xmlns:mc="http://schemas.openxmlformats.org/markup-compatibility/2006">
          <mc:Choice Requires="x14">
            <control shapeId="11744" r:id="rId184" name="Option Button 480">
              <controlPr defaultSize="0" autoFill="0" autoLine="0" autoPict="0">
                <anchor moveWithCells="1">
                  <from>
                    <xdr:col>50</xdr:col>
                    <xdr:colOff>19050</xdr:colOff>
                    <xdr:row>1113</xdr:row>
                    <xdr:rowOff>50800</xdr:rowOff>
                  </from>
                  <to>
                    <xdr:col>53</xdr:col>
                    <xdr:colOff>215900</xdr:colOff>
                    <xdr:row>1114</xdr:row>
                    <xdr:rowOff>260350</xdr:rowOff>
                  </to>
                </anchor>
              </controlPr>
            </control>
          </mc:Choice>
        </mc:AlternateContent>
        <mc:AlternateContent xmlns:mc="http://schemas.openxmlformats.org/markup-compatibility/2006">
          <mc:Choice Requires="x14">
            <control shapeId="11745" r:id="rId185" name="Option Button 481">
              <controlPr defaultSize="0" autoFill="0" autoLine="0" autoPict="0">
                <anchor moveWithCells="1">
                  <from>
                    <xdr:col>53</xdr:col>
                    <xdr:colOff>127000</xdr:colOff>
                    <xdr:row>1113</xdr:row>
                    <xdr:rowOff>50800</xdr:rowOff>
                  </from>
                  <to>
                    <xdr:col>57</xdr:col>
                    <xdr:colOff>38100</xdr:colOff>
                    <xdr:row>1114</xdr:row>
                    <xdr:rowOff>260350</xdr:rowOff>
                  </to>
                </anchor>
              </controlPr>
            </control>
          </mc:Choice>
        </mc:AlternateContent>
        <mc:AlternateContent xmlns:mc="http://schemas.openxmlformats.org/markup-compatibility/2006">
          <mc:Choice Requires="x14">
            <control shapeId="11746" r:id="rId186" name="Option Button 482">
              <controlPr defaultSize="0" autoFill="0" autoLine="0" autoPict="0">
                <anchor moveWithCells="1">
                  <from>
                    <xdr:col>50</xdr:col>
                    <xdr:colOff>19050</xdr:colOff>
                    <xdr:row>1114</xdr:row>
                    <xdr:rowOff>196850</xdr:rowOff>
                  </from>
                  <to>
                    <xdr:col>53</xdr:col>
                    <xdr:colOff>209550</xdr:colOff>
                    <xdr:row>1115</xdr:row>
                    <xdr:rowOff>19050</xdr:rowOff>
                  </to>
                </anchor>
              </controlPr>
            </control>
          </mc:Choice>
        </mc:AlternateContent>
        <mc:AlternateContent xmlns:mc="http://schemas.openxmlformats.org/markup-compatibility/2006">
          <mc:Choice Requires="x14">
            <control shapeId="11747" r:id="rId187" name="Group Box 483">
              <controlPr defaultSize="0" autoFill="0" autoPict="0">
                <anchor moveWithCells="1">
                  <from>
                    <xdr:col>49</xdr:col>
                    <xdr:colOff>279400</xdr:colOff>
                    <xdr:row>1112</xdr:row>
                    <xdr:rowOff>419100</xdr:rowOff>
                  </from>
                  <to>
                    <xdr:col>58</xdr:col>
                    <xdr:colOff>69850</xdr:colOff>
                    <xdr:row>1116</xdr:row>
                    <xdr:rowOff>38100</xdr:rowOff>
                  </to>
                </anchor>
              </controlPr>
            </control>
          </mc:Choice>
        </mc:AlternateContent>
        <mc:AlternateContent xmlns:mc="http://schemas.openxmlformats.org/markup-compatibility/2006">
          <mc:Choice Requires="x14">
            <control shapeId="11748" r:id="rId188" name="Option Button 484">
              <controlPr defaultSize="0" autoFill="0" autoLine="0" autoPict="0">
                <anchor moveWithCells="1">
                  <from>
                    <xdr:col>49</xdr:col>
                    <xdr:colOff>273050</xdr:colOff>
                    <xdr:row>1134</xdr:row>
                    <xdr:rowOff>57150</xdr:rowOff>
                  </from>
                  <to>
                    <xdr:col>53</xdr:col>
                    <xdr:colOff>177800</xdr:colOff>
                    <xdr:row>1135</xdr:row>
                    <xdr:rowOff>266700</xdr:rowOff>
                  </to>
                </anchor>
              </controlPr>
            </control>
          </mc:Choice>
        </mc:AlternateContent>
        <mc:AlternateContent xmlns:mc="http://schemas.openxmlformats.org/markup-compatibility/2006">
          <mc:Choice Requires="x14">
            <control shapeId="11749" r:id="rId189" name="Option Button 485">
              <controlPr defaultSize="0" autoFill="0" autoLine="0" autoPict="0">
                <anchor moveWithCells="1">
                  <from>
                    <xdr:col>53</xdr:col>
                    <xdr:colOff>88900</xdr:colOff>
                    <xdr:row>1134</xdr:row>
                    <xdr:rowOff>57150</xdr:rowOff>
                  </from>
                  <to>
                    <xdr:col>57</xdr:col>
                    <xdr:colOff>0</xdr:colOff>
                    <xdr:row>1135</xdr:row>
                    <xdr:rowOff>266700</xdr:rowOff>
                  </to>
                </anchor>
              </controlPr>
            </control>
          </mc:Choice>
        </mc:AlternateContent>
        <mc:AlternateContent xmlns:mc="http://schemas.openxmlformats.org/markup-compatibility/2006">
          <mc:Choice Requires="x14">
            <control shapeId="11750" r:id="rId190" name="Option Button 486">
              <controlPr defaultSize="0" autoFill="0" autoLine="0" autoPict="0">
                <anchor moveWithCells="1">
                  <from>
                    <xdr:col>49</xdr:col>
                    <xdr:colOff>273050</xdr:colOff>
                    <xdr:row>1135</xdr:row>
                    <xdr:rowOff>203200</xdr:rowOff>
                  </from>
                  <to>
                    <xdr:col>53</xdr:col>
                    <xdr:colOff>171450</xdr:colOff>
                    <xdr:row>1136</xdr:row>
                    <xdr:rowOff>25400</xdr:rowOff>
                  </to>
                </anchor>
              </controlPr>
            </control>
          </mc:Choice>
        </mc:AlternateContent>
        <mc:AlternateContent xmlns:mc="http://schemas.openxmlformats.org/markup-compatibility/2006">
          <mc:Choice Requires="x14">
            <control shapeId="11751" r:id="rId191" name="Group Box 487">
              <controlPr defaultSize="0" autoFill="0" autoPict="0">
                <anchor moveWithCells="1">
                  <from>
                    <xdr:col>49</xdr:col>
                    <xdr:colOff>241300</xdr:colOff>
                    <xdr:row>1133</xdr:row>
                    <xdr:rowOff>425450</xdr:rowOff>
                  </from>
                  <to>
                    <xdr:col>58</xdr:col>
                    <xdr:colOff>31750</xdr:colOff>
                    <xdr:row>1137</xdr:row>
                    <xdr:rowOff>44450</xdr:rowOff>
                  </to>
                </anchor>
              </controlPr>
            </control>
          </mc:Choice>
        </mc:AlternateContent>
        <mc:AlternateContent xmlns:mc="http://schemas.openxmlformats.org/markup-compatibility/2006">
          <mc:Choice Requires="x14">
            <control shapeId="11752" r:id="rId192" name="Option Button 488">
              <controlPr defaultSize="0" autoFill="0" autoLine="0" autoPict="0">
                <anchor moveWithCells="1">
                  <from>
                    <xdr:col>24</xdr:col>
                    <xdr:colOff>146050</xdr:colOff>
                    <xdr:row>13</xdr:row>
                    <xdr:rowOff>266700</xdr:rowOff>
                  </from>
                  <to>
                    <xdr:col>27</xdr:col>
                    <xdr:colOff>101600</xdr:colOff>
                    <xdr:row>14</xdr:row>
                    <xdr:rowOff>63500</xdr:rowOff>
                  </to>
                </anchor>
              </controlPr>
            </control>
          </mc:Choice>
        </mc:AlternateContent>
        <mc:AlternateContent xmlns:mc="http://schemas.openxmlformats.org/markup-compatibility/2006">
          <mc:Choice Requires="x14">
            <control shapeId="11753" r:id="rId193" name="Option Button 489">
              <controlPr defaultSize="0" autoFill="0" autoLine="0" autoPict="0">
                <anchor moveWithCells="1">
                  <from>
                    <xdr:col>26</xdr:col>
                    <xdr:colOff>57150</xdr:colOff>
                    <xdr:row>13</xdr:row>
                    <xdr:rowOff>273050</xdr:rowOff>
                  </from>
                  <to>
                    <xdr:col>29</xdr:col>
                    <xdr:colOff>171450</xdr:colOff>
                    <xdr:row>14</xdr:row>
                    <xdr:rowOff>63500</xdr:rowOff>
                  </to>
                </anchor>
              </controlPr>
            </control>
          </mc:Choice>
        </mc:AlternateContent>
        <mc:AlternateContent xmlns:mc="http://schemas.openxmlformats.org/markup-compatibility/2006">
          <mc:Choice Requires="x14">
            <control shapeId="11754" r:id="rId194" name="Option Button 490">
              <controlPr defaultSize="0" autoFill="0" autoLine="0" autoPict="0">
                <anchor moveWithCells="1">
                  <from>
                    <xdr:col>24</xdr:col>
                    <xdr:colOff>146050</xdr:colOff>
                    <xdr:row>13</xdr:row>
                    <xdr:rowOff>450850</xdr:rowOff>
                  </from>
                  <to>
                    <xdr:col>27</xdr:col>
                    <xdr:colOff>101600</xdr:colOff>
                    <xdr:row>15</xdr:row>
                    <xdr:rowOff>177800</xdr:rowOff>
                  </to>
                </anchor>
              </controlPr>
            </control>
          </mc:Choice>
        </mc:AlternateContent>
        <mc:AlternateContent xmlns:mc="http://schemas.openxmlformats.org/markup-compatibility/2006">
          <mc:Choice Requires="x14">
            <control shapeId="11756" r:id="rId195" name="Group Box 492">
              <controlPr defaultSize="0" autoFill="0" autoPict="0">
                <anchor moveWithCells="1">
                  <from>
                    <xdr:col>23</xdr:col>
                    <xdr:colOff>285750</xdr:colOff>
                    <xdr:row>13</xdr:row>
                    <xdr:rowOff>203200</xdr:rowOff>
                  </from>
                  <to>
                    <xdr:col>30</xdr:col>
                    <xdr:colOff>63500</xdr:colOff>
                    <xdr:row>15</xdr:row>
                    <xdr:rowOff>266700</xdr:rowOff>
                  </to>
                </anchor>
              </controlPr>
            </control>
          </mc:Choice>
        </mc:AlternateContent>
        <mc:AlternateContent xmlns:mc="http://schemas.openxmlformats.org/markup-compatibility/2006">
          <mc:Choice Requires="x14">
            <control shapeId="11791" r:id="rId196" name="Option Button 527">
              <controlPr defaultSize="0" autoFill="0" autoLine="0" autoPict="0">
                <anchor moveWithCells="1">
                  <from>
                    <xdr:col>24</xdr:col>
                    <xdr:colOff>146050</xdr:colOff>
                    <xdr:row>30</xdr:row>
                    <xdr:rowOff>6350</xdr:rowOff>
                  </from>
                  <to>
                    <xdr:col>27</xdr:col>
                    <xdr:colOff>101600</xdr:colOff>
                    <xdr:row>30</xdr:row>
                    <xdr:rowOff>266700</xdr:rowOff>
                  </to>
                </anchor>
              </controlPr>
            </control>
          </mc:Choice>
        </mc:AlternateContent>
        <mc:AlternateContent xmlns:mc="http://schemas.openxmlformats.org/markup-compatibility/2006">
          <mc:Choice Requires="x14">
            <control shapeId="11792" r:id="rId197" name="Option Button 528">
              <controlPr defaultSize="0" autoFill="0" autoLine="0" autoPict="0">
                <anchor moveWithCells="1">
                  <from>
                    <xdr:col>26</xdr:col>
                    <xdr:colOff>57150</xdr:colOff>
                    <xdr:row>30</xdr:row>
                    <xdr:rowOff>12700</xdr:rowOff>
                  </from>
                  <to>
                    <xdr:col>29</xdr:col>
                    <xdr:colOff>171450</xdr:colOff>
                    <xdr:row>30</xdr:row>
                    <xdr:rowOff>273050</xdr:rowOff>
                  </to>
                </anchor>
              </controlPr>
            </control>
          </mc:Choice>
        </mc:AlternateContent>
        <mc:AlternateContent xmlns:mc="http://schemas.openxmlformats.org/markup-compatibility/2006">
          <mc:Choice Requires="x14">
            <control shapeId="11793" r:id="rId198" name="Option Button 529">
              <controlPr defaultSize="0" autoFill="0" autoLine="0" autoPict="0">
                <anchor moveWithCells="1">
                  <from>
                    <xdr:col>24</xdr:col>
                    <xdr:colOff>146050</xdr:colOff>
                    <xdr:row>30</xdr:row>
                    <xdr:rowOff>184150</xdr:rowOff>
                  </from>
                  <to>
                    <xdr:col>27</xdr:col>
                    <xdr:colOff>101600</xdr:colOff>
                    <xdr:row>30</xdr:row>
                    <xdr:rowOff>450850</xdr:rowOff>
                  </to>
                </anchor>
              </controlPr>
            </control>
          </mc:Choice>
        </mc:AlternateContent>
        <mc:AlternateContent xmlns:mc="http://schemas.openxmlformats.org/markup-compatibility/2006">
          <mc:Choice Requires="x14">
            <control shapeId="11794" r:id="rId199" name="Group Box 530">
              <controlPr defaultSize="0" autoFill="0" autoPict="0">
                <anchor moveWithCells="1">
                  <from>
                    <xdr:col>23</xdr:col>
                    <xdr:colOff>292100</xdr:colOff>
                    <xdr:row>29</xdr:row>
                    <xdr:rowOff>19050</xdr:rowOff>
                  </from>
                  <to>
                    <xdr:col>30</xdr:col>
                    <xdr:colOff>63500</xdr:colOff>
                    <xdr:row>32</xdr:row>
                    <xdr:rowOff>12700</xdr:rowOff>
                  </to>
                </anchor>
              </controlPr>
            </control>
          </mc:Choice>
        </mc:AlternateContent>
        <mc:AlternateContent xmlns:mc="http://schemas.openxmlformats.org/markup-compatibility/2006">
          <mc:Choice Requires="x14">
            <control shapeId="11811" r:id="rId200" name="Option Button 547">
              <controlPr defaultSize="0" autoFill="0" autoLine="0" autoPict="0">
                <anchor moveWithCells="1">
                  <from>
                    <xdr:col>24</xdr:col>
                    <xdr:colOff>152400</xdr:colOff>
                    <xdr:row>34</xdr:row>
                    <xdr:rowOff>12700</xdr:rowOff>
                  </from>
                  <to>
                    <xdr:col>27</xdr:col>
                    <xdr:colOff>107950</xdr:colOff>
                    <xdr:row>34</xdr:row>
                    <xdr:rowOff>273050</xdr:rowOff>
                  </to>
                </anchor>
              </controlPr>
            </control>
          </mc:Choice>
        </mc:AlternateContent>
        <mc:AlternateContent xmlns:mc="http://schemas.openxmlformats.org/markup-compatibility/2006">
          <mc:Choice Requires="x14">
            <control shapeId="11812" r:id="rId201" name="Option Button 548">
              <controlPr defaultSize="0" autoFill="0" autoLine="0" autoPict="0">
                <anchor moveWithCells="1">
                  <from>
                    <xdr:col>26</xdr:col>
                    <xdr:colOff>63500</xdr:colOff>
                    <xdr:row>34</xdr:row>
                    <xdr:rowOff>12700</xdr:rowOff>
                  </from>
                  <to>
                    <xdr:col>29</xdr:col>
                    <xdr:colOff>177800</xdr:colOff>
                    <xdr:row>34</xdr:row>
                    <xdr:rowOff>273050</xdr:rowOff>
                  </to>
                </anchor>
              </controlPr>
            </control>
          </mc:Choice>
        </mc:AlternateContent>
        <mc:AlternateContent xmlns:mc="http://schemas.openxmlformats.org/markup-compatibility/2006">
          <mc:Choice Requires="x14">
            <control shapeId="11813" r:id="rId202" name="Option Button 549">
              <controlPr defaultSize="0" autoFill="0" autoLine="0" autoPict="0">
                <anchor moveWithCells="1">
                  <from>
                    <xdr:col>24</xdr:col>
                    <xdr:colOff>152400</xdr:colOff>
                    <xdr:row>34</xdr:row>
                    <xdr:rowOff>190500</xdr:rowOff>
                  </from>
                  <to>
                    <xdr:col>27</xdr:col>
                    <xdr:colOff>107950</xdr:colOff>
                    <xdr:row>34</xdr:row>
                    <xdr:rowOff>450850</xdr:rowOff>
                  </to>
                </anchor>
              </controlPr>
            </control>
          </mc:Choice>
        </mc:AlternateContent>
        <mc:AlternateContent xmlns:mc="http://schemas.openxmlformats.org/markup-compatibility/2006">
          <mc:Choice Requires="x14">
            <control shapeId="11814" r:id="rId203" name="Group Box 550">
              <controlPr defaultSize="0" autoFill="0" autoPict="0">
                <anchor moveWithCells="1">
                  <from>
                    <xdr:col>24</xdr:col>
                    <xdr:colOff>0</xdr:colOff>
                    <xdr:row>33</xdr:row>
                    <xdr:rowOff>31750</xdr:rowOff>
                  </from>
                  <to>
                    <xdr:col>30</xdr:col>
                    <xdr:colOff>69850</xdr:colOff>
                    <xdr:row>36</xdr:row>
                    <xdr:rowOff>19050</xdr:rowOff>
                  </to>
                </anchor>
              </controlPr>
            </control>
          </mc:Choice>
        </mc:AlternateContent>
        <mc:AlternateContent xmlns:mc="http://schemas.openxmlformats.org/markup-compatibility/2006">
          <mc:Choice Requires="x14">
            <control shapeId="11815" r:id="rId204" name="Option Button 551">
              <controlPr defaultSize="0" autoFill="0" autoLine="0" autoPict="0">
                <anchor moveWithCells="1">
                  <from>
                    <xdr:col>24</xdr:col>
                    <xdr:colOff>152400</xdr:colOff>
                    <xdr:row>36</xdr:row>
                    <xdr:rowOff>25400</xdr:rowOff>
                  </from>
                  <to>
                    <xdr:col>27</xdr:col>
                    <xdr:colOff>107950</xdr:colOff>
                    <xdr:row>36</xdr:row>
                    <xdr:rowOff>285750</xdr:rowOff>
                  </to>
                </anchor>
              </controlPr>
            </control>
          </mc:Choice>
        </mc:AlternateContent>
        <mc:AlternateContent xmlns:mc="http://schemas.openxmlformats.org/markup-compatibility/2006">
          <mc:Choice Requires="x14">
            <control shapeId="11816" r:id="rId205" name="Option Button 552">
              <controlPr defaultSize="0" autoFill="0" autoLine="0" autoPict="0">
                <anchor moveWithCells="1">
                  <from>
                    <xdr:col>26</xdr:col>
                    <xdr:colOff>63500</xdr:colOff>
                    <xdr:row>36</xdr:row>
                    <xdr:rowOff>25400</xdr:rowOff>
                  </from>
                  <to>
                    <xdr:col>29</xdr:col>
                    <xdr:colOff>177800</xdr:colOff>
                    <xdr:row>36</xdr:row>
                    <xdr:rowOff>285750</xdr:rowOff>
                  </to>
                </anchor>
              </controlPr>
            </control>
          </mc:Choice>
        </mc:AlternateContent>
        <mc:AlternateContent xmlns:mc="http://schemas.openxmlformats.org/markup-compatibility/2006">
          <mc:Choice Requires="x14">
            <control shapeId="11817" r:id="rId206" name="Option Button 553">
              <controlPr defaultSize="0" autoFill="0" autoLine="0" autoPict="0">
                <anchor moveWithCells="1">
                  <from>
                    <xdr:col>24</xdr:col>
                    <xdr:colOff>152400</xdr:colOff>
                    <xdr:row>36</xdr:row>
                    <xdr:rowOff>203200</xdr:rowOff>
                  </from>
                  <to>
                    <xdr:col>27</xdr:col>
                    <xdr:colOff>107950</xdr:colOff>
                    <xdr:row>36</xdr:row>
                    <xdr:rowOff>463550</xdr:rowOff>
                  </to>
                </anchor>
              </controlPr>
            </control>
          </mc:Choice>
        </mc:AlternateContent>
        <mc:AlternateContent xmlns:mc="http://schemas.openxmlformats.org/markup-compatibility/2006">
          <mc:Choice Requires="x14">
            <control shapeId="11818" r:id="rId207" name="Group Box 554">
              <controlPr defaultSize="0" autoFill="0" autoPict="0">
                <anchor moveWithCells="1">
                  <from>
                    <xdr:col>24</xdr:col>
                    <xdr:colOff>0</xdr:colOff>
                    <xdr:row>35</xdr:row>
                    <xdr:rowOff>44450</xdr:rowOff>
                  </from>
                  <to>
                    <xdr:col>30</xdr:col>
                    <xdr:colOff>69850</xdr:colOff>
                    <xdr:row>38</xdr:row>
                    <xdr:rowOff>31750</xdr:rowOff>
                  </to>
                </anchor>
              </controlPr>
            </control>
          </mc:Choice>
        </mc:AlternateContent>
        <mc:AlternateContent xmlns:mc="http://schemas.openxmlformats.org/markup-compatibility/2006">
          <mc:Choice Requires="x14">
            <control shapeId="11819" r:id="rId208" name="Option Button 555">
              <controlPr defaultSize="0" autoFill="0" autoLine="0" autoPict="0">
                <anchor moveWithCells="1">
                  <from>
                    <xdr:col>24</xdr:col>
                    <xdr:colOff>152400</xdr:colOff>
                    <xdr:row>38</xdr:row>
                    <xdr:rowOff>38100</xdr:rowOff>
                  </from>
                  <to>
                    <xdr:col>27</xdr:col>
                    <xdr:colOff>107950</xdr:colOff>
                    <xdr:row>38</xdr:row>
                    <xdr:rowOff>298450</xdr:rowOff>
                  </to>
                </anchor>
              </controlPr>
            </control>
          </mc:Choice>
        </mc:AlternateContent>
        <mc:AlternateContent xmlns:mc="http://schemas.openxmlformats.org/markup-compatibility/2006">
          <mc:Choice Requires="x14">
            <control shapeId="11820" r:id="rId209" name="Option Button 556">
              <controlPr defaultSize="0" autoFill="0" autoLine="0" autoPict="0">
                <anchor moveWithCells="1">
                  <from>
                    <xdr:col>26</xdr:col>
                    <xdr:colOff>63500</xdr:colOff>
                    <xdr:row>38</xdr:row>
                    <xdr:rowOff>44450</xdr:rowOff>
                  </from>
                  <to>
                    <xdr:col>29</xdr:col>
                    <xdr:colOff>177800</xdr:colOff>
                    <xdr:row>38</xdr:row>
                    <xdr:rowOff>304800</xdr:rowOff>
                  </to>
                </anchor>
              </controlPr>
            </control>
          </mc:Choice>
        </mc:AlternateContent>
        <mc:AlternateContent xmlns:mc="http://schemas.openxmlformats.org/markup-compatibility/2006">
          <mc:Choice Requires="x14">
            <control shapeId="11821" r:id="rId210" name="Option Button 557">
              <controlPr defaultSize="0" autoFill="0" autoLine="0" autoPict="0">
                <anchor moveWithCells="1">
                  <from>
                    <xdr:col>24</xdr:col>
                    <xdr:colOff>152400</xdr:colOff>
                    <xdr:row>38</xdr:row>
                    <xdr:rowOff>215900</xdr:rowOff>
                  </from>
                  <to>
                    <xdr:col>27</xdr:col>
                    <xdr:colOff>107950</xdr:colOff>
                    <xdr:row>39</xdr:row>
                    <xdr:rowOff>6350</xdr:rowOff>
                  </to>
                </anchor>
              </controlPr>
            </control>
          </mc:Choice>
        </mc:AlternateContent>
        <mc:AlternateContent xmlns:mc="http://schemas.openxmlformats.org/markup-compatibility/2006">
          <mc:Choice Requires="x14">
            <control shapeId="11822" r:id="rId211" name="Group Box 558">
              <controlPr defaultSize="0" autoFill="0" autoPict="0">
                <anchor moveWithCells="1">
                  <from>
                    <xdr:col>24</xdr:col>
                    <xdr:colOff>0</xdr:colOff>
                    <xdr:row>38</xdr:row>
                    <xdr:rowOff>0</xdr:rowOff>
                  </from>
                  <to>
                    <xdr:col>30</xdr:col>
                    <xdr:colOff>69850</xdr:colOff>
                    <xdr:row>40</xdr:row>
                    <xdr:rowOff>57150</xdr:rowOff>
                  </to>
                </anchor>
              </controlPr>
            </control>
          </mc:Choice>
        </mc:AlternateContent>
        <mc:AlternateContent xmlns:mc="http://schemas.openxmlformats.org/markup-compatibility/2006">
          <mc:Choice Requires="x14">
            <control shapeId="11823" r:id="rId212" name="Option Button 559">
              <controlPr defaultSize="0" autoFill="0" autoLine="0" autoPict="0">
                <anchor moveWithCells="1">
                  <from>
                    <xdr:col>24</xdr:col>
                    <xdr:colOff>152400</xdr:colOff>
                    <xdr:row>40</xdr:row>
                    <xdr:rowOff>38100</xdr:rowOff>
                  </from>
                  <to>
                    <xdr:col>27</xdr:col>
                    <xdr:colOff>107950</xdr:colOff>
                    <xdr:row>40</xdr:row>
                    <xdr:rowOff>298450</xdr:rowOff>
                  </to>
                </anchor>
              </controlPr>
            </control>
          </mc:Choice>
        </mc:AlternateContent>
        <mc:AlternateContent xmlns:mc="http://schemas.openxmlformats.org/markup-compatibility/2006">
          <mc:Choice Requires="x14">
            <control shapeId="11824" r:id="rId213" name="Option Button 560">
              <controlPr defaultSize="0" autoFill="0" autoLine="0" autoPict="0">
                <anchor moveWithCells="1">
                  <from>
                    <xdr:col>26</xdr:col>
                    <xdr:colOff>63500</xdr:colOff>
                    <xdr:row>40</xdr:row>
                    <xdr:rowOff>44450</xdr:rowOff>
                  </from>
                  <to>
                    <xdr:col>29</xdr:col>
                    <xdr:colOff>177800</xdr:colOff>
                    <xdr:row>40</xdr:row>
                    <xdr:rowOff>304800</xdr:rowOff>
                  </to>
                </anchor>
              </controlPr>
            </control>
          </mc:Choice>
        </mc:AlternateContent>
        <mc:AlternateContent xmlns:mc="http://schemas.openxmlformats.org/markup-compatibility/2006">
          <mc:Choice Requires="x14">
            <control shapeId="11825" r:id="rId214" name="Option Button 561">
              <controlPr defaultSize="0" autoFill="0" autoLine="0" autoPict="0">
                <anchor moveWithCells="1">
                  <from>
                    <xdr:col>24</xdr:col>
                    <xdr:colOff>152400</xdr:colOff>
                    <xdr:row>40</xdr:row>
                    <xdr:rowOff>215900</xdr:rowOff>
                  </from>
                  <to>
                    <xdr:col>27</xdr:col>
                    <xdr:colOff>107950</xdr:colOff>
                    <xdr:row>41</xdr:row>
                    <xdr:rowOff>6350</xdr:rowOff>
                  </to>
                </anchor>
              </controlPr>
            </control>
          </mc:Choice>
        </mc:AlternateContent>
        <mc:AlternateContent xmlns:mc="http://schemas.openxmlformats.org/markup-compatibility/2006">
          <mc:Choice Requires="x14">
            <control shapeId="11826" r:id="rId215" name="Group Box 562">
              <controlPr defaultSize="0" autoFill="0" autoPict="0">
                <anchor moveWithCells="1">
                  <from>
                    <xdr:col>24</xdr:col>
                    <xdr:colOff>0</xdr:colOff>
                    <xdr:row>40</xdr:row>
                    <xdr:rowOff>12700</xdr:rowOff>
                  </from>
                  <to>
                    <xdr:col>30</xdr:col>
                    <xdr:colOff>69850</xdr:colOff>
                    <xdr:row>43</xdr:row>
                    <xdr:rowOff>0</xdr:rowOff>
                  </to>
                </anchor>
              </controlPr>
            </control>
          </mc:Choice>
        </mc:AlternateContent>
        <mc:AlternateContent xmlns:mc="http://schemas.openxmlformats.org/markup-compatibility/2006">
          <mc:Choice Requires="x14">
            <control shapeId="11827" r:id="rId216" name="Option Button 563">
              <controlPr defaultSize="0" autoFill="0" autoLine="0" autoPict="0">
                <anchor moveWithCells="1">
                  <from>
                    <xdr:col>24</xdr:col>
                    <xdr:colOff>152400</xdr:colOff>
                    <xdr:row>72</xdr:row>
                    <xdr:rowOff>241300</xdr:rowOff>
                  </from>
                  <to>
                    <xdr:col>27</xdr:col>
                    <xdr:colOff>107950</xdr:colOff>
                    <xdr:row>73</xdr:row>
                    <xdr:rowOff>31750</xdr:rowOff>
                  </to>
                </anchor>
              </controlPr>
            </control>
          </mc:Choice>
        </mc:AlternateContent>
        <mc:AlternateContent xmlns:mc="http://schemas.openxmlformats.org/markup-compatibility/2006">
          <mc:Choice Requires="x14">
            <control shapeId="11828" r:id="rId217" name="Option Button 564">
              <controlPr defaultSize="0" autoFill="0" autoLine="0" autoPict="0">
                <anchor moveWithCells="1">
                  <from>
                    <xdr:col>26</xdr:col>
                    <xdr:colOff>63500</xdr:colOff>
                    <xdr:row>72</xdr:row>
                    <xdr:rowOff>247650</xdr:rowOff>
                  </from>
                  <to>
                    <xdr:col>29</xdr:col>
                    <xdr:colOff>177800</xdr:colOff>
                    <xdr:row>73</xdr:row>
                    <xdr:rowOff>31750</xdr:rowOff>
                  </to>
                </anchor>
              </controlPr>
            </control>
          </mc:Choice>
        </mc:AlternateContent>
        <mc:AlternateContent xmlns:mc="http://schemas.openxmlformats.org/markup-compatibility/2006">
          <mc:Choice Requires="x14">
            <control shapeId="11829" r:id="rId218" name="Option Button 565">
              <controlPr defaultSize="0" autoFill="0" autoLine="0" autoPict="0">
                <anchor moveWithCells="1">
                  <from>
                    <xdr:col>24</xdr:col>
                    <xdr:colOff>152400</xdr:colOff>
                    <xdr:row>72</xdr:row>
                    <xdr:rowOff>419100</xdr:rowOff>
                  </from>
                  <to>
                    <xdr:col>27</xdr:col>
                    <xdr:colOff>107950</xdr:colOff>
                    <xdr:row>74</xdr:row>
                    <xdr:rowOff>146050</xdr:rowOff>
                  </to>
                </anchor>
              </controlPr>
            </control>
          </mc:Choice>
        </mc:AlternateContent>
        <mc:AlternateContent xmlns:mc="http://schemas.openxmlformats.org/markup-compatibility/2006">
          <mc:Choice Requires="x14">
            <control shapeId="11830" r:id="rId219" name="Group Box 566">
              <controlPr defaultSize="0" autoFill="0" autoPict="0">
                <anchor moveWithCells="1">
                  <from>
                    <xdr:col>24</xdr:col>
                    <xdr:colOff>0</xdr:colOff>
                    <xdr:row>72</xdr:row>
                    <xdr:rowOff>184150</xdr:rowOff>
                  </from>
                  <to>
                    <xdr:col>30</xdr:col>
                    <xdr:colOff>69850</xdr:colOff>
                    <xdr:row>74</xdr:row>
                    <xdr:rowOff>241300</xdr:rowOff>
                  </to>
                </anchor>
              </controlPr>
            </control>
          </mc:Choice>
        </mc:AlternateContent>
        <mc:AlternateContent xmlns:mc="http://schemas.openxmlformats.org/markup-compatibility/2006">
          <mc:Choice Requires="x14">
            <control shapeId="11831" r:id="rId220" name="Option Button 567">
              <controlPr defaultSize="0" autoFill="0" autoLine="0" autoPict="0">
                <anchor moveWithCells="1">
                  <from>
                    <xdr:col>24</xdr:col>
                    <xdr:colOff>152400</xdr:colOff>
                    <xdr:row>53</xdr:row>
                    <xdr:rowOff>266700</xdr:rowOff>
                  </from>
                  <to>
                    <xdr:col>27</xdr:col>
                    <xdr:colOff>107950</xdr:colOff>
                    <xdr:row>54</xdr:row>
                    <xdr:rowOff>50800</xdr:rowOff>
                  </to>
                </anchor>
              </controlPr>
            </control>
          </mc:Choice>
        </mc:AlternateContent>
        <mc:AlternateContent xmlns:mc="http://schemas.openxmlformats.org/markup-compatibility/2006">
          <mc:Choice Requires="x14">
            <control shapeId="11832" r:id="rId221" name="Option Button 568">
              <controlPr defaultSize="0" autoFill="0" autoLine="0" autoPict="0">
                <anchor moveWithCells="1">
                  <from>
                    <xdr:col>26</xdr:col>
                    <xdr:colOff>63500</xdr:colOff>
                    <xdr:row>53</xdr:row>
                    <xdr:rowOff>273050</xdr:rowOff>
                  </from>
                  <to>
                    <xdr:col>29</xdr:col>
                    <xdr:colOff>177800</xdr:colOff>
                    <xdr:row>54</xdr:row>
                    <xdr:rowOff>57150</xdr:rowOff>
                  </to>
                </anchor>
              </controlPr>
            </control>
          </mc:Choice>
        </mc:AlternateContent>
        <mc:AlternateContent xmlns:mc="http://schemas.openxmlformats.org/markup-compatibility/2006">
          <mc:Choice Requires="x14">
            <control shapeId="11833" r:id="rId222" name="Option Button 569">
              <controlPr defaultSize="0" autoFill="0" autoLine="0" autoPict="0">
                <anchor moveWithCells="1">
                  <from>
                    <xdr:col>24</xdr:col>
                    <xdr:colOff>152400</xdr:colOff>
                    <xdr:row>53</xdr:row>
                    <xdr:rowOff>444500</xdr:rowOff>
                  </from>
                  <to>
                    <xdr:col>27</xdr:col>
                    <xdr:colOff>107950</xdr:colOff>
                    <xdr:row>55</xdr:row>
                    <xdr:rowOff>165100</xdr:rowOff>
                  </to>
                </anchor>
              </controlPr>
            </control>
          </mc:Choice>
        </mc:AlternateContent>
        <mc:AlternateContent xmlns:mc="http://schemas.openxmlformats.org/markup-compatibility/2006">
          <mc:Choice Requires="x14">
            <control shapeId="11834" r:id="rId223" name="Group Box 570">
              <controlPr defaultSize="0" autoFill="0" autoPict="0">
                <anchor moveWithCells="1">
                  <from>
                    <xdr:col>24</xdr:col>
                    <xdr:colOff>0</xdr:colOff>
                    <xdr:row>53</xdr:row>
                    <xdr:rowOff>209550</xdr:rowOff>
                  </from>
                  <to>
                    <xdr:col>30</xdr:col>
                    <xdr:colOff>69850</xdr:colOff>
                    <xdr:row>55</xdr:row>
                    <xdr:rowOff>266700</xdr:rowOff>
                  </to>
                </anchor>
              </controlPr>
            </control>
          </mc:Choice>
        </mc:AlternateContent>
        <mc:AlternateContent xmlns:mc="http://schemas.openxmlformats.org/markup-compatibility/2006">
          <mc:Choice Requires="x14">
            <control shapeId="11835" r:id="rId224" name="Option Button 571">
              <controlPr defaultSize="0" autoFill="0" autoLine="0" autoPict="0">
                <anchor moveWithCells="1">
                  <from>
                    <xdr:col>24</xdr:col>
                    <xdr:colOff>152400</xdr:colOff>
                    <xdr:row>57</xdr:row>
                    <xdr:rowOff>0</xdr:rowOff>
                  </from>
                  <to>
                    <xdr:col>27</xdr:col>
                    <xdr:colOff>107950</xdr:colOff>
                    <xdr:row>57</xdr:row>
                    <xdr:rowOff>260350</xdr:rowOff>
                  </to>
                </anchor>
              </controlPr>
            </control>
          </mc:Choice>
        </mc:AlternateContent>
        <mc:AlternateContent xmlns:mc="http://schemas.openxmlformats.org/markup-compatibility/2006">
          <mc:Choice Requires="x14">
            <control shapeId="11836" r:id="rId225" name="Option Button 572">
              <controlPr defaultSize="0" autoFill="0" autoLine="0" autoPict="0">
                <anchor moveWithCells="1">
                  <from>
                    <xdr:col>26</xdr:col>
                    <xdr:colOff>63500</xdr:colOff>
                    <xdr:row>57</xdr:row>
                    <xdr:rowOff>6350</xdr:rowOff>
                  </from>
                  <to>
                    <xdr:col>29</xdr:col>
                    <xdr:colOff>177800</xdr:colOff>
                    <xdr:row>57</xdr:row>
                    <xdr:rowOff>266700</xdr:rowOff>
                  </to>
                </anchor>
              </controlPr>
            </control>
          </mc:Choice>
        </mc:AlternateContent>
        <mc:AlternateContent xmlns:mc="http://schemas.openxmlformats.org/markup-compatibility/2006">
          <mc:Choice Requires="x14">
            <control shapeId="11837" r:id="rId226" name="Option Button 573">
              <controlPr defaultSize="0" autoFill="0" autoLine="0" autoPict="0">
                <anchor moveWithCells="1">
                  <from>
                    <xdr:col>24</xdr:col>
                    <xdr:colOff>152400</xdr:colOff>
                    <xdr:row>57</xdr:row>
                    <xdr:rowOff>177800</xdr:rowOff>
                  </from>
                  <to>
                    <xdr:col>27</xdr:col>
                    <xdr:colOff>107950</xdr:colOff>
                    <xdr:row>57</xdr:row>
                    <xdr:rowOff>444500</xdr:rowOff>
                  </to>
                </anchor>
              </controlPr>
            </control>
          </mc:Choice>
        </mc:AlternateContent>
        <mc:AlternateContent xmlns:mc="http://schemas.openxmlformats.org/markup-compatibility/2006">
          <mc:Choice Requires="x14">
            <control shapeId="11838" r:id="rId227" name="Group Box 574">
              <controlPr defaultSize="0" autoFill="0" autoPict="0">
                <anchor moveWithCells="1">
                  <from>
                    <xdr:col>24</xdr:col>
                    <xdr:colOff>0</xdr:colOff>
                    <xdr:row>56</xdr:row>
                    <xdr:rowOff>12700</xdr:rowOff>
                  </from>
                  <to>
                    <xdr:col>30</xdr:col>
                    <xdr:colOff>69850</xdr:colOff>
                    <xdr:row>59</xdr:row>
                    <xdr:rowOff>0</xdr:rowOff>
                  </to>
                </anchor>
              </controlPr>
            </control>
          </mc:Choice>
        </mc:AlternateContent>
        <mc:AlternateContent xmlns:mc="http://schemas.openxmlformats.org/markup-compatibility/2006">
          <mc:Choice Requires="x14">
            <control shapeId="11839" r:id="rId228" name="Option Button 575">
              <controlPr defaultSize="0" autoFill="0" autoLine="0" autoPict="0">
                <anchor moveWithCells="1">
                  <from>
                    <xdr:col>24</xdr:col>
                    <xdr:colOff>152400</xdr:colOff>
                    <xdr:row>59</xdr:row>
                    <xdr:rowOff>0</xdr:rowOff>
                  </from>
                  <to>
                    <xdr:col>27</xdr:col>
                    <xdr:colOff>107950</xdr:colOff>
                    <xdr:row>59</xdr:row>
                    <xdr:rowOff>260350</xdr:rowOff>
                  </to>
                </anchor>
              </controlPr>
            </control>
          </mc:Choice>
        </mc:AlternateContent>
        <mc:AlternateContent xmlns:mc="http://schemas.openxmlformats.org/markup-compatibility/2006">
          <mc:Choice Requires="x14">
            <control shapeId="11840" r:id="rId229" name="Option Button 576">
              <controlPr defaultSize="0" autoFill="0" autoLine="0" autoPict="0">
                <anchor moveWithCells="1">
                  <from>
                    <xdr:col>26</xdr:col>
                    <xdr:colOff>63500</xdr:colOff>
                    <xdr:row>59</xdr:row>
                    <xdr:rowOff>6350</xdr:rowOff>
                  </from>
                  <to>
                    <xdr:col>29</xdr:col>
                    <xdr:colOff>177800</xdr:colOff>
                    <xdr:row>59</xdr:row>
                    <xdr:rowOff>266700</xdr:rowOff>
                  </to>
                </anchor>
              </controlPr>
            </control>
          </mc:Choice>
        </mc:AlternateContent>
        <mc:AlternateContent xmlns:mc="http://schemas.openxmlformats.org/markup-compatibility/2006">
          <mc:Choice Requires="x14">
            <control shapeId="11841" r:id="rId230" name="Option Button 577">
              <controlPr defaultSize="0" autoFill="0" autoLine="0" autoPict="0">
                <anchor moveWithCells="1">
                  <from>
                    <xdr:col>24</xdr:col>
                    <xdr:colOff>152400</xdr:colOff>
                    <xdr:row>59</xdr:row>
                    <xdr:rowOff>177800</xdr:rowOff>
                  </from>
                  <to>
                    <xdr:col>27</xdr:col>
                    <xdr:colOff>107950</xdr:colOff>
                    <xdr:row>59</xdr:row>
                    <xdr:rowOff>444500</xdr:rowOff>
                  </to>
                </anchor>
              </controlPr>
            </control>
          </mc:Choice>
        </mc:AlternateContent>
        <mc:AlternateContent xmlns:mc="http://schemas.openxmlformats.org/markup-compatibility/2006">
          <mc:Choice Requires="x14">
            <control shapeId="11842" r:id="rId231" name="Group Box 578">
              <controlPr defaultSize="0" autoFill="0" autoPict="0">
                <anchor moveWithCells="1">
                  <from>
                    <xdr:col>24</xdr:col>
                    <xdr:colOff>0</xdr:colOff>
                    <xdr:row>58</xdr:row>
                    <xdr:rowOff>12700</xdr:rowOff>
                  </from>
                  <to>
                    <xdr:col>30</xdr:col>
                    <xdr:colOff>69850</xdr:colOff>
                    <xdr:row>61</xdr:row>
                    <xdr:rowOff>0</xdr:rowOff>
                  </to>
                </anchor>
              </controlPr>
            </control>
          </mc:Choice>
        </mc:AlternateContent>
        <mc:AlternateContent xmlns:mc="http://schemas.openxmlformats.org/markup-compatibility/2006">
          <mc:Choice Requires="x14">
            <control shapeId="11843" r:id="rId232" name="Option Button 579">
              <controlPr defaultSize="0" autoFill="0" autoLine="0" autoPict="0">
                <anchor moveWithCells="1">
                  <from>
                    <xdr:col>24</xdr:col>
                    <xdr:colOff>152400</xdr:colOff>
                    <xdr:row>61</xdr:row>
                    <xdr:rowOff>38100</xdr:rowOff>
                  </from>
                  <to>
                    <xdr:col>27</xdr:col>
                    <xdr:colOff>107950</xdr:colOff>
                    <xdr:row>61</xdr:row>
                    <xdr:rowOff>298450</xdr:rowOff>
                  </to>
                </anchor>
              </controlPr>
            </control>
          </mc:Choice>
        </mc:AlternateContent>
        <mc:AlternateContent xmlns:mc="http://schemas.openxmlformats.org/markup-compatibility/2006">
          <mc:Choice Requires="x14">
            <control shapeId="11844" r:id="rId233" name="Option Button 580">
              <controlPr defaultSize="0" autoFill="0" autoLine="0" autoPict="0">
                <anchor moveWithCells="1">
                  <from>
                    <xdr:col>26</xdr:col>
                    <xdr:colOff>63500</xdr:colOff>
                    <xdr:row>61</xdr:row>
                    <xdr:rowOff>38100</xdr:rowOff>
                  </from>
                  <to>
                    <xdr:col>29</xdr:col>
                    <xdr:colOff>177800</xdr:colOff>
                    <xdr:row>61</xdr:row>
                    <xdr:rowOff>298450</xdr:rowOff>
                  </to>
                </anchor>
              </controlPr>
            </control>
          </mc:Choice>
        </mc:AlternateContent>
        <mc:AlternateContent xmlns:mc="http://schemas.openxmlformats.org/markup-compatibility/2006">
          <mc:Choice Requires="x14">
            <control shapeId="11845" r:id="rId234" name="Option Button 581">
              <controlPr defaultSize="0" autoFill="0" autoLine="0" autoPict="0">
                <anchor moveWithCells="1">
                  <from>
                    <xdr:col>24</xdr:col>
                    <xdr:colOff>152400</xdr:colOff>
                    <xdr:row>61</xdr:row>
                    <xdr:rowOff>215900</xdr:rowOff>
                  </from>
                  <to>
                    <xdr:col>27</xdr:col>
                    <xdr:colOff>107950</xdr:colOff>
                    <xdr:row>62</xdr:row>
                    <xdr:rowOff>6350</xdr:rowOff>
                  </to>
                </anchor>
              </controlPr>
            </control>
          </mc:Choice>
        </mc:AlternateContent>
        <mc:AlternateContent xmlns:mc="http://schemas.openxmlformats.org/markup-compatibility/2006">
          <mc:Choice Requires="x14">
            <control shapeId="11846" r:id="rId235" name="Group Box 582">
              <controlPr defaultSize="0" autoFill="0" autoPict="0">
                <anchor moveWithCells="1">
                  <from>
                    <xdr:col>24</xdr:col>
                    <xdr:colOff>0</xdr:colOff>
                    <xdr:row>60</xdr:row>
                    <xdr:rowOff>44450</xdr:rowOff>
                  </from>
                  <to>
                    <xdr:col>30</xdr:col>
                    <xdr:colOff>69850</xdr:colOff>
                    <xdr:row>63</xdr:row>
                    <xdr:rowOff>31750</xdr:rowOff>
                  </to>
                </anchor>
              </controlPr>
            </control>
          </mc:Choice>
        </mc:AlternateContent>
        <mc:AlternateContent xmlns:mc="http://schemas.openxmlformats.org/markup-compatibility/2006">
          <mc:Choice Requires="x14">
            <control shapeId="11847" r:id="rId236" name="Option Button 583">
              <controlPr defaultSize="0" autoFill="0" autoLine="0" autoPict="0">
                <anchor moveWithCells="1">
                  <from>
                    <xdr:col>24</xdr:col>
                    <xdr:colOff>165100</xdr:colOff>
                    <xdr:row>78</xdr:row>
                    <xdr:rowOff>12700</xdr:rowOff>
                  </from>
                  <to>
                    <xdr:col>27</xdr:col>
                    <xdr:colOff>120650</xdr:colOff>
                    <xdr:row>78</xdr:row>
                    <xdr:rowOff>273050</xdr:rowOff>
                  </to>
                </anchor>
              </controlPr>
            </control>
          </mc:Choice>
        </mc:AlternateContent>
        <mc:AlternateContent xmlns:mc="http://schemas.openxmlformats.org/markup-compatibility/2006">
          <mc:Choice Requires="x14">
            <control shapeId="11848" r:id="rId237" name="Option Button 584">
              <controlPr defaultSize="0" autoFill="0" autoLine="0" autoPict="0">
                <anchor moveWithCells="1">
                  <from>
                    <xdr:col>26</xdr:col>
                    <xdr:colOff>76200</xdr:colOff>
                    <xdr:row>78</xdr:row>
                    <xdr:rowOff>19050</xdr:rowOff>
                  </from>
                  <to>
                    <xdr:col>29</xdr:col>
                    <xdr:colOff>190500</xdr:colOff>
                    <xdr:row>78</xdr:row>
                    <xdr:rowOff>279400</xdr:rowOff>
                  </to>
                </anchor>
              </controlPr>
            </control>
          </mc:Choice>
        </mc:AlternateContent>
        <mc:AlternateContent xmlns:mc="http://schemas.openxmlformats.org/markup-compatibility/2006">
          <mc:Choice Requires="x14">
            <control shapeId="11849" r:id="rId238" name="Option Button 585">
              <controlPr defaultSize="0" autoFill="0" autoLine="0" autoPict="0">
                <anchor moveWithCells="1">
                  <from>
                    <xdr:col>24</xdr:col>
                    <xdr:colOff>165100</xdr:colOff>
                    <xdr:row>78</xdr:row>
                    <xdr:rowOff>190500</xdr:rowOff>
                  </from>
                  <to>
                    <xdr:col>27</xdr:col>
                    <xdr:colOff>120650</xdr:colOff>
                    <xdr:row>78</xdr:row>
                    <xdr:rowOff>457200</xdr:rowOff>
                  </to>
                </anchor>
              </controlPr>
            </control>
          </mc:Choice>
        </mc:AlternateContent>
        <mc:AlternateContent xmlns:mc="http://schemas.openxmlformats.org/markup-compatibility/2006">
          <mc:Choice Requires="x14">
            <control shapeId="11850" r:id="rId239" name="Group Box 586">
              <controlPr defaultSize="0" autoFill="0" autoPict="0">
                <anchor moveWithCells="1">
                  <from>
                    <xdr:col>24</xdr:col>
                    <xdr:colOff>12700</xdr:colOff>
                    <xdr:row>77</xdr:row>
                    <xdr:rowOff>25400</xdr:rowOff>
                  </from>
                  <to>
                    <xdr:col>30</xdr:col>
                    <xdr:colOff>82550</xdr:colOff>
                    <xdr:row>80</xdr:row>
                    <xdr:rowOff>12700</xdr:rowOff>
                  </to>
                </anchor>
              </controlPr>
            </control>
          </mc:Choice>
        </mc:AlternateContent>
        <mc:AlternateContent xmlns:mc="http://schemas.openxmlformats.org/markup-compatibility/2006">
          <mc:Choice Requires="x14">
            <control shapeId="11851" r:id="rId240" name="Option Button 587">
              <controlPr defaultSize="0" autoFill="0" autoLine="0" autoPict="0">
                <anchor moveWithCells="1">
                  <from>
                    <xdr:col>24</xdr:col>
                    <xdr:colOff>152400</xdr:colOff>
                    <xdr:row>80</xdr:row>
                    <xdr:rowOff>12700</xdr:rowOff>
                  </from>
                  <to>
                    <xdr:col>27</xdr:col>
                    <xdr:colOff>107950</xdr:colOff>
                    <xdr:row>80</xdr:row>
                    <xdr:rowOff>273050</xdr:rowOff>
                  </to>
                </anchor>
              </controlPr>
            </control>
          </mc:Choice>
        </mc:AlternateContent>
        <mc:AlternateContent xmlns:mc="http://schemas.openxmlformats.org/markup-compatibility/2006">
          <mc:Choice Requires="x14">
            <control shapeId="11852" r:id="rId241" name="Option Button 588">
              <controlPr defaultSize="0" autoFill="0" autoLine="0" autoPict="0">
                <anchor moveWithCells="1">
                  <from>
                    <xdr:col>26</xdr:col>
                    <xdr:colOff>63500</xdr:colOff>
                    <xdr:row>80</xdr:row>
                    <xdr:rowOff>19050</xdr:rowOff>
                  </from>
                  <to>
                    <xdr:col>29</xdr:col>
                    <xdr:colOff>177800</xdr:colOff>
                    <xdr:row>80</xdr:row>
                    <xdr:rowOff>279400</xdr:rowOff>
                  </to>
                </anchor>
              </controlPr>
            </control>
          </mc:Choice>
        </mc:AlternateContent>
        <mc:AlternateContent xmlns:mc="http://schemas.openxmlformats.org/markup-compatibility/2006">
          <mc:Choice Requires="x14">
            <control shapeId="11853" r:id="rId242" name="Option Button 589">
              <controlPr defaultSize="0" autoFill="0" autoLine="0" autoPict="0">
                <anchor moveWithCells="1">
                  <from>
                    <xdr:col>24</xdr:col>
                    <xdr:colOff>152400</xdr:colOff>
                    <xdr:row>80</xdr:row>
                    <xdr:rowOff>190500</xdr:rowOff>
                  </from>
                  <to>
                    <xdr:col>27</xdr:col>
                    <xdr:colOff>107950</xdr:colOff>
                    <xdr:row>80</xdr:row>
                    <xdr:rowOff>457200</xdr:rowOff>
                  </to>
                </anchor>
              </controlPr>
            </control>
          </mc:Choice>
        </mc:AlternateContent>
        <mc:AlternateContent xmlns:mc="http://schemas.openxmlformats.org/markup-compatibility/2006">
          <mc:Choice Requires="x14">
            <control shapeId="11854" r:id="rId243" name="Group Box 590">
              <controlPr defaultSize="0" autoFill="0" autoPict="0">
                <anchor moveWithCells="1">
                  <from>
                    <xdr:col>24</xdr:col>
                    <xdr:colOff>0</xdr:colOff>
                    <xdr:row>78</xdr:row>
                    <xdr:rowOff>419100</xdr:rowOff>
                  </from>
                  <to>
                    <xdr:col>30</xdr:col>
                    <xdr:colOff>69850</xdr:colOff>
                    <xdr:row>81</xdr:row>
                    <xdr:rowOff>0</xdr:rowOff>
                  </to>
                </anchor>
              </controlPr>
            </control>
          </mc:Choice>
        </mc:AlternateContent>
        <mc:AlternateContent xmlns:mc="http://schemas.openxmlformats.org/markup-compatibility/2006">
          <mc:Choice Requires="x14">
            <control shapeId="11855" r:id="rId244" name="Option Button 591">
              <controlPr defaultSize="0" autoFill="0" autoLine="0" autoPict="0">
                <anchor moveWithCells="1">
                  <from>
                    <xdr:col>24</xdr:col>
                    <xdr:colOff>158750</xdr:colOff>
                    <xdr:row>93</xdr:row>
                    <xdr:rowOff>38100</xdr:rowOff>
                  </from>
                  <to>
                    <xdr:col>27</xdr:col>
                    <xdr:colOff>114300</xdr:colOff>
                    <xdr:row>93</xdr:row>
                    <xdr:rowOff>298450</xdr:rowOff>
                  </to>
                </anchor>
              </controlPr>
            </control>
          </mc:Choice>
        </mc:AlternateContent>
        <mc:AlternateContent xmlns:mc="http://schemas.openxmlformats.org/markup-compatibility/2006">
          <mc:Choice Requires="x14">
            <control shapeId="11856" r:id="rId245" name="Option Button 592">
              <controlPr defaultSize="0" autoFill="0" autoLine="0" autoPict="0">
                <anchor moveWithCells="1">
                  <from>
                    <xdr:col>26</xdr:col>
                    <xdr:colOff>76200</xdr:colOff>
                    <xdr:row>93</xdr:row>
                    <xdr:rowOff>38100</xdr:rowOff>
                  </from>
                  <to>
                    <xdr:col>29</xdr:col>
                    <xdr:colOff>190500</xdr:colOff>
                    <xdr:row>93</xdr:row>
                    <xdr:rowOff>298450</xdr:rowOff>
                  </to>
                </anchor>
              </controlPr>
            </control>
          </mc:Choice>
        </mc:AlternateContent>
        <mc:AlternateContent xmlns:mc="http://schemas.openxmlformats.org/markup-compatibility/2006">
          <mc:Choice Requires="x14">
            <control shapeId="11857" r:id="rId246" name="Option Button 593">
              <controlPr defaultSize="0" autoFill="0" autoLine="0" autoPict="0">
                <anchor moveWithCells="1">
                  <from>
                    <xdr:col>24</xdr:col>
                    <xdr:colOff>158750</xdr:colOff>
                    <xdr:row>93</xdr:row>
                    <xdr:rowOff>215900</xdr:rowOff>
                  </from>
                  <to>
                    <xdr:col>27</xdr:col>
                    <xdr:colOff>114300</xdr:colOff>
                    <xdr:row>94</xdr:row>
                    <xdr:rowOff>6350</xdr:rowOff>
                  </to>
                </anchor>
              </controlPr>
            </control>
          </mc:Choice>
        </mc:AlternateContent>
        <mc:AlternateContent xmlns:mc="http://schemas.openxmlformats.org/markup-compatibility/2006">
          <mc:Choice Requires="x14">
            <control shapeId="11858" r:id="rId247" name="Group Box 594">
              <controlPr defaultSize="0" autoFill="0" autoPict="0">
                <anchor moveWithCells="1">
                  <from>
                    <xdr:col>24</xdr:col>
                    <xdr:colOff>6350</xdr:colOff>
                    <xdr:row>92</xdr:row>
                    <xdr:rowOff>44450</xdr:rowOff>
                  </from>
                  <to>
                    <xdr:col>30</xdr:col>
                    <xdr:colOff>82550</xdr:colOff>
                    <xdr:row>95</xdr:row>
                    <xdr:rowOff>31750</xdr:rowOff>
                  </to>
                </anchor>
              </controlPr>
            </control>
          </mc:Choice>
        </mc:AlternateContent>
        <mc:AlternateContent xmlns:mc="http://schemas.openxmlformats.org/markup-compatibility/2006">
          <mc:Choice Requires="x14">
            <control shapeId="11859" r:id="rId248" name="Option Button 595">
              <controlPr defaultSize="0" autoFill="0" autoLine="0" autoPict="0">
                <anchor moveWithCells="1">
                  <from>
                    <xdr:col>24</xdr:col>
                    <xdr:colOff>152400</xdr:colOff>
                    <xdr:row>97</xdr:row>
                    <xdr:rowOff>38100</xdr:rowOff>
                  </from>
                  <to>
                    <xdr:col>27</xdr:col>
                    <xdr:colOff>107950</xdr:colOff>
                    <xdr:row>97</xdr:row>
                    <xdr:rowOff>298450</xdr:rowOff>
                  </to>
                </anchor>
              </controlPr>
            </control>
          </mc:Choice>
        </mc:AlternateContent>
        <mc:AlternateContent xmlns:mc="http://schemas.openxmlformats.org/markup-compatibility/2006">
          <mc:Choice Requires="x14">
            <control shapeId="11860" r:id="rId249" name="Option Button 596">
              <controlPr defaultSize="0" autoFill="0" autoLine="0" autoPict="0">
                <anchor moveWithCells="1">
                  <from>
                    <xdr:col>26</xdr:col>
                    <xdr:colOff>63500</xdr:colOff>
                    <xdr:row>97</xdr:row>
                    <xdr:rowOff>38100</xdr:rowOff>
                  </from>
                  <to>
                    <xdr:col>29</xdr:col>
                    <xdr:colOff>177800</xdr:colOff>
                    <xdr:row>97</xdr:row>
                    <xdr:rowOff>298450</xdr:rowOff>
                  </to>
                </anchor>
              </controlPr>
            </control>
          </mc:Choice>
        </mc:AlternateContent>
        <mc:AlternateContent xmlns:mc="http://schemas.openxmlformats.org/markup-compatibility/2006">
          <mc:Choice Requires="x14">
            <control shapeId="11861" r:id="rId250" name="Option Button 597">
              <controlPr defaultSize="0" autoFill="0" autoLine="0" autoPict="0">
                <anchor moveWithCells="1">
                  <from>
                    <xdr:col>24</xdr:col>
                    <xdr:colOff>152400</xdr:colOff>
                    <xdr:row>97</xdr:row>
                    <xdr:rowOff>215900</xdr:rowOff>
                  </from>
                  <to>
                    <xdr:col>27</xdr:col>
                    <xdr:colOff>107950</xdr:colOff>
                    <xdr:row>98</xdr:row>
                    <xdr:rowOff>6350</xdr:rowOff>
                  </to>
                </anchor>
              </controlPr>
            </control>
          </mc:Choice>
        </mc:AlternateContent>
        <mc:AlternateContent xmlns:mc="http://schemas.openxmlformats.org/markup-compatibility/2006">
          <mc:Choice Requires="x14">
            <control shapeId="11862" r:id="rId251" name="Group Box 598">
              <controlPr defaultSize="0" autoFill="0" autoPict="0">
                <anchor moveWithCells="1">
                  <from>
                    <xdr:col>24</xdr:col>
                    <xdr:colOff>0</xdr:colOff>
                    <xdr:row>96</xdr:row>
                    <xdr:rowOff>44450</xdr:rowOff>
                  </from>
                  <to>
                    <xdr:col>30</xdr:col>
                    <xdr:colOff>69850</xdr:colOff>
                    <xdr:row>99</xdr:row>
                    <xdr:rowOff>31750</xdr:rowOff>
                  </to>
                </anchor>
              </controlPr>
            </control>
          </mc:Choice>
        </mc:AlternateContent>
        <mc:AlternateContent xmlns:mc="http://schemas.openxmlformats.org/markup-compatibility/2006">
          <mc:Choice Requires="x14">
            <control shapeId="11863" r:id="rId252" name="Option Button 599">
              <controlPr defaultSize="0" autoFill="0" autoLine="0" autoPict="0">
                <anchor moveWithCells="1">
                  <from>
                    <xdr:col>24</xdr:col>
                    <xdr:colOff>165100</xdr:colOff>
                    <xdr:row>99</xdr:row>
                    <xdr:rowOff>38100</xdr:rowOff>
                  </from>
                  <to>
                    <xdr:col>27</xdr:col>
                    <xdr:colOff>120650</xdr:colOff>
                    <xdr:row>99</xdr:row>
                    <xdr:rowOff>298450</xdr:rowOff>
                  </to>
                </anchor>
              </controlPr>
            </control>
          </mc:Choice>
        </mc:AlternateContent>
        <mc:AlternateContent xmlns:mc="http://schemas.openxmlformats.org/markup-compatibility/2006">
          <mc:Choice Requires="x14">
            <control shapeId="11864" r:id="rId253" name="Option Button 600">
              <controlPr defaultSize="0" autoFill="0" autoLine="0" autoPict="0">
                <anchor moveWithCells="1">
                  <from>
                    <xdr:col>26</xdr:col>
                    <xdr:colOff>76200</xdr:colOff>
                    <xdr:row>99</xdr:row>
                    <xdr:rowOff>38100</xdr:rowOff>
                  </from>
                  <to>
                    <xdr:col>29</xdr:col>
                    <xdr:colOff>190500</xdr:colOff>
                    <xdr:row>99</xdr:row>
                    <xdr:rowOff>298450</xdr:rowOff>
                  </to>
                </anchor>
              </controlPr>
            </control>
          </mc:Choice>
        </mc:AlternateContent>
        <mc:AlternateContent xmlns:mc="http://schemas.openxmlformats.org/markup-compatibility/2006">
          <mc:Choice Requires="x14">
            <control shapeId="11865" r:id="rId254" name="Option Button 601">
              <controlPr defaultSize="0" autoFill="0" autoLine="0" autoPict="0">
                <anchor moveWithCells="1">
                  <from>
                    <xdr:col>24</xdr:col>
                    <xdr:colOff>165100</xdr:colOff>
                    <xdr:row>99</xdr:row>
                    <xdr:rowOff>215900</xdr:rowOff>
                  </from>
                  <to>
                    <xdr:col>27</xdr:col>
                    <xdr:colOff>120650</xdr:colOff>
                    <xdr:row>100</xdr:row>
                    <xdr:rowOff>6350</xdr:rowOff>
                  </to>
                </anchor>
              </controlPr>
            </control>
          </mc:Choice>
        </mc:AlternateContent>
        <mc:AlternateContent xmlns:mc="http://schemas.openxmlformats.org/markup-compatibility/2006">
          <mc:Choice Requires="x14">
            <control shapeId="11866" r:id="rId255" name="Group Box 602">
              <controlPr defaultSize="0" autoFill="0" autoPict="0">
                <anchor moveWithCells="1">
                  <from>
                    <xdr:col>24</xdr:col>
                    <xdr:colOff>12700</xdr:colOff>
                    <xdr:row>98</xdr:row>
                    <xdr:rowOff>44450</xdr:rowOff>
                  </from>
                  <to>
                    <xdr:col>30</xdr:col>
                    <xdr:colOff>82550</xdr:colOff>
                    <xdr:row>101</xdr:row>
                    <xdr:rowOff>31750</xdr:rowOff>
                  </to>
                </anchor>
              </controlPr>
            </control>
          </mc:Choice>
        </mc:AlternateContent>
        <mc:AlternateContent xmlns:mc="http://schemas.openxmlformats.org/markup-compatibility/2006">
          <mc:Choice Requires="x14">
            <control shapeId="11867" r:id="rId256" name="Option Button 603">
              <controlPr defaultSize="0" autoFill="0" autoLine="0" autoPict="0">
                <anchor moveWithCells="1">
                  <from>
                    <xdr:col>24</xdr:col>
                    <xdr:colOff>177800</xdr:colOff>
                    <xdr:row>101</xdr:row>
                    <xdr:rowOff>0</xdr:rowOff>
                  </from>
                  <to>
                    <xdr:col>27</xdr:col>
                    <xdr:colOff>133350</xdr:colOff>
                    <xdr:row>101</xdr:row>
                    <xdr:rowOff>260350</xdr:rowOff>
                  </to>
                </anchor>
              </controlPr>
            </control>
          </mc:Choice>
        </mc:AlternateContent>
        <mc:AlternateContent xmlns:mc="http://schemas.openxmlformats.org/markup-compatibility/2006">
          <mc:Choice Requires="x14">
            <control shapeId="11868" r:id="rId257" name="Option Button 604">
              <controlPr defaultSize="0" autoFill="0" autoLine="0" autoPict="0">
                <anchor moveWithCells="1">
                  <from>
                    <xdr:col>26</xdr:col>
                    <xdr:colOff>88900</xdr:colOff>
                    <xdr:row>101</xdr:row>
                    <xdr:rowOff>6350</xdr:rowOff>
                  </from>
                  <to>
                    <xdr:col>29</xdr:col>
                    <xdr:colOff>203200</xdr:colOff>
                    <xdr:row>101</xdr:row>
                    <xdr:rowOff>266700</xdr:rowOff>
                  </to>
                </anchor>
              </controlPr>
            </control>
          </mc:Choice>
        </mc:AlternateContent>
        <mc:AlternateContent xmlns:mc="http://schemas.openxmlformats.org/markup-compatibility/2006">
          <mc:Choice Requires="x14">
            <control shapeId="11869" r:id="rId258" name="Option Button 605">
              <controlPr defaultSize="0" autoFill="0" autoLine="0" autoPict="0">
                <anchor moveWithCells="1">
                  <from>
                    <xdr:col>24</xdr:col>
                    <xdr:colOff>165100</xdr:colOff>
                    <xdr:row>101</xdr:row>
                    <xdr:rowOff>203200</xdr:rowOff>
                  </from>
                  <to>
                    <xdr:col>27</xdr:col>
                    <xdr:colOff>120650</xdr:colOff>
                    <xdr:row>101</xdr:row>
                    <xdr:rowOff>463550</xdr:rowOff>
                  </to>
                </anchor>
              </controlPr>
            </control>
          </mc:Choice>
        </mc:AlternateContent>
        <mc:AlternateContent xmlns:mc="http://schemas.openxmlformats.org/markup-compatibility/2006">
          <mc:Choice Requires="x14">
            <control shapeId="11870" r:id="rId259" name="Group Box 606">
              <controlPr defaultSize="0" autoFill="0" autoPict="0">
                <anchor moveWithCells="1">
                  <from>
                    <xdr:col>24</xdr:col>
                    <xdr:colOff>12700</xdr:colOff>
                    <xdr:row>100</xdr:row>
                    <xdr:rowOff>31750</xdr:rowOff>
                  </from>
                  <to>
                    <xdr:col>30</xdr:col>
                    <xdr:colOff>82550</xdr:colOff>
                    <xdr:row>103</xdr:row>
                    <xdr:rowOff>19050</xdr:rowOff>
                  </to>
                </anchor>
              </controlPr>
            </control>
          </mc:Choice>
        </mc:AlternateContent>
        <mc:AlternateContent xmlns:mc="http://schemas.openxmlformats.org/markup-compatibility/2006">
          <mc:Choice Requires="x14">
            <control shapeId="11874" r:id="rId260" name="Option Button 610">
              <controlPr defaultSize="0" autoFill="0" autoLine="0" autoPict="0">
                <anchor moveWithCells="1">
                  <from>
                    <xdr:col>24</xdr:col>
                    <xdr:colOff>152400</xdr:colOff>
                    <xdr:row>112</xdr:row>
                    <xdr:rowOff>279400</xdr:rowOff>
                  </from>
                  <to>
                    <xdr:col>27</xdr:col>
                    <xdr:colOff>107950</xdr:colOff>
                    <xdr:row>113</xdr:row>
                    <xdr:rowOff>63500</xdr:rowOff>
                  </to>
                </anchor>
              </controlPr>
            </control>
          </mc:Choice>
        </mc:AlternateContent>
        <mc:AlternateContent xmlns:mc="http://schemas.openxmlformats.org/markup-compatibility/2006">
          <mc:Choice Requires="x14">
            <control shapeId="11875" r:id="rId261" name="Option Button 611">
              <controlPr defaultSize="0" autoFill="0" autoLine="0" autoPict="0">
                <anchor moveWithCells="1">
                  <from>
                    <xdr:col>26</xdr:col>
                    <xdr:colOff>63500</xdr:colOff>
                    <xdr:row>112</xdr:row>
                    <xdr:rowOff>279400</xdr:rowOff>
                  </from>
                  <to>
                    <xdr:col>29</xdr:col>
                    <xdr:colOff>177800</xdr:colOff>
                    <xdr:row>113</xdr:row>
                    <xdr:rowOff>63500</xdr:rowOff>
                  </to>
                </anchor>
              </controlPr>
            </control>
          </mc:Choice>
        </mc:AlternateContent>
        <mc:AlternateContent xmlns:mc="http://schemas.openxmlformats.org/markup-compatibility/2006">
          <mc:Choice Requires="x14">
            <control shapeId="11876" r:id="rId262" name="Option Button 612">
              <controlPr defaultSize="0" autoFill="0" autoLine="0" autoPict="0">
                <anchor moveWithCells="1">
                  <from>
                    <xdr:col>24</xdr:col>
                    <xdr:colOff>152400</xdr:colOff>
                    <xdr:row>112</xdr:row>
                    <xdr:rowOff>457200</xdr:rowOff>
                  </from>
                  <to>
                    <xdr:col>27</xdr:col>
                    <xdr:colOff>107950</xdr:colOff>
                    <xdr:row>114</xdr:row>
                    <xdr:rowOff>177800</xdr:rowOff>
                  </to>
                </anchor>
              </controlPr>
            </control>
          </mc:Choice>
        </mc:AlternateContent>
        <mc:AlternateContent xmlns:mc="http://schemas.openxmlformats.org/markup-compatibility/2006">
          <mc:Choice Requires="x14">
            <control shapeId="11877" r:id="rId263" name="Group Box 613">
              <controlPr defaultSize="0" autoFill="0" autoPict="0">
                <anchor moveWithCells="1">
                  <from>
                    <xdr:col>24</xdr:col>
                    <xdr:colOff>0</xdr:colOff>
                    <xdr:row>112</xdr:row>
                    <xdr:rowOff>222250</xdr:rowOff>
                  </from>
                  <to>
                    <xdr:col>30</xdr:col>
                    <xdr:colOff>69850</xdr:colOff>
                    <xdr:row>114</xdr:row>
                    <xdr:rowOff>273050</xdr:rowOff>
                  </to>
                </anchor>
              </controlPr>
            </control>
          </mc:Choice>
        </mc:AlternateContent>
        <mc:AlternateContent xmlns:mc="http://schemas.openxmlformats.org/markup-compatibility/2006">
          <mc:Choice Requires="x14">
            <control shapeId="11878" r:id="rId264" name="Option Button 614">
              <controlPr defaultSize="0" autoFill="0" autoLine="0" autoPict="0">
                <anchor moveWithCells="1">
                  <from>
                    <xdr:col>24</xdr:col>
                    <xdr:colOff>152400</xdr:colOff>
                    <xdr:row>118</xdr:row>
                    <xdr:rowOff>57150</xdr:rowOff>
                  </from>
                  <to>
                    <xdr:col>27</xdr:col>
                    <xdr:colOff>107950</xdr:colOff>
                    <xdr:row>118</xdr:row>
                    <xdr:rowOff>317500</xdr:rowOff>
                  </to>
                </anchor>
              </controlPr>
            </control>
          </mc:Choice>
        </mc:AlternateContent>
        <mc:AlternateContent xmlns:mc="http://schemas.openxmlformats.org/markup-compatibility/2006">
          <mc:Choice Requires="x14">
            <control shapeId="11879" r:id="rId265" name="Option Button 615">
              <controlPr defaultSize="0" autoFill="0" autoLine="0" autoPict="0">
                <anchor moveWithCells="1">
                  <from>
                    <xdr:col>26</xdr:col>
                    <xdr:colOff>63500</xdr:colOff>
                    <xdr:row>118</xdr:row>
                    <xdr:rowOff>63500</xdr:rowOff>
                  </from>
                  <to>
                    <xdr:col>29</xdr:col>
                    <xdr:colOff>177800</xdr:colOff>
                    <xdr:row>118</xdr:row>
                    <xdr:rowOff>323850</xdr:rowOff>
                  </to>
                </anchor>
              </controlPr>
            </control>
          </mc:Choice>
        </mc:AlternateContent>
        <mc:AlternateContent xmlns:mc="http://schemas.openxmlformats.org/markup-compatibility/2006">
          <mc:Choice Requires="x14">
            <control shapeId="11880" r:id="rId266" name="Option Button 616">
              <controlPr defaultSize="0" autoFill="0" autoLine="0" autoPict="0">
                <anchor moveWithCells="1">
                  <from>
                    <xdr:col>24</xdr:col>
                    <xdr:colOff>152400</xdr:colOff>
                    <xdr:row>118</xdr:row>
                    <xdr:rowOff>234950</xdr:rowOff>
                  </from>
                  <to>
                    <xdr:col>27</xdr:col>
                    <xdr:colOff>107950</xdr:colOff>
                    <xdr:row>119</xdr:row>
                    <xdr:rowOff>25400</xdr:rowOff>
                  </to>
                </anchor>
              </controlPr>
            </control>
          </mc:Choice>
        </mc:AlternateContent>
        <mc:AlternateContent xmlns:mc="http://schemas.openxmlformats.org/markup-compatibility/2006">
          <mc:Choice Requires="x14">
            <control shapeId="11881" r:id="rId267" name="Group Box 617">
              <controlPr defaultSize="0" autoFill="0" autoPict="0">
                <anchor moveWithCells="1">
                  <from>
                    <xdr:col>24</xdr:col>
                    <xdr:colOff>0</xdr:colOff>
                    <xdr:row>118</xdr:row>
                    <xdr:rowOff>0</xdr:rowOff>
                  </from>
                  <to>
                    <xdr:col>30</xdr:col>
                    <xdr:colOff>69850</xdr:colOff>
                    <xdr:row>120</xdr:row>
                    <xdr:rowOff>57150</xdr:rowOff>
                  </to>
                </anchor>
              </controlPr>
            </control>
          </mc:Choice>
        </mc:AlternateContent>
        <mc:AlternateContent xmlns:mc="http://schemas.openxmlformats.org/markup-compatibility/2006">
          <mc:Choice Requires="x14">
            <control shapeId="11882" r:id="rId268" name="Option Button 618">
              <controlPr defaultSize="0" autoFill="0" autoLine="0" autoPict="0">
                <anchor moveWithCells="1">
                  <from>
                    <xdr:col>24</xdr:col>
                    <xdr:colOff>152400</xdr:colOff>
                    <xdr:row>122</xdr:row>
                    <xdr:rowOff>0</xdr:rowOff>
                  </from>
                  <to>
                    <xdr:col>27</xdr:col>
                    <xdr:colOff>107950</xdr:colOff>
                    <xdr:row>122</xdr:row>
                    <xdr:rowOff>260350</xdr:rowOff>
                  </to>
                </anchor>
              </controlPr>
            </control>
          </mc:Choice>
        </mc:AlternateContent>
        <mc:AlternateContent xmlns:mc="http://schemas.openxmlformats.org/markup-compatibility/2006">
          <mc:Choice Requires="x14">
            <control shapeId="11883" r:id="rId269" name="Option Button 619">
              <controlPr defaultSize="0" autoFill="0" autoLine="0" autoPict="0">
                <anchor moveWithCells="1">
                  <from>
                    <xdr:col>26</xdr:col>
                    <xdr:colOff>63500</xdr:colOff>
                    <xdr:row>122</xdr:row>
                    <xdr:rowOff>6350</xdr:rowOff>
                  </from>
                  <to>
                    <xdr:col>29</xdr:col>
                    <xdr:colOff>177800</xdr:colOff>
                    <xdr:row>122</xdr:row>
                    <xdr:rowOff>266700</xdr:rowOff>
                  </to>
                </anchor>
              </controlPr>
            </control>
          </mc:Choice>
        </mc:AlternateContent>
        <mc:AlternateContent xmlns:mc="http://schemas.openxmlformats.org/markup-compatibility/2006">
          <mc:Choice Requires="x14">
            <control shapeId="11884" r:id="rId270" name="Option Button 620">
              <controlPr defaultSize="0" autoFill="0" autoLine="0" autoPict="0">
                <anchor moveWithCells="1">
                  <from>
                    <xdr:col>24</xdr:col>
                    <xdr:colOff>152400</xdr:colOff>
                    <xdr:row>122</xdr:row>
                    <xdr:rowOff>177800</xdr:rowOff>
                  </from>
                  <to>
                    <xdr:col>27</xdr:col>
                    <xdr:colOff>107950</xdr:colOff>
                    <xdr:row>122</xdr:row>
                    <xdr:rowOff>444500</xdr:rowOff>
                  </to>
                </anchor>
              </controlPr>
            </control>
          </mc:Choice>
        </mc:AlternateContent>
        <mc:AlternateContent xmlns:mc="http://schemas.openxmlformats.org/markup-compatibility/2006">
          <mc:Choice Requires="x14">
            <control shapeId="11885" r:id="rId271" name="Group Box 621">
              <controlPr defaultSize="0" autoFill="0" autoPict="0">
                <anchor moveWithCells="1">
                  <from>
                    <xdr:col>24</xdr:col>
                    <xdr:colOff>0</xdr:colOff>
                    <xdr:row>121</xdr:row>
                    <xdr:rowOff>12700</xdr:rowOff>
                  </from>
                  <to>
                    <xdr:col>30</xdr:col>
                    <xdr:colOff>69850</xdr:colOff>
                    <xdr:row>124</xdr:row>
                    <xdr:rowOff>6350</xdr:rowOff>
                  </to>
                </anchor>
              </controlPr>
            </control>
          </mc:Choice>
        </mc:AlternateContent>
        <mc:AlternateContent xmlns:mc="http://schemas.openxmlformats.org/markup-compatibility/2006">
          <mc:Choice Requires="x14">
            <control shapeId="11886" r:id="rId272" name="Option Button 622">
              <controlPr defaultSize="0" autoFill="0" autoLine="0" autoPict="0">
                <anchor moveWithCells="1">
                  <from>
                    <xdr:col>24</xdr:col>
                    <xdr:colOff>158750</xdr:colOff>
                    <xdr:row>124</xdr:row>
                    <xdr:rowOff>298450</xdr:rowOff>
                  </from>
                  <to>
                    <xdr:col>27</xdr:col>
                    <xdr:colOff>114300</xdr:colOff>
                    <xdr:row>126</xdr:row>
                    <xdr:rowOff>12700</xdr:rowOff>
                  </to>
                </anchor>
              </controlPr>
            </control>
          </mc:Choice>
        </mc:AlternateContent>
        <mc:AlternateContent xmlns:mc="http://schemas.openxmlformats.org/markup-compatibility/2006">
          <mc:Choice Requires="x14">
            <control shapeId="11887" r:id="rId273" name="Option Button 623">
              <controlPr defaultSize="0" autoFill="0" autoLine="0" autoPict="0">
                <anchor moveWithCells="1">
                  <from>
                    <xdr:col>26</xdr:col>
                    <xdr:colOff>76200</xdr:colOff>
                    <xdr:row>124</xdr:row>
                    <xdr:rowOff>298450</xdr:rowOff>
                  </from>
                  <to>
                    <xdr:col>29</xdr:col>
                    <xdr:colOff>190500</xdr:colOff>
                    <xdr:row>126</xdr:row>
                    <xdr:rowOff>19050</xdr:rowOff>
                  </to>
                </anchor>
              </controlPr>
            </control>
          </mc:Choice>
        </mc:AlternateContent>
        <mc:AlternateContent xmlns:mc="http://schemas.openxmlformats.org/markup-compatibility/2006">
          <mc:Choice Requires="x14">
            <control shapeId="11888" r:id="rId274" name="Option Button 624">
              <controlPr defaultSize="0" autoFill="0" autoLine="0" autoPict="0">
                <anchor moveWithCells="1">
                  <from>
                    <xdr:col>24</xdr:col>
                    <xdr:colOff>158750</xdr:colOff>
                    <xdr:row>125</xdr:row>
                    <xdr:rowOff>0</xdr:rowOff>
                  </from>
                  <to>
                    <xdr:col>27</xdr:col>
                    <xdr:colOff>114300</xdr:colOff>
                    <xdr:row>126</xdr:row>
                    <xdr:rowOff>196850</xdr:rowOff>
                  </to>
                </anchor>
              </controlPr>
            </control>
          </mc:Choice>
        </mc:AlternateContent>
        <mc:AlternateContent xmlns:mc="http://schemas.openxmlformats.org/markup-compatibility/2006">
          <mc:Choice Requires="x14">
            <control shapeId="11889" r:id="rId275" name="Group Box 625">
              <controlPr defaultSize="0" autoFill="0" autoPict="0">
                <anchor moveWithCells="1">
                  <from>
                    <xdr:col>24</xdr:col>
                    <xdr:colOff>6350</xdr:colOff>
                    <xdr:row>124</xdr:row>
                    <xdr:rowOff>234950</xdr:rowOff>
                  </from>
                  <to>
                    <xdr:col>30</xdr:col>
                    <xdr:colOff>82550</xdr:colOff>
                    <xdr:row>126</xdr:row>
                    <xdr:rowOff>292100</xdr:rowOff>
                  </to>
                </anchor>
              </controlPr>
            </control>
          </mc:Choice>
        </mc:AlternateContent>
        <mc:AlternateContent xmlns:mc="http://schemas.openxmlformats.org/markup-compatibility/2006">
          <mc:Choice Requires="x14">
            <control shapeId="11890" r:id="rId276" name="Option Button 626">
              <controlPr defaultSize="0" autoFill="0" autoLine="0" autoPict="0">
                <anchor moveWithCells="1">
                  <from>
                    <xdr:col>24</xdr:col>
                    <xdr:colOff>152400</xdr:colOff>
                    <xdr:row>128</xdr:row>
                    <xdr:rowOff>31750</xdr:rowOff>
                  </from>
                  <to>
                    <xdr:col>27</xdr:col>
                    <xdr:colOff>107950</xdr:colOff>
                    <xdr:row>128</xdr:row>
                    <xdr:rowOff>292100</xdr:rowOff>
                  </to>
                </anchor>
              </controlPr>
            </control>
          </mc:Choice>
        </mc:AlternateContent>
        <mc:AlternateContent xmlns:mc="http://schemas.openxmlformats.org/markup-compatibility/2006">
          <mc:Choice Requires="x14">
            <control shapeId="11891" r:id="rId277" name="Option Button 627">
              <controlPr defaultSize="0" autoFill="0" autoLine="0" autoPict="0">
                <anchor moveWithCells="1">
                  <from>
                    <xdr:col>26</xdr:col>
                    <xdr:colOff>63500</xdr:colOff>
                    <xdr:row>128</xdr:row>
                    <xdr:rowOff>38100</xdr:rowOff>
                  </from>
                  <to>
                    <xdr:col>29</xdr:col>
                    <xdr:colOff>177800</xdr:colOff>
                    <xdr:row>128</xdr:row>
                    <xdr:rowOff>298450</xdr:rowOff>
                  </to>
                </anchor>
              </controlPr>
            </control>
          </mc:Choice>
        </mc:AlternateContent>
        <mc:AlternateContent xmlns:mc="http://schemas.openxmlformats.org/markup-compatibility/2006">
          <mc:Choice Requires="x14">
            <control shapeId="11892" r:id="rId278" name="Option Button 628">
              <controlPr defaultSize="0" autoFill="0" autoLine="0" autoPict="0">
                <anchor moveWithCells="1">
                  <from>
                    <xdr:col>24</xdr:col>
                    <xdr:colOff>152400</xdr:colOff>
                    <xdr:row>128</xdr:row>
                    <xdr:rowOff>209550</xdr:rowOff>
                  </from>
                  <to>
                    <xdr:col>27</xdr:col>
                    <xdr:colOff>107950</xdr:colOff>
                    <xdr:row>129</xdr:row>
                    <xdr:rowOff>0</xdr:rowOff>
                  </to>
                </anchor>
              </controlPr>
            </control>
          </mc:Choice>
        </mc:AlternateContent>
        <mc:AlternateContent xmlns:mc="http://schemas.openxmlformats.org/markup-compatibility/2006">
          <mc:Choice Requires="x14">
            <control shapeId="11893" r:id="rId279" name="Group Box 629">
              <controlPr defaultSize="0" autoFill="0" autoPict="0">
                <anchor moveWithCells="1">
                  <from>
                    <xdr:col>23</xdr:col>
                    <xdr:colOff>298450</xdr:colOff>
                    <xdr:row>127</xdr:row>
                    <xdr:rowOff>44450</xdr:rowOff>
                  </from>
                  <to>
                    <xdr:col>30</xdr:col>
                    <xdr:colOff>69850</xdr:colOff>
                    <xdr:row>130</xdr:row>
                    <xdr:rowOff>31750</xdr:rowOff>
                  </to>
                </anchor>
              </controlPr>
            </control>
          </mc:Choice>
        </mc:AlternateContent>
        <mc:AlternateContent xmlns:mc="http://schemas.openxmlformats.org/markup-compatibility/2006">
          <mc:Choice Requires="x14">
            <control shapeId="11897" r:id="rId280" name="Option Button 633">
              <controlPr defaultSize="0" autoFill="0" autoLine="0" autoPict="0">
                <anchor moveWithCells="1">
                  <from>
                    <xdr:col>24</xdr:col>
                    <xdr:colOff>165100</xdr:colOff>
                    <xdr:row>139</xdr:row>
                    <xdr:rowOff>25400</xdr:rowOff>
                  </from>
                  <to>
                    <xdr:col>27</xdr:col>
                    <xdr:colOff>120650</xdr:colOff>
                    <xdr:row>139</xdr:row>
                    <xdr:rowOff>285750</xdr:rowOff>
                  </to>
                </anchor>
              </controlPr>
            </control>
          </mc:Choice>
        </mc:AlternateContent>
        <mc:AlternateContent xmlns:mc="http://schemas.openxmlformats.org/markup-compatibility/2006">
          <mc:Choice Requires="x14">
            <control shapeId="11898" r:id="rId281" name="Option Button 634">
              <controlPr defaultSize="0" autoFill="0" autoLine="0" autoPict="0">
                <anchor moveWithCells="1">
                  <from>
                    <xdr:col>26</xdr:col>
                    <xdr:colOff>76200</xdr:colOff>
                    <xdr:row>139</xdr:row>
                    <xdr:rowOff>25400</xdr:rowOff>
                  </from>
                  <to>
                    <xdr:col>29</xdr:col>
                    <xdr:colOff>190500</xdr:colOff>
                    <xdr:row>139</xdr:row>
                    <xdr:rowOff>285750</xdr:rowOff>
                  </to>
                </anchor>
              </controlPr>
            </control>
          </mc:Choice>
        </mc:AlternateContent>
        <mc:AlternateContent xmlns:mc="http://schemas.openxmlformats.org/markup-compatibility/2006">
          <mc:Choice Requires="x14">
            <control shapeId="11899" r:id="rId282" name="Option Button 635">
              <controlPr defaultSize="0" autoFill="0" autoLine="0" autoPict="0">
                <anchor moveWithCells="1">
                  <from>
                    <xdr:col>24</xdr:col>
                    <xdr:colOff>165100</xdr:colOff>
                    <xdr:row>139</xdr:row>
                    <xdr:rowOff>203200</xdr:rowOff>
                  </from>
                  <to>
                    <xdr:col>27</xdr:col>
                    <xdr:colOff>120650</xdr:colOff>
                    <xdr:row>139</xdr:row>
                    <xdr:rowOff>463550</xdr:rowOff>
                  </to>
                </anchor>
              </controlPr>
            </control>
          </mc:Choice>
        </mc:AlternateContent>
        <mc:AlternateContent xmlns:mc="http://schemas.openxmlformats.org/markup-compatibility/2006">
          <mc:Choice Requires="x14">
            <control shapeId="11900" r:id="rId283" name="Group Box 636">
              <controlPr defaultSize="0" autoFill="0" autoPict="0">
                <anchor moveWithCells="1">
                  <from>
                    <xdr:col>24</xdr:col>
                    <xdr:colOff>12700</xdr:colOff>
                    <xdr:row>138</xdr:row>
                    <xdr:rowOff>31750</xdr:rowOff>
                  </from>
                  <to>
                    <xdr:col>30</xdr:col>
                    <xdr:colOff>88900</xdr:colOff>
                    <xdr:row>141</xdr:row>
                    <xdr:rowOff>25400</xdr:rowOff>
                  </to>
                </anchor>
              </controlPr>
            </control>
          </mc:Choice>
        </mc:AlternateContent>
        <mc:AlternateContent xmlns:mc="http://schemas.openxmlformats.org/markup-compatibility/2006">
          <mc:Choice Requires="x14">
            <control shapeId="11901" r:id="rId284" name="Option Button 637">
              <controlPr defaultSize="0" autoFill="0" autoLine="0" autoPict="0">
                <anchor moveWithCells="1">
                  <from>
                    <xdr:col>24</xdr:col>
                    <xdr:colOff>152400</xdr:colOff>
                    <xdr:row>141</xdr:row>
                    <xdr:rowOff>44450</xdr:rowOff>
                  </from>
                  <to>
                    <xdr:col>27</xdr:col>
                    <xdr:colOff>114300</xdr:colOff>
                    <xdr:row>141</xdr:row>
                    <xdr:rowOff>304800</xdr:rowOff>
                  </to>
                </anchor>
              </controlPr>
            </control>
          </mc:Choice>
        </mc:AlternateContent>
        <mc:AlternateContent xmlns:mc="http://schemas.openxmlformats.org/markup-compatibility/2006">
          <mc:Choice Requires="x14">
            <control shapeId="11902" r:id="rId285" name="Option Button 638">
              <controlPr defaultSize="0" autoFill="0" autoLine="0" autoPict="0">
                <anchor moveWithCells="1">
                  <from>
                    <xdr:col>26</xdr:col>
                    <xdr:colOff>63500</xdr:colOff>
                    <xdr:row>141</xdr:row>
                    <xdr:rowOff>50800</xdr:rowOff>
                  </from>
                  <to>
                    <xdr:col>29</xdr:col>
                    <xdr:colOff>177800</xdr:colOff>
                    <xdr:row>141</xdr:row>
                    <xdr:rowOff>317500</xdr:rowOff>
                  </to>
                </anchor>
              </controlPr>
            </control>
          </mc:Choice>
        </mc:AlternateContent>
        <mc:AlternateContent xmlns:mc="http://schemas.openxmlformats.org/markup-compatibility/2006">
          <mc:Choice Requires="x14">
            <control shapeId="11903" r:id="rId286" name="Option Button 639">
              <controlPr defaultSize="0" autoFill="0" autoLine="0" autoPict="0">
                <anchor moveWithCells="1">
                  <from>
                    <xdr:col>24</xdr:col>
                    <xdr:colOff>152400</xdr:colOff>
                    <xdr:row>141</xdr:row>
                    <xdr:rowOff>222250</xdr:rowOff>
                  </from>
                  <to>
                    <xdr:col>27</xdr:col>
                    <xdr:colOff>114300</xdr:colOff>
                    <xdr:row>142</xdr:row>
                    <xdr:rowOff>25400</xdr:rowOff>
                  </to>
                </anchor>
              </controlPr>
            </control>
          </mc:Choice>
        </mc:AlternateContent>
        <mc:AlternateContent xmlns:mc="http://schemas.openxmlformats.org/markup-compatibility/2006">
          <mc:Choice Requires="x14">
            <control shapeId="11904" r:id="rId287" name="Group Box 640">
              <controlPr defaultSize="0" autoFill="0" autoPict="0">
                <anchor moveWithCells="1">
                  <from>
                    <xdr:col>23</xdr:col>
                    <xdr:colOff>298450</xdr:colOff>
                    <xdr:row>140</xdr:row>
                    <xdr:rowOff>57150</xdr:rowOff>
                  </from>
                  <to>
                    <xdr:col>30</xdr:col>
                    <xdr:colOff>76200</xdr:colOff>
                    <xdr:row>143</xdr:row>
                    <xdr:rowOff>50800</xdr:rowOff>
                  </to>
                </anchor>
              </controlPr>
            </control>
          </mc:Choice>
        </mc:AlternateContent>
        <mc:AlternateContent xmlns:mc="http://schemas.openxmlformats.org/markup-compatibility/2006">
          <mc:Choice Requires="x14">
            <control shapeId="11905" r:id="rId288" name="Option Button 641">
              <controlPr defaultSize="0" autoFill="0" autoLine="0" autoPict="0">
                <anchor moveWithCells="1">
                  <from>
                    <xdr:col>24</xdr:col>
                    <xdr:colOff>146050</xdr:colOff>
                    <xdr:row>143</xdr:row>
                    <xdr:rowOff>317500</xdr:rowOff>
                  </from>
                  <to>
                    <xdr:col>27</xdr:col>
                    <xdr:colOff>101600</xdr:colOff>
                    <xdr:row>145</xdr:row>
                    <xdr:rowOff>38100</xdr:rowOff>
                  </to>
                </anchor>
              </controlPr>
            </control>
          </mc:Choice>
        </mc:AlternateContent>
        <mc:AlternateContent xmlns:mc="http://schemas.openxmlformats.org/markup-compatibility/2006">
          <mc:Choice Requires="x14">
            <control shapeId="11906" r:id="rId289" name="Option Button 642">
              <controlPr defaultSize="0" autoFill="0" autoLine="0" autoPict="0">
                <anchor moveWithCells="1">
                  <from>
                    <xdr:col>26</xdr:col>
                    <xdr:colOff>63500</xdr:colOff>
                    <xdr:row>143</xdr:row>
                    <xdr:rowOff>323850</xdr:rowOff>
                  </from>
                  <to>
                    <xdr:col>29</xdr:col>
                    <xdr:colOff>177800</xdr:colOff>
                    <xdr:row>145</xdr:row>
                    <xdr:rowOff>38100</xdr:rowOff>
                  </to>
                </anchor>
              </controlPr>
            </control>
          </mc:Choice>
        </mc:AlternateContent>
        <mc:AlternateContent xmlns:mc="http://schemas.openxmlformats.org/markup-compatibility/2006">
          <mc:Choice Requires="x14">
            <control shapeId="11907" r:id="rId290" name="Option Button 643">
              <controlPr defaultSize="0" autoFill="0" autoLine="0" autoPict="0">
                <anchor moveWithCells="1">
                  <from>
                    <xdr:col>24</xdr:col>
                    <xdr:colOff>146050</xdr:colOff>
                    <xdr:row>144</xdr:row>
                    <xdr:rowOff>25400</xdr:rowOff>
                  </from>
                  <to>
                    <xdr:col>27</xdr:col>
                    <xdr:colOff>101600</xdr:colOff>
                    <xdr:row>145</xdr:row>
                    <xdr:rowOff>215900</xdr:rowOff>
                  </to>
                </anchor>
              </controlPr>
            </control>
          </mc:Choice>
        </mc:AlternateContent>
        <mc:AlternateContent xmlns:mc="http://schemas.openxmlformats.org/markup-compatibility/2006">
          <mc:Choice Requires="x14">
            <control shapeId="11908" r:id="rId291" name="Group Box 644">
              <controlPr defaultSize="0" autoFill="0" autoPict="0">
                <anchor moveWithCells="1">
                  <from>
                    <xdr:col>23</xdr:col>
                    <xdr:colOff>298450</xdr:colOff>
                    <xdr:row>143</xdr:row>
                    <xdr:rowOff>260350</xdr:rowOff>
                  </from>
                  <to>
                    <xdr:col>30</xdr:col>
                    <xdr:colOff>69850</xdr:colOff>
                    <xdr:row>145</xdr:row>
                    <xdr:rowOff>317500</xdr:rowOff>
                  </to>
                </anchor>
              </controlPr>
            </control>
          </mc:Choice>
        </mc:AlternateContent>
        <mc:AlternateContent xmlns:mc="http://schemas.openxmlformats.org/markup-compatibility/2006">
          <mc:Choice Requires="x14">
            <control shapeId="11909" r:id="rId292" name="Option Button 645">
              <controlPr defaultSize="0" autoFill="0" autoLine="0" autoPict="0">
                <anchor moveWithCells="1">
                  <from>
                    <xdr:col>24</xdr:col>
                    <xdr:colOff>152400</xdr:colOff>
                    <xdr:row>147</xdr:row>
                    <xdr:rowOff>292100</xdr:rowOff>
                  </from>
                  <to>
                    <xdr:col>27</xdr:col>
                    <xdr:colOff>107950</xdr:colOff>
                    <xdr:row>149</xdr:row>
                    <xdr:rowOff>6350</xdr:rowOff>
                  </to>
                </anchor>
              </controlPr>
            </control>
          </mc:Choice>
        </mc:AlternateContent>
        <mc:AlternateContent xmlns:mc="http://schemas.openxmlformats.org/markup-compatibility/2006">
          <mc:Choice Requires="x14">
            <control shapeId="11910" r:id="rId293" name="Option Button 646">
              <controlPr defaultSize="0" autoFill="0" autoLine="0" autoPict="0">
                <anchor moveWithCells="1">
                  <from>
                    <xdr:col>26</xdr:col>
                    <xdr:colOff>63500</xdr:colOff>
                    <xdr:row>147</xdr:row>
                    <xdr:rowOff>292100</xdr:rowOff>
                  </from>
                  <to>
                    <xdr:col>29</xdr:col>
                    <xdr:colOff>177800</xdr:colOff>
                    <xdr:row>149</xdr:row>
                    <xdr:rowOff>12700</xdr:rowOff>
                  </to>
                </anchor>
              </controlPr>
            </control>
          </mc:Choice>
        </mc:AlternateContent>
        <mc:AlternateContent xmlns:mc="http://schemas.openxmlformats.org/markup-compatibility/2006">
          <mc:Choice Requires="x14">
            <control shapeId="11911" r:id="rId294" name="Option Button 647">
              <controlPr defaultSize="0" autoFill="0" autoLine="0" autoPict="0">
                <anchor moveWithCells="1">
                  <from>
                    <xdr:col>24</xdr:col>
                    <xdr:colOff>152400</xdr:colOff>
                    <xdr:row>147</xdr:row>
                    <xdr:rowOff>469900</xdr:rowOff>
                  </from>
                  <to>
                    <xdr:col>27</xdr:col>
                    <xdr:colOff>107950</xdr:colOff>
                    <xdr:row>149</xdr:row>
                    <xdr:rowOff>190500</xdr:rowOff>
                  </to>
                </anchor>
              </controlPr>
            </control>
          </mc:Choice>
        </mc:AlternateContent>
        <mc:AlternateContent xmlns:mc="http://schemas.openxmlformats.org/markup-compatibility/2006">
          <mc:Choice Requires="x14">
            <control shapeId="11912" r:id="rId295" name="Group Box 648">
              <controlPr defaultSize="0" autoFill="0" autoPict="0">
                <anchor moveWithCells="1">
                  <from>
                    <xdr:col>23</xdr:col>
                    <xdr:colOff>298450</xdr:colOff>
                    <xdr:row>147</xdr:row>
                    <xdr:rowOff>228600</xdr:rowOff>
                  </from>
                  <to>
                    <xdr:col>30</xdr:col>
                    <xdr:colOff>69850</xdr:colOff>
                    <xdr:row>149</xdr:row>
                    <xdr:rowOff>285750</xdr:rowOff>
                  </to>
                </anchor>
              </controlPr>
            </control>
          </mc:Choice>
        </mc:AlternateContent>
        <mc:AlternateContent xmlns:mc="http://schemas.openxmlformats.org/markup-compatibility/2006">
          <mc:Choice Requires="x14">
            <control shapeId="11913" r:id="rId296" name="Option Button 649">
              <controlPr defaultSize="0" autoFill="0" autoLine="0" autoPict="0">
                <anchor moveWithCells="1">
                  <from>
                    <xdr:col>24</xdr:col>
                    <xdr:colOff>158750</xdr:colOff>
                    <xdr:row>150</xdr:row>
                    <xdr:rowOff>57150</xdr:rowOff>
                  </from>
                  <to>
                    <xdr:col>27</xdr:col>
                    <xdr:colOff>114300</xdr:colOff>
                    <xdr:row>151</xdr:row>
                    <xdr:rowOff>254000</xdr:rowOff>
                  </to>
                </anchor>
              </controlPr>
            </control>
          </mc:Choice>
        </mc:AlternateContent>
        <mc:AlternateContent xmlns:mc="http://schemas.openxmlformats.org/markup-compatibility/2006">
          <mc:Choice Requires="x14">
            <control shapeId="11914" r:id="rId297" name="Option Button 650">
              <controlPr defaultSize="0" autoFill="0" autoLine="0" autoPict="0">
                <anchor moveWithCells="1">
                  <from>
                    <xdr:col>26</xdr:col>
                    <xdr:colOff>76200</xdr:colOff>
                    <xdr:row>150</xdr:row>
                    <xdr:rowOff>63500</xdr:rowOff>
                  </from>
                  <to>
                    <xdr:col>29</xdr:col>
                    <xdr:colOff>190500</xdr:colOff>
                    <xdr:row>151</xdr:row>
                    <xdr:rowOff>254000</xdr:rowOff>
                  </to>
                </anchor>
              </controlPr>
            </control>
          </mc:Choice>
        </mc:AlternateContent>
        <mc:AlternateContent xmlns:mc="http://schemas.openxmlformats.org/markup-compatibility/2006">
          <mc:Choice Requires="x14">
            <control shapeId="11915" r:id="rId298" name="Option Button 651">
              <controlPr defaultSize="0" autoFill="0" autoLine="0" autoPict="0">
                <anchor moveWithCells="1">
                  <from>
                    <xdr:col>24</xdr:col>
                    <xdr:colOff>158750</xdr:colOff>
                    <xdr:row>151</xdr:row>
                    <xdr:rowOff>171450</xdr:rowOff>
                  </from>
                  <to>
                    <xdr:col>27</xdr:col>
                    <xdr:colOff>114300</xdr:colOff>
                    <xdr:row>151</xdr:row>
                    <xdr:rowOff>431800</xdr:rowOff>
                  </to>
                </anchor>
              </controlPr>
            </control>
          </mc:Choice>
        </mc:AlternateContent>
        <mc:AlternateContent xmlns:mc="http://schemas.openxmlformats.org/markup-compatibility/2006">
          <mc:Choice Requires="x14">
            <control shapeId="11916" r:id="rId299" name="Group Box 652">
              <controlPr defaultSize="0" autoFill="0" autoPict="0">
                <anchor moveWithCells="1">
                  <from>
                    <xdr:col>24</xdr:col>
                    <xdr:colOff>6350</xdr:colOff>
                    <xdr:row>150</xdr:row>
                    <xdr:rowOff>0</xdr:rowOff>
                  </from>
                  <to>
                    <xdr:col>30</xdr:col>
                    <xdr:colOff>82550</xdr:colOff>
                    <xdr:row>152</xdr:row>
                    <xdr:rowOff>57150</xdr:rowOff>
                  </to>
                </anchor>
              </controlPr>
            </control>
          </mc:Choice>
        </mc:AlternateContent>
        <mc:AlternateContent xmlns:mc="http://schemas.openxmlformats.org/markup-compatibility/2006">
          <mc:Choice Requires="x14">
            <control shapeId="11921" r:id="rId300" name="Option Button 657">
              <controlPr defaultSize="0" autoFill="0" autoLine="0" autoPict="0">
                <anchor moveWithCells="1">
                  <from>
                    <xdr:col>24</xdr:col>
                    <xdr:colOff>146050</xdr:colOff>
                    <xdr:row>157</xdr:row>
                    <xdr:rowOff>12700</xdr:rowOff>
                  </from>
                  <to>
                    <xdr:col>27</xdr:col>
                    <xdr:colOff>101600</xdr:colOff>
                    <xdr:row>157</xdr:row>
                    <xdr:rowOff>273050</xdr:rowOff>
                  </to>
                </anchor>
              </controlPr>
            </control>
          </mc:Choice>
        </mc:AlternateContent>
        <mc:AlternateContent xmlns:mc="http://schemas.openxmlformats.org/markup-compatibility/2006">
          <mc:Choice Requires="x14">
            <control shapeId="11922" r:id="rId301" name="Option Button 658">
              <controlPr defaultSize="0" autoFill="0" autoLine="0" autoPict="0">
                <anchor moveWithCells="1">
                  <from>
                    <xdr:col>26</xdr:col>
                    <xdr:colOff>57150</xdr:colOff>
                    <xdr:row>157</xdr:row>
                    <xdr:rowOff>19050</xdr:rowOff>
                  </from>
                  <to>
                    <xdr:col>29</xdr:col>
                    <xdr:colOff>171450</xdr:colOff>
                    <xdr:row>157</xdr:row>
                    <xdr:rowOff>279400</xdr:rowOff>
                  </to>
                </anchor>
              </controlPr>
            </control>
          </mc:Choice>
        </mc:AlternateContent>
        <mc:AlternateContent xmlns:mc="http://schemas.openxmlformats.org/markup-compatibility/2006">
          <mc:Choice Requires="x14">
            <control shapeId="11923" r:id="rId302" name="Option Button 659">
              <controlPr defaultSize="0" autoFill="0" autoLine="0" autoPict="0">
                <anchor moveWithCells="1">
                  <from>
                    <xdr:col>24</xdr:col>
                    <xdr:colOff>146050</xdr:colOff>
                    <xdr:row>157</xdr:row>
                    <xdr:rowOff>190500</xdr:rowOff>
                  </from>
                  <to>
                    <xdr:col>27</xdr:col>
                    <xdr:colOff>101600</xdr:colOff>
                    <xdr:row>157</xdr:row>
                    <xdr:rowOff>457200</xdr:rowOff>
                  </to>
                </anchor>
              </controlPr>
            </control>
          </mc:Choice>
        </mc:AlternateContent>
        <mc:AlternateContent xmlns:mc="http://schemas.openxmlformats.org/markup-compatibility/2006">
          <mc:Choice Requires="x14">
            <control shapeId="11924" r:id="rId303" name="Group Box 660">
              <controlPr defaultSize="0" autoFill="0" autoPict="0">
                <anchor moveWithCells="1">
                  <from>
                    <xdr:col>23</xdr:col>
                    <xdr:colOff>292100</xdr:colOff>
                    <xdr:row>156</xdr:row>
                    <xdr:rowOff>25400</xdr:rowOff>
                  </from>
                  <to>
                    <xdr:col>30</xdr:col>
                    <xdr:colOff>63500</xdr:colOff>
                    <xdr:row>159</xdr:row>
                    <xdr:rowOff>12700</xdr:rowOff>
                  </to>
                </anchor>
              </controlPr>
            </control>
          </mc:Choice>
        </mc:AlternateContent>
        <mc:AlternateContent xmlns:mc="http://schemas.openxmlformats.org/markup-compatibility/2006">
          <mc:Choice Requires="x14">
            <control shapeId="11931" r:id="rId304" name="Option Button 667">
              <controlPr defaultSize="0" autoFill="0" autoLine="0" autoPict="0">
                <anchor moveWithCells="1">
                  <from>
                    <xdr:col>24</xdr:col>
                    <xdr:colOff>152400</xdr:colOff>
                    <xdr:row>174</xdr:row>
                    <xdr:rowOff>266700</xdr:rowOff>
                  </from>
                  <to>
                    <xdr:col>27</xdr:col>
                    <xdr:colOff>107950</xdr:colOff>
                    <xdr:row>175</xdr:row>
                    <xdr:rowOff>57150</xdr:rowOff>
                  </to>
                </anchor>
              </controlPr>
            </control>
          </mc:Choice>
        </mc:AlternateContent>
        <mc:AlternateContent xmlns:mc="http://schemas.openxmlformats.org/markup-compatibility/2006">
          <mc:Choice Requires="x14">
            <control shapeId="11932" r:id="rId305" name="Option Button 668">
              <controlPr defaultSize="0" autoFill="0" autoLine="0" autoPict="0">
                <anchor moveWithCells="1">
                  <from>
                    <xdr:col>26</xdr:col>
                    <xdr:colOff>63500</xdr:colOff>
                    <xdr:row>174</xdr:row>
                    <xdr:rowOff>273050</xdr:rowOff>
                  </from>
                  <to>
                    <xdr:col>29</xdr:col>
                    <xdr:colOff>177800</xdr:colOff>
                    <xdr:row>175</xdr:row>
                    <xdr:rowOff>57150</xdr:rowOff>
                  </to>
                </anchor>
              </controlPr>
            </control>
          </mc:Choice>
        </mc:AlternateContent>
        <mc:AlternateContent xmlns:mc="http://schemas.openxmlformats.org/markup-compatibility/2006">
          <mc:Choice Requires="x14">
            <control shapeId="11933" r:id="rId306" name="Option Button 669">
              <controlPr defaultSize="0" autoFill="0" autoLine="0" autoPict="0">
                <anchor moveWithCells="1">
                  <from>
                    <xdr:col>24</xdr:col>
                    <xdr:colOff>152400</xdr:colOff>
                    <xdr:row>174</xdr:row>
                    <xdr:rowOff>444500</xdr:rowOff>
                  </from>
                  <to>
                    <xdr:col>27</xdr:col>
                    <xdr:colOff>114300</xdr:colOff>
                    <xdr:row>176</xdr:row>
                    <xdr:rowOff>165100</xdr:rowOff>
                  </to>
                </anchor>
              </controlPr>
            </control>
          </mc:Choice>
        </mc:AlternateContent>
        <mc:AlternateContent xmlns:mc="http://schemas.openxmlformats.org/markup-compatibility/2006">
          <mc:Choice Requires="x14">
            <control shapeId="11934" r:id="rId307" name="Group Box 670">
              <controlPr defaultSize="0" autoFill="0" autoPict="0">
                <anchor moveWithCells="1">
                  <from>
                    <xdr:col>24</xdr:col>
                    <xdr:colOff>0</xdr:colOff>
                    <xdr:row>174</xdr:row>
                    <xdr:rowOff>209550</xdr:rowOff>
                  </from>
                  <to>
                    <xdr:col>30</xdr:col>
                    <xdr:colOff>76200</xdr:colOff>
                    <xdr:row>176</xdr:row>
                    <xdr:rowOff>266700</xdr:rowOff>
                  </to>
                </anchor>
              </controlPr>
            </control>
          </mc:Choice>
        </mc:AlternateContent>
        <mc:AlternateContent xmlns:mc="http://schemas.openxmlformats.org/markup-compatibility/2006">
          <mc:Choice Requires="x14">
            <control shapeId="11935" r:id="rId308" name="Option Button 671">
              <controlPr defaultSize="0" autoFill="0" autoLine="0" autoPict="0">
                <anchor moveWithCells="1">
                  <from>
                    <xdr:col>24</xdr:col>
                    <xdr:colOff>158750</xdr:colOff>
                    <xdr:row>184</xdr:row>
                    <xdr:rowOff>25400</xdr:rowOff>
                  </from>
                  <to>
                    <xdr:col>27</xdr:col>
                    <xdr:colOff>114300</xdr:colOff>
                    <xdr:row>184</xdr:row>
                    <xdr:rowOff>285750</xdr:rowOff>
                  </to>
                </anchor>
              </controlPr>
            </control>
          </mc:Choice>
        </mc:AlternateContent>
        <mc:AlternateContent xmlns:mc="http://schemas.openxmlformats.org/markup-compatibility/2006">
          <mc:Choice Requires="x14">
            <control shapeId="11936" r:id="rId309" name="Option Button 672">
              <controlPr defaultSize="0" autoFill="0" autoLine="0" autoPict="0">
                <anchor moveWithCells="1">
                  <from>
                    <xdr:col>26</xdr:col>
                    <xdr:colOff>76200</xdr:colOff>
                    <xdr:row>184</xdr:row>
                    <xdr:rowOff>31750</xdr:rowOff>
                  </from>
                  <to>
                    <xdr:col>29</xdr:col>
                    <xdr:colOff>190500</xdr:colOff>
                    <xdr:row>184</xdr:row>
                    <xdr:rowOff>292100</xdr:rowOff>
                  </to>
                </anchor>
              </controlPr>
            </control>
          </mc:Choice>
        </mc:AlternateContent>
        <mc:AlternateContent xmlns:mc="http://schemas.openxmlformats.org/markup-compatibility/2006">
          <mc:Choice Requires="x14">
            <control shapeId="11937" r:id="rId310" name="Option Button 673">
              <controlPr defaultSize="0" autoFill="0" autoLine="0" autoPict="0">
                <anchor moveWithCells="1">
                  <from>
                    <xdr:col>24</xdr:col>
                    <xdr:colOff>158750</xdr:colOff>
                    <xdr:row>184</xdr:row>
                    <xdr:rowOff>203200</xdr:rowOff>
                  </from>
                  <to>
                    <xdr:col>27</xdr:col>
                    <xdr:colOff>114300</xdr:colOff>
                    <xdr:row>185</xdr:row>
                    <xdr:rowOff>0</xdr:rowOff>
                  </to>
                </anchor>
              </controlPr>
            </control>
          </mc:Choice>
        </mc:AlternateContent>
        <mc:AlternateContent xmlns:mc="http://schemas.openxmlformats.org/markup-compatibility/2006">
          <mc:Choice Requires="x14">
            <control shapeId="11938" r:id="rId311" name="Group Box 674">
              <controlPr defaultSize="0" autoFill="0" autoPict="0">
                <anchor moveWithCells="1">
                  <from>
                    <xdr:col>24</xdr:col>
                    <xdr:colOff>6350</xdr:colOff>
                    <xdr:row>183</xdr:row>
                    <xdr:rowOff>38100</xdr:rowOff>
                  </from>
                  <to>
                    <xdr:col>30</xdr:col>
                    <xdr:colOff>82550</xdr:colOff>
                    <xdr:row>186</xdr:row>
                    <xdr:rowOff>25400</xdr:rowOff>
                  </to>
                </anchor>
              </controlPr>
            </control>
          </mc:Choice>
        </mc:AlternateContent>
        <mc:AlternateContent xmlns:mc="http://schemas.openxmlformats.org/markup-compatibility/2006">
          <mc:Choice Requires="x14">
            <control shapeId="11939" r:id="rId312" name="Option Button 675">
              <controlPr defaultSize="0" autoFill="0" autoLine="0" autoPict="0">
                <anchor moveWithCells="1">
                  <from>
                    <xdr:col>24</xdr:col>
                    <xdr:colOff>152400</xdr:colOff>
                    <xdr:row>186</xdr:row>
                    <xdr:rowOff>12700</xdr:rowOff>
                  </from>
                  <to>
                    <xdr:col>27</xdr:col>
                    <xdr:colOff>107950</xdr:colOff>
                    <xdr:row>186</xdr:row>
                    <xdr:rowOff>273050</xdr:rowOff>
                  </to>
                </anchor>
              </controlPr>
            </control>
          </mc:Choice>
        </mc:AlternateContent>
        <mc:AlternateContent xmlns:mc="http://schemas.openxmlformats.org/markup-compatibility/2006">
          <mc:Choice Requires="x14">
            <control shapeId="11940" r:id="rId313" name="Option Button 676">
              <controlPr defaultSize="0" autoFill="0" autoLine="0" autoPict="0">
                <anchor moveWithCells="1">
                  <from>
                    <xdr:col>26</xdr:col>
                    <xdr:colOff>69850</xdr:colOff>
                    <xdr:row>186</xdr:row>
                    <xdr:rowOff>19050</xdr:rowOff>
                  </from>
                  <to>
                    <xdr:col>29</xdr:col>
                    <xdr:colOff>184150</xdr:colOff>
                    <xdr:row>186</xdr:row>
                    <xdr:rowOff>279400</xdr:rowOff>
                  </to>
                </anchor>
              </controlPr>
            </control>
          </mc:Choice>
        </mc:AlternateContent>
        <mc:AlternateContent xmlns:mc="http://schemas.openxmlformats.org/markup-compatibility/2006">
          <mc:Choice Requires="x14">
            <control shapeId="11941" r:id="rId314" name="Option Button 677">
              <controlPr defaultSize="0" autoFill="0" autoLine="0" autoPict="0">
                <anchor moveWithCells="1">
                  <from>
                    <xdr:col>24</xdr:col>
                    <xdr:colOff>152400</xdr:colOff>
                    <xdr:row>186</xdr:row>
                    <xdr:rowOff>190500</xdr:rowOff>
                  </from>
                  <to>
                    <xdr:col>27</xdr:col>
                    <xdr:colOff>107950</xdr:colOff>
                    <xdr:row>186</xdr:row>
                    <xdr:rowOff>457200</xdr:rowOff>
                  </to>
                </anchor>
              </controlPr>
            </control>
          </mc:Choice>
        </mc:AlternateContent>
        <mc:AlternateContent xmlns:mc="http://schemas.openxmlformats.org/markup-compatibility/2006">
          <mc:Choice Requires="x14">
            <control shapeId="11942" r:id="rId315" name="Group Box 678">
              <controlPr defaultSize="0" autoFill="0" autoPict="0">
                <anchor moveWithCells="1">
                  <from>
                    <xdr:col>24</xdr:col>
                    <xdr:colOff>19050</xdr:colOff>
                    <xdr:row>185</xdr:row>
                    <xdr:rowOff>25400</xdr:rowOff>
                  </from>
                  <to>
                    <xdr:col>30</xdr:col>
                    <xdr:colOff>95250</xdr:colOff>
                    <xdr:row>188</xdr:row>
                    <xdr:rowOff>12700</xdr:rowOff>
                  </to>
                </anchor>
              </controlPr>
            </control>
          </mc:Choice>
        </mc:AlternateContent>
        <mc:AlternateContent xmlns:mc="http://schemas.openxmlformats.org/markup-compatibility/2006">
          <mc:Choice Requires="x14">
            <control shapeId="11943" r:id="rId316" name="Option Button 679">
              <controlPr defaultSize="0" autoFill="0" autoLine="0" autoPict="0">
                <anchor moveWithCells="1">
                  <from>
                    <xdr:col>24</xdr:col>
                    <xdr:colOff>158750</xdr:colOff>
                    <xdr:row>188</xdr:row>
                    <xdr:rowOff>12700</xdr:rowOff>
                  </from>
                  <to>
                    <xdr:col>27</xdr:col>
                    <xdr:colOff>114300</xdr:colOff>
                    <xdr:row>188</xdr:row>
                    <xdr:rowOff>273050</xdr:rowOff>
                  </to>
                </anchor>
              </controlPr>
            </control>
          </mc:Choice>
        </mc:AlternateContent>
        <mc:AlternateContent xmlns:mc="http://schemas.openxmlformats.org/markup-compatibility/2006">
          <mc:Choice Requires="x14">
            <control shapeId="11944" r:id="rId317" name="Option Button 680">
              <controlPr defaultSize="0" autoFill="0" autoLine="0" autoPict="0">
                <anchor moveWithCells="1">
                  <from>
                    <xdr:col>26</xdr:col>
                    <xdr:colOff>69850</xdr:colOff>
                    <xdr:row>188</xdr:row>
                    <xdr:rowOff>19050</xdr:rowOff>
                  </from>
                  <to>
                    <xdr:col>29</xdr:col>
                    <xdr:colOff>184150</xdr:colOff>
                    <xdr:row>188</xdr:row>
                    <xdr:rowOff>279400</xdr:rowOff>
                  </to>
                </anchor>
              </controlPr>
            </control>
          </mc:Choice>
        </mc:AlternateContent>
        <mc:AlternateContent xmlns:mc="http://schemas.openxmlformats.org/markup-compatibility/2006">
          <mc:Choice Requires="x14">
            <control shapeId="11945" r:id="rId318" name="Option Button 681">
              <controlPr defaultSize="0" autoFill="0" autoLine="0" autoPict="0">
                <anchor moveWithCells="1">
                  <from>
                    <xdr:col>24</xdr:col>
                    <xdr:colOff>158750</xdr:colOff>
                    <xdr:row>188</xdr:row>
                    <xdr:rowOff>190500</xdr:rowOff>
                  </from>
                  <to>
                    <xdr:col>27</xdr:col>
                    <xdr:colOff>114300</xdr:colOff>
                    <xdr:row>188</xdr:row>
                    <xdr:rowOff>457200</xdr:rowOff>
                  </to>
                </anchor>
              </controlPr>
            </control>
          </mc:Choice>
        </mc:AlternateContent>
        <mc:AlternateContent xmlns:mc="http://schemas.openxmlformats.org/markup-compatibility/2006">
          <mc:Choice Requires="x14">
            <control shapeId="11946" r:id="rId319" name="Group Box 682">
              <controlPr defaultSize="0" autoFill="0" autoPict="0">
                <anchor moveWithCells="1">
                  <from>
                    <xdr:col>24</xdr:col>
                    <xdr:colOff>25400</xdr:colOff>
                    <xdr:row>187</xdr:row>
                    <xdr:rowOff>25400</xdr:rowOff>
                  </from>
                  <to>
                    <xdr:col>30</xdr:col>
                    <xdr:colOff>95250</xdr:colOff>
                    <xdr:row>190</xdr:row>
                    <xdr:rowOff>12700</xdr:rowOff>
                  </to>
                </anchor>
              </controlPr>
            </control>
          </mc:Choice>
        </mc:AlternateContent>
        <mc:AlternateContent xmlns:mc="http://schemas.openxmlformats.org/markup-compatibility/2006">
          <mc:Choice Requires="x14">
            <control shapeId="11955" r:id="rId320" name="Option Button 691">
              <controlPr defaultSize="0" autoFill="0" autoLine="0" autoPict="0">
                <anchor moveWithCells="1">
                  <from>
                    <xdr:col>24</xdr:col>
                    <xdr:colOff>152400</xdr:colOff>
                    <xdr:row>199</xdr:row>
                    <xdr:rowOff>82550</xdr:rowOff>
                  </from>
                  <to>
                    <xdr:col>27</xdr:col>
                    <xdr:colOff>107950</xdr:colOff>
                    <xdr:row>199</xdr:row>
                    <xdr:rowOff>342900</xdr:rowOff>
                  </to>
                </anchor>
              </controlPr>
            </control>
          </mc:Choice>
        </mc:AlternateContent>
        <mc:AlternateContent xmlns:mc="http://schemas.openxmlformats.org/markup-compatibility/2006">
          <mc:Choice Requires="x14">
            <control shapeId="11956" r:id="rId321" name="Option Button 692">
              <controlPr defaultSize="0" autoFill="0" autoLine="0" autoPict="0">
                <anchor moveWithCells="1">
                  <from>
                    <xdr:col>26</xdr:col>
                    <xdr:colOff>63500</xdr:colOff>
                    <xdr:row>199</xdr:row>
                    <xdr:rowOff>88900</xdr:rowOff>
                  </from>
                  <to>
                    <xdr:col>29</xdr:col>
                    <xdr:colOff>177800</xdr:colOff>
                    <xdr:row>199</xdr:row>
                    <xdr:rowOff>342900</xdr:rowOff>
                  </to>
                </anchor>
              </controlPr>
            </control>
          </mc:Choice>
        </mc:AlternateContent>
        <mc:AlternateContent xmlns:mc="http://schemas.openxmlformats.org/markup-compatibility/2006">
          <mc:Choice Requires="x14">
            <control shapeId="11957" r:id="rId322" name="Option Button 693">
              <controlPr defaultSize="0" autoFill="0" autoLine="0" autoPict="0">
                <anchor moveWithCells="1">
                  <from>
                    <xdr:col>24</xdr:col>
                    <xdr:colOff>152400</xdr:colOff>
                    <xdr:row>199</xdr:row>
                    <xdr:rowOff>260350</xdr:rowOff>
                  </from>
                  <to>
                    <xdr:col>27</xdr:col>
                    <xdr:colOff>107950</xdr:colOff>
                    <xdr:row>200</xdr:row>
                    <xdr:rowOff>50800</xdr:rowOff>
                  </to>
                </anchor>
              </controlPr>
            </control>
          </mc:Choice>
        </mc:AlternateContent>
        <mc:AlternateContent xmlns:mc="http://schemas.openxmlformats.org/markup-compatibility/2006">
          <mc:Choice Requires="x14">
            <control shapeId="11958" r:id="rId323" name="Group Box 694">
              <controlPr defaultSize="0" autoFill="0" autoPict="0">
                <anchor moveWithCells="1">
                  <from>
                    <xdr:col>24</xdr:col>
                    <xdr:colOff>0</xdr:colOff>
                    <xdr:row>199</xdr:row>
                    <xdr:rowOff>25400</xdr:rowOff>
                  </from>
                  <to>
                    <xdr:col>30</xdr:col>
                    <xdr:colOff>69850</xdr:colOff>
                    <xdr:row>201</xdr:row>
                    <xdr:rowOff>82550</xdr:rowOff>
                  </to>
                </anchor>
              </controlPr>
            </control>
          </mc:Choice>
        </mc:AlternateContent>
        <mc:AlternateContent xmlns:mc="http://schemas.openxmlformats.org/markup-compatibility/2006">
          <mc:Choice Requires="x14">
            <control shapeId="11959" r:id="rId324" name="Option Button 695">
              <controlPr defaultSize="0" autoFill="0" autoLine="0" autoPict="0">
                <anchor moveWithCells="1">
                  <from>
                    <xdr:col>24</xdr:col>
                    <xdr:colOff>158750</xdr:colOff>
                    <xdr:row>203</xdr:row>
                    <xdr:rowOff>0</xdr:rowOff>
                  </from>
                  <to>
                    <xdr:col>27</xdr:col>
                    <xdr:colOff>114300</xdr:colOff>
                    <xdr:row>203</xdr:row>
                    <xdr:rowOff>260350</xdr:rowOff>
                  </to>
                </anchor>
              </controlPr>
            </control>
          </mc:Choice>
        </mc:AlternateContent>
        <mc:AlternateContent xmlns:mc="http://schemas.openxmlformats.org/markup-compatibility/2006">
          <mc:Choice Requires="x14">
            <control shapeId="11960" r:id="rId325" name="Option Button 696">
              <controlPr defaultSize="0" autoFill="0" autoLine="0" autoPict="0">
                <anchor moveWithCells="1">
                  <from>
                    <xdr:col>26</xdr:col>
                    <xdr:colOff>76200</xdr:colOff>
                    <xdr:row>203</xdr:row>
                    <xdr:rowOff>6350</xdr:rowOff>
                  </from>
                  <to>
                    <xdr:col>29</xdr:col>
                    <xdr:colOff>184150</xdr:colOff>
                    <xdr:row>203</xdr:row>
                    <xdr:rowOff>266700</xdr:rowOff>
                  </to>
                </anchor>
              </controlPr>
            </control>
          </mc:Choice>
        </mc:AlternateContent>
        <mc:AlternateContent xmlns:mc="http://schemas.openxmlformats.org/markup-compatibility/2006">
          <mc:Choice Requires="x14">
            <control shapeId="11961" r:id="rId326" name="Option Button 697">
              <controlPr defaultSize="0" autoFill="0" autoLine="0" autoPict="0">
                <anchor moveWithCells="1">
                  <from>
                    <xdr:col>24</xdr:col>
                    <xdr:colOff>158750</xdr:colOff>
                    <xdr:row>203</xdr:row>
                    <xdr:rowOff>177800</xdr:rowOff>
                  </from>
                  <to>
                    <xdr:col>27</xdr:col>
                    <xdr:colOff>114300</xdr:colOff>
                    <xdr:row>203</xdr:row>
                    <xdr:rowOff>444500</xdr:rowOff>
                  </to>
                </anchor>
              </controlPr>
            </control>
          </mc:Choice>
        </mc:AlternateContent>
        <mc:AlternateContent xmlns:mc="http://schemas.openxmlformats.org/markup-compatibility/2006">
          <mc:Choice Requires="x14">
            <control shapeId="11962" r:id="rId327" name="Group Box 698">
              <controlPr defaultSize="0" autoFill="0" autoPict="0">
                <anchor moveWithCells="1">
                  <from>
                    <xdr:col>24</xdr:col>
                    <xdr:colOff>6350</xdr:colOff>
                    <xdr:row>202</xdr:row>
                    <xdr:rowOff>12700</xdr:rowOff>
                  </from>
                  <to>
                    <xdr:col>30</xdr:col>
                    <xdr:colOff>82550</xdr:colOff>
                    <xdr:row>205</xdr:row>
                    <xdr:rowOff>0</xdr:rowOff>
                  </to>
                </anchor>
              </controlPr>
            </control>
          </mc:Choice>
        </mc:AlternateContent>
        <mc:AlternateContent xmlns:mc="http://schemas.openxmlformats.org/markup-compatibility/2006">
          <mc:Choice Requires="x14">
            <control shapeId="11963" r:id="rId328" name="Option Button 699">
              <controlPr defaultSize="0" autoFill="0" autoLine="0" autoPict="0">
                <anchor moveWithCells="1">
                  <from>
                    <xdr:col>24</xdr:col>
                    <xdr:colOff>152400</xdr:colOff>
                    <xdr:row>205</xdr:row>
                    <xdr:rowOff>12700</xdr:rowOff>
                  </from>
                  <to>
                    <xdr:col>27</xdr:col>
                    <xdr:colOff>107950</xdr:colOff>
                    <xdr:row>205</xdr:row>
                    <xdr:rowOff>273050</xdr:rowOff>
                  </to>
                </anchor>
              </controlPr>
            </control>
          </mc:Choice>
        </mc:AlternateContent>
        <mc:AlternateContent xmlns:mc="http://schemas.openxmlformats.org/markup-compatibility/2006">
          <mc:Choice Requires="x14">
            <control shapeId="11964" r:id="rId329" name="Option Button 700">
              <controlPr defaultSize="0" autoFill="0" autoLine="0" autoPict="0">
                <anchor moveWithCells="1">
                  <from>
                    <xdr:col>26</xdr:col>
                    <xdr:colOff>69850</xdr:colOff>
                    <xdr:row>205</xdr:row>
                    <xdr:rowOff>19050</xdr:rowOff>
                  </from>
                  <to>
                    <xdr:col>29</xdr:col>
                    <xdr:colOff>177800</xdr:colOff>
                    <xdr:row>205</xdr:row>
                    <xdr:rowOff>279400</xdr:rowOff>
                  </to>
                </anchor>
              </controlPr>
            </control>
          </mc:Choice>
        </mc:AlternateContent>
        <mc:AlternateContent xmlns:mc="http://schemas.openxmlformats.org/markup-compatibility/2006">
          <mc:Choice Requires="x14">
            <control shapeId="11965" r:id="rId330" name="Option Button 701">
              <controlPr defaultSize="0" autoFill="0" autoLine="0" autoPict="0">
                <anchor moveWithCells="1">
                  <from>
                    <xdr:col>24</xdr:col>
                    <xdr:colOff>152400</xdr:colOff>
                    <xdr:row>205</xdr:row>
                    <xdr:rowOff>190500</xdr:rowOff>
                  </from>
                  <to>
                    <xdr:col>27</xdr:col>
                    <xdr:colOff>107950</xdr:colOff>
                    <xdr:row>205</xdr:row>
                    <xdr:rowOff>457200</xdr:rowOff>
                  </to>
                </anchor>
              </controlPr>
            </control>
          </mc:Choice>
        </mc:AlternateContent>
        <mc:AlternateContent xmlns:mc="http://schemas.openxmlformats.org/markup-compatibility/2006">
          <mc:Choice Requires="x14">
            <control shapeId="11966" r:id="rId331" name="Group Box 702">
              <controlPr defaultSize="0" autoFill="0" autoPict="0">
                <anchor moveWithCells="1">
                  <from>
                    <xdr:col>23</xdr:col>
                    <xdr:colOff>298450</xdr:colOff>
                    <xdr:row>204</xdr:row>
                    <xdr:rowOff>25400</xdr:rowOff>
                  </from>
                  <to>
                    <xdr:col>30</xdr:col>
                    <xdr:colOff>76200</xdr:colOff>
                    <xdr:row>207</xdr:row>
                    <xdr:rowOff>12700</xdr:rowOff>
                  </to>
                </anchor>
              </controlPr>
            </control>
          </mc:Choice>
        </mc:AlternateContent>
        <mc:AlternateContent xmlns:mc="http://schemas.openxmlformats.org/markup-compatibility/2006">
          <mc:Choice Requires="x14">
            <control shapeId="11967" r:id="rId332" name="Option Button 703">
              <controlPr defaultSize="0" autoFill="0" autoLine="0" autoPict="0">
                <anchor moveWithCells="1">
                  <from>
                    <xdr:col>24</xdr:col>
                    <xdr:colOff>146050</xdr:colOff>
                    <xdr:row>209</xdr:row>
                    <xdr:rowOff>19050</xdr:rowOff>
                  </from>
                  <to>
                    <xdr:col>27</xdr:col>
                    <xdr:colOff>101600</xdr:colOff>
                    <xdr:row>209</xdr:row>
                    <xdr:rowOff>279400</xdr:rowOff>
                  </to>
                </anchor>
              </controlPr>
            </control>
          </mc:Choice>
        </mc:AlternateContent>
        <mc:AlternateContent xmlns:mc="http://schemas.openxmlformats.org/markup-compatibility/2006">
          <mc:Choice Requires="x14">
            <control shapeId="11968" r:id="rId333" name="Option Button 704">
              <controlPr defaultSize="0" autoFill="0" autoLine="0" autoPict="0">
                <anchor moveWithCells="1">
                  <from>
                    <xdr:col>26</xdr:col>
                    <xdr:colOff>63500</xdr:colOff>
                    <xdr:row>209</xdr:row>
                    <xdr:rowOff>25400</xdr:rowOff>
                  </from>
                  <to>
                    <xdr:col>29</xdr:col>
                    <xdr:colOff>177800</xdr:colOff>
                    <xdr:row>209</xdr:row>
                    <xdr:rowOff>292100</xdr:rowOff>
                  </to>
                </anchor>
              </controlPr>
            </control>
          </mc:Choice>
        </mc:AlternateContent>
        <mc:AlternateContent xmlns:mc="http://schemas.openxmlformats.org/markup-compatibility/2006">
          <mc:Choice Requires="x14">
            <control shapeId="11969" r:id="rId334" name="Option Button 705">
              <controlPr defaultSize="0" autoFill="0" autoLine="0" autoPict="0">
                <anchor moveWithCells="1">
                  <from>
                    <xdr:col>24</xdr:col>
                    <xdr:colOff>146050</xdr:colOff>
                    <xdr:row>209</xdr:row>
                    <xdr:rowOff>196850</xdr:rowOff>
                  </from>
                  <to>
                    <xdr:col>27</xdr:col>
                    <xdr:colOff>101600</xdr:colOff>
                    <xdr:row>209</xdr:row>
                    <xdr:rowOff>463550</xdr:rowOff>
                  </to>
                </anchor>
              </controlPr>
            </control>
          </mc:Choice>
        </mc:AlternateContent>
        <mc:AlternateContent xmlns:mc="http://schemas.openxmlformats.org/markup-compatibility/2006">
          <mc:Choice Requires="x14">
            <control shapeId="11970" r:id="rId335" name="Group Box 706">
              <controlPr defaultSize="0" autoFill="0" autoPict="0">
                <anchor moveWithCells="1">
                  <from>
                    <xdr:col>23</xdr:col>
                    <xdr:colOff>298450</xdr:colOff>
                    <xdr:row>208</xdr:row>
                    <xdr:rowOff>25400</xdr:rowOff>
                  </from>
                  <to>
                    <xdr:col>30</xdr:col>
                    <xdr:colOff>69850</xdr:colOff>
                    <xdr:row>211</xdr:row>
                    <xdr:rowOff>12700</xdr:rowOff>
                  </to>
                </anchor>
              </controlPr>
            </control>
          </mc:Choice>
        </mc:AlternateContent>
        <mc:AlternateContent xmlns:mc="http://schemas.openxmlformats.org/markup-compatibility/2006">
          <mc:Choice Requires="x14">
            <control shapeId="11971" r:id="rId336" name="Option Button 707">
              <controlPr defaultSize="0" autoFill="0" autoLine="0" autoPict="0">
                <anchor moveWithCells="1">
                  <from>
                    <xdr:col>24</xdr:col>
                    <xdr:colOff>152400</xdr:colOff>
                    <xdr:row>213</xdr:row>
                    <xdr:rowOff>0</xdr:rowOff>
                  </from>
                  <to>
                    <xdr:col>27</xdr:col>
                    <xdr:colOff>107950</xdr:colOff>
                    <xdr:row>213</xdr:row>
                    <xdr:rowOff>260350</xdr:rowOff>
                  </to>
                </anchor>
              </controlPr>
            </control>
          </mc:Choice>
        </mc:AlternateContent>
        <mc:AlternateContent xmlns:mc="http://schemas.openxmlformats.org/markup-compatibility/2006">
          <mc:Choice Requires="x14">
            <control shapeId="11972" r:id="rId337" name="Option Button 708">
              <controlPr defaultSize="0" autoFill="0" autoLine="0" autoPict="0">
                <anchor moveWithCells="1">
                  <from>
                    <xdr:col>26</xdr:col>
                    <xdr:colOff>63500</xdr:colOff>
                    <xdr:row>213</xdr:row>
                    <xdr:rowOff>6350</xdr:rowOff>
                  </from>
                  <to>
                    <xdr:col>29</xdr:col>
                    <xdr:colOff>177800</xdr:colOff>
                    <xdr:row>213</xdr:row>
                    <xdr:rowOff>266700</xdr:rowOff>
                  </to>
                </anchor>
              </controlPr>
            </control>
          </mc:Choice>
        </mc:AlternateContent>
        <mc:AlternateContent xmlns:mc="http://schemas.openxmlformats.org/markup-compatibility/2006">
          <mc:Choice Requires="x14">
            <control shapeId="11973" r:id="rId338" name="Option Button 709">
              <controlPr defaultSize="0" autoFill="0" autoLine="0" autoPict="0">
                <anchor moveWithCells="1">
                  <from>
                    <xdr:col>24</xdr:col>
                    <xdr:colOff>152400</xdr:colOff>
                    <xdr:row>213</xdr:row>
                    <xdr:rowOff>177800</xdr:rowOff>
                  </from>
                  <to>
                    <xdr:col>27</xdr:col>
                    <xdr:colOff>107950</xdr:colOff>
                    <xdr:row>213</xdr:row>
                    <xdr:rowOff>444500</xdr:rowOff>
                  </to>
                </anchor>
              </controlPr>
            </control>
          </mc:Choice>
        </mc:AlternateContent>
        <mc:AlternateContent xmlns:mc="http://schemas.openxmlformats.org/markup-compatibility/2006">
          <mc:Choice Requires="x14">
            <control shapeId="11974" r:id="rId339" name="Group Box 710">
              <controlPr defaultSize="0" autoFill="0" autoPict="0">
                <anchor moveWithCells="1">
                  <from>
                    <xdr:col>24</xdr:col>
                    <xdr:colOff>0</xdr:colOff>
                    <xdr:row>212</xdr:row>
                    <xdr:rowOff>12700</xdr:rowOff>
                  </from>
                  <to>
                    <xdr:col>30</xdr:col>
                    <xdr:colOff>69850</xdr:colOff>
                    <xdr:row>215</xdr:row>
                    <xdr:rowOff>6350</xdr:rowOff>
                  </to>
                </anchor>
              </controlPr>
            </control>
          </mc:Choice>
        </mc:AlternateContent>
        <mc:AlternateContent xmlns:mc="http://schemas.openxmlformats.org/markup-compatibility/2006">
          <mc:Choice Requires="x14">
            <control shapeId="11975" r:id="rId340" name="Option Button 711">
              <controlPr defaultSize="0" autoFill="0" autoLine="0" autoPict="0">
                <anchor moveWithCells="1">
                  <from>
                    <xdr:col>24</xdr:col>
                    <xdr:colOff>152400</xdr:colOff>
                    <xdr:row>215</xdr:row>
                    <xdr:rowOff>0</xdr:rowOff>
                  </from>
                  <to>
                    <xdr:col>27</xdr:col>
                    <xdr:colOff>107950</xdr:colOff>
                    <xdr:row>215</xdr:row>
                    <xdr:rowOff>260350</xdr:rowOff>
                  </to>
                </anchor>
              </controlPr>
            </control>
          </mc:Choice>
        </mc:AlternateContent>
        <mc:AlternateContent xmlns:mc="http://schemas.openxmlformats.org/markup-compatibility/2006">
          <mc:Choice Requires="x14">
            <control shapeId="11976" r:id="rId341" name="Option Button 712">
              <controlPr defaultSize="0" autoFill="0" autoLine="0" autoPict="0">
                <anchor moveWithCells="1">
                  <from>
                    <xdr:col>26</xdr:col>
                    <xdr:colOff>63500</xdr:colOff>
                    <xdr:row>215</xdr:row>
                    <xdr:rowOff>6350</xdr:rowOff>
                  </from>
                  <to>
                    <xdr:col>29</xdr:col>
                    <xdr:colOff>177800</xdr:colOff>
                    <xdr:row>215</xdr:row>
                    <xdr:rowOff>266700</xdr:rowOff>
                  </to>
                </anchor>
              </controlPr>
            </control>
          </mc:Choice>
        </mc:AlternateContent>
        <mc:AlternateContent xmlns:mc="http://schemas.openxmlformats.org/markup-compatibility/2006">
          <mc:Choice Requires="x14">
            <control shapeId="11977" r:id="rId342" name="Option Button 713">
              <controlPr defaultSize="0" autoFill="0" autoLine="0" autoPict="0">
                <anchor moveWithCells="1">
                  <from>
                    <xdr:col>24</xdr:col>
                    <xdr:colOff>152400</xdr:colOff>
                    <xdr:row>215</xdr:row>
                    <xdr:rowOff>177800</xdr:rowOff>
                  </from>
                  <to>
                    <xdr:col>27</xdr:col>
                    <xdr:colOff>107950</xdr:colOff>
                    <xdr:row>215</xdr:row>
                    <xdr:rowOff>444500</xdr:rowOff>
                  </to>
                </anchor>
              </controlPr>
            </control>
          </mc:Choice>
        </mc:AlternateContent>
        <mc:AlternateContent xmlns:mc="http://schemas.openxmlformats.org/markup-compatibility/2006">
          <mc:Choice Requires="x14">
            <control shapeId="11978" r:id="rId343" name="Group Box 714">
              <controlPr defaultSize="0" autoFill="0" autoPict="0">
                <anchor moveWithCells="1">
                  <from>
                    <xdr:col>24</xdr:col>
                    <xdr:colOff>0</xdr:colOff>
                    <xdr:row>214</xdr:row>
                    <xdr:rowOff>12700</xdr:rowOff>
                  </from>
                  <to>
                    <xdr:col>30</xdr:col>
                    <xdr:colOff>69850</xdr:colOff>
                    <xdr:row>217</xdr:row>
                    <xdr:rowOff>6350</xdr:rowOff>
                  </to>
                </anchor>
              </controlPr>
            </control>
          </mc:Choice>
        </mc:AlternateContent>
        <mc:AlternateContent xmlns:mc="http://schemas.openxmlformats.org/markup-compatibility/2006">
          <mc:Choice Requires="x14">
            <control shapeId="11979" r:id="rId344" name="Option Button 715">
              <controlPr defaultSize="0" autoFill="0" autoLine="0" autoPict="0">
                <anchor moveWithCells="1">
                  <from>
                    <xdr:col>24</xdr:col>
                    <xdr:colOff>152400</xdr:colOff>
                    <xdr:row>229</xdr:row>
                    <xdr:rowOff>44450</xdr:rowOff>
                  </from>
                  <to>
                    <xdr:col>27</xdr:col>
                    <xdr:colOff>107950</xdr:colOff>
                    <xdr:row>230</xdr:row>
                    <xdr:rowOff>234950</xdr:rowOff>
                  </to>
                </anchor>
              </controlPr>
            </control>
          </mc:Choice>
        </mc:AlternateContent>
        <mc:AlternateContent xmlns:mc="http://schemas.openxmlformats.org/markup-compatibility/2006">
          <mc:Choice Requires="x14">
            <control shapeId="11980" r:id="rId345" name="Option Button 716">
              <controlPr defaultSize="0" autoFill="0" autoLine="0" autoPict="0">
                <anchor moveWithCells="1">
                  <from>
                    <xdr:col>26</xdr:col>
                    <xdr:colOff>63500</xdr:colOff>
                    <xdr:row>229</xdr:row>
                    <xdr:rowOff>50800</xdr:rowOff>
                  </from>
                  <to>
                    <xdr:col>29</xdr:col>
                    <xdr:colOff>177800</xdr:colOff>
                    <xdr:row>230</xdr:row>
                    <xdr:rowOff>241300</xdr:rowOff>
                  </to>
                </anchor>
              </controlPr>
            </control>
          </mc:Choice>
        </mc:AlternateContent>
        <mc:AlternateContent xmlns:mc="http://schemas.openxmlformats.org/markup-compatibility/2006">
          <mc:Choice Requires="x14">
            <control shapeId="11981" r:id="rId346" name="Option Button 717">
              <controlPr defaultSize="0" autoFill="0" autoLine="0" autoPict="0">
                <anchor moveWithCells="1">
                  <from>
                    <xdr:col>24</xdr:col>
                    <xdr:colOff>152400</xdr:colOff>
                    <xdr:row>230</xdr:row>
                    <xdr:rowOff>152400</xdr:rowOff>
                  </from>
                  <to>
                    <xdr:col>27</xdr:col>
                    <xdr:colOff>107950</xdr:colOff>
                    <xdr:row>230</xdr:row>
                    <xdr:rowOff>419100</xdr:rowOff>
                  </to>
                </anchor>
              </controlPr>
            </control>
          </mc:Choice>
        </mc:AlternateContent>
        <mc:AlternateContent xmlns:mc="http://schemas.openxmlformats.org/markup-compatibility/2006">
          <mc:Choice Requires="x14">
            <control shapeId="11982" r:id="rId347" name="Group Box 718">
              <controlPr defaultSize="0" autoFill="0" autoPict="0">
                <anchor moveWithCells="1">
                  <from>
                    <xdr:col>24</xdr:col>
                    <xdr:colOff>0</xdr:colOff>
                    <xdr:row>228</xdr:row>
                    <xdr:rowOff>463550</xdr:rowOff>
                  </from>
                  <to>
                    <xdr:col>30</xdr:col>
                    <xdr:colOff>69850</xdr:colOff>
                    <xdr:row>231</xdr:row>
                    <xdr:rowOff>44450</xdr:rowOff>
                  </to>
                </anchor>
              </controlPr>
            </control>
          </mc:Choice>
        </mc:AlternateContent>
        <mc:AlternateContent xmlns:mc="http://schemas.openxmlformats.org/markup-compatibility/2006">
          <mc:Choice Requires="x14">
            <control shapeId="11983" r:id="rId348" name="Option Button 719">
              <controlPr defaultSize="0" autoFill="0" autoLine="0" autoPict="0">
                <anchor moveWithCells="1">
                  <from>
                    <xdr:col>24</xdr:col>
                    <xdr:colOff>158750</xdr:colOff>
                    <xdr:row>238</xdr:row>
                    <xdr:rowOff>0</xdr:rowOff>
                  </from>
                  <to>
                    <xdr:col>27</xdr:col>
                    <xdr:colOff>114300</xdr:colOff>
                    <xdr:row>238</xdr:row>
                    <xdr:rowOff>260350</xdr:rowOff>
                  </to>
                </anchor>
              </controlPr>
            </control>
          </mc:Choice>
        </mc:AlternateContent>
        <mc:AlternateContent xmlns:mc="http://schemas.openxmlformats.org/markup-compatibility/2006">
          <mc:Choice Requires="x14">
            <control shapeId="11984" r:id="rId349" name="Option Button 720">
              <controlPr defaultSize="0" autoFill="0" autoLine="0" autoPict="0">
                <anchor moveWithCells="1">
                  <from>
                    <xdr:col>26</xdr:col>
                    <xdr:colOff>76200</xdr:colOff>
                    <xdr:row>238</xdr:row>
                    <xdr:rowOff>6350</xdr:rowOff>
                  </from>
                  <to>
                    <xdr:col>29</xdr:col>
                    <xdr:colOff>190500</xdr:colOff>
                    <xdr:row>238</xdr:row>
                    <xdr:rowOff>266700</xdr:rowOff>
                  </to>
                </anchor>
              </controlPr>
            </control>
          </mc:Choice>
        </mc:AlternateContent>
        <mc:AlternateContent xmlns:mc="http://schemas.openxmlformats.org/markup-compatibility/2006">
          <mc:Choice Requires="x14">
            <control shapeId="11985" r:id="rId350" name="Option Button 721">
              <controlPr defaultSize="0" autoFill="0" autoLine="0" autoPict="0">
                <anchor moveWithCells="1">
                  <from>
                    <xdr:col>24</xdr:col>
                    <xdr:colOff>158750</xdr:colOff>
                    <xdr:row>238</xdr:row>
                    <xdr:rowOff>177800</xdr:rowOff>
                  </from>
                  <to>
                    <xdr:col>27</xdr:col>
                    <xdr:colOff>114300</xdr:colOff>
                    <xdr:row>238</xdr:row>
                    <xdr:rowOff>444500</xdr:rowOff>
                  </to>
                </anchor>
              </controlPr>
            </control>
          </mc:Choice>
        </mc:AlternateContent>
        <mc:AlternateContent xmlns:mc="http://schemas.openxmlformats.org/markup-compatibility/2006">
          <mc:Choice Requires="x14">
            <control shapeId="11986" r:id="rId351" name="Group Box 722">
              <controlPr defaultSize="0" autoFill="0" autoPict="0">
                <anchor moveWithCells="1">
                  <from>
                    <xdr:col>24</xdr:col>
                    <xdr:colOff>6350</xdr:colOff>
                    <xdr:row>237</xdr:row>
                    <xdr:rowOff>12700</xdr:rowOff>
                  </from>
                  <to>
                    <xdr:col>30</xdr:col>
                    <xdr:colOff>82550</xdr:colOff>
                    <xdr:row>240</xdr:row>
                    <xdr:rowOff>6350</xdr:rowOff>
                  </to>
                </anchor>
              </controlPr>
            </control>
          </mc:Choice>
        </mc:AlternateContent>
        <mc:AlternateContent xmlns:mc="http://schemas.openxmlformats.org/markup-compatibility/2006">
          <mc:Choice Requires="x14">
            <control shapeId="11987" r:id="rId352" name="Option Button 723">
              <controlPr defaultSize="0" autoFill="0" autoLine="0" autoPict="0">
                <anchor moveWithCells="1">
                  <from>
                    <xdr:col>24</xdr:col>
                    <xdr:colOff>158750</xdr:colOff>
                    <xdr:row>240</xdr:row>
                    <xdr:rowOff>12700</xdr:rowOff>
                  </from>
                  <to>
                    <xdr:col>27</xdr:col>
                    <xdr:colOff>114300</xdr:colOff>
                    <xdr:row>240</xdr:row>
                    <xdr:rowOff>273050</xdr:rowOff>
                  </to>
                </anchor>
              </controlPr>
            </control>
          </mc:Choice>
        </mc:AlternateContent>
        <mc:AlternateContent xmlns:mc="http://schemas.openxmlformats.org/markup-compatibility/2006">
          <mc:Choice Requires="x14">
            <control shapeId="11988" r:id="rId353" name="Option Button 724">
              <controlPr defaultSize="0" autoFill="0" autoLine="0" autoPict="0">
                <anchor moveWithCells="1">
                  <from>
                    <xdr:col>26</xdr:col>
                    <xdr:colOff>76200</xdr:colOff>
                    <xdr:row>240</xdr:row>
                    <xdr:rowOff>19050</xdr:rowOff>
                  </from>
                  <to>
                    <xdr:col>29</xdr:col>
                    <xdr:colOff>190500</xdr:colOff>
                    <xdr:row>240</xdr:row>
                    <xdr:rowOff>279400</xdr:rowOff>
                  </to>
                </anchor>
              </controlPr>
            </control>
          </mc:Choice>
        </mc:AlternateContent>
        <mc:AlternateContent xmlns:mc="http://schemas.openxmlformats.org/markup-compatibility/2006">
          <mc:Choice Requires="x14">
            <control shapeId="11989" r:id="rId354" name="Option Button 725">
              <controlPr defaultSize="0" autoFill="0" autoLine="0" autoPict="0">
                <anchor moveWithCells="1">
                  <from>
                    <xdr:col>24</xdr:col>
                    <xdr:colOff>158750</xdr:colOff>
                    <xdr:row>240</xdr:row>
                    <xdr:rowOff>190500</xdr:rowOff>
                  </from>
                  <to>
                    <xdr:col>27</xdr:col>
                    <xdr:colOff>114300</xdr:colOff>
                    <xdr:row>240</xdr:row>
                    <xdr:rowOff>457200</xdr:rowOff>
                  </to>
                </anchor>
              </controlPr>
            </control>
          </mc:Choice>
        </mc:AlternateContent>
        <mc:AlternateContent xmlns:mc="http://schemas.openxmlformats.org/markup-compatibility/2006">
          <mc:Choice Requires="x14">
            <control shapeId="11990" r:id="rId355" name="Group Box 726">
              <controlPr defaultSize="0" autoFill="0" autoPict="0">
                <anchor moveWithCells="1">
                  <from>
                    <xdr:col>24</xdr:col>
                    <xdr:colOff>6350</xdr:colOff>
                    <xdr:row>239</xdr:row>
                    <xdr:rowOff>19050</xdr:rowOff>
                  </from>
                  <to>
                    <xdr:col>30</xdr:col>
                    <xdr:colOff>82550</xdr:colOff>
                    <xdr:row>242</xdr:row>
                    <xdr:rowOff>12700</xdr:rowOff>
                  </to>
                </anchor>
              </controlPr>
            </control>
          </mc:Choice>
        </mc:AlternateContent>
        <mc:AlternateContent xmlns:mc="http://schemas.openxmlformats.org/markup-compatibility/2006">
          <mc:Choice Requires="x14">
            <control shapeId="11991" r:id="rId356" name="Option Button 727">
              <controlPr defaultSize="0" autoFill="0" autoLine="0" autoPict="0">
                <anchor moveWithCells="1">
                  <from>
                    <xdr:col>24</xdr:col>
                    <xdr:colOff>158750</xdr:colOff>
                    <xdr:row>249</xdr:row>
                    <xdr:rowOff>292100</xdr:rowOff>
                  </from>
                  <to>
                    <xdr:col>27</xdr:col>
                    <xdr:colOff>114300</xdr:colOff>
                    <xdr:row>251</xdr:row>
                    <xdr:rowOff>12700</xdr:rowOff>
                  </to>
                </anchor>
              </controlPr>
            </control>
          </mc:Choice>
        </mc:AlternateContent>
        <mc:AlternateContent xmlns:mc="http://schemas.openxmlformats.org/markup-compatibility/2006">
          <mc:Choice Requires="x14">
            <control shapeId="11992" r:id="rId357" name="Option Button 728">
              <controlPr defaultSize="0" autoFill="0" autoLine="0" autoPict="0">
                <anchor moveWithCells="1">
                  <from>
                    <xdr:col>26</xdr:col>
                    <xdr:colOff>76200</xdr:colOff>
                    <xdr:row>249</xdr:row>
                    <xdr:rowOff>298450</xdr:rowOff>
                  </from>
                  <to>
                    <xdr:col>29</xdr:col>
                    <xdr:colOff>190500</xdr:colOff>
                    <xdr:row>251</xdr:row>
                    <xdr:rowOff>19050</xdr:rowOff>
                  </to>
                </anchor>
              </controlPr>
            </control>
          </mc:Choice>
        </mc:AlternateContent>
        <mc:AlternateContent xmlns:mc="http://schemas.openxmlformats.org/markup-compatibility/2006">
          <mc:Choice Requires="x14">
            <control shapeId="11993" r:id="rId358" name="Option Button 729">
              <controlPr defaultSize="0" autoFill="0" autoLine="0" autoPict="0">
                <anchor moveWithCells="1">
                  <from>
                    <xdr:col>24</xdr:col>
                    <xdr:colOff>158750</xdr:colOff>
                    <xdr:row>250</xdr:row>
                    <xdr:rowOff>0</xdr:rowOff>
                  </from>
                  <to>
                    <xdr:col>27</xdr:col>
                    <xdr:colOff>114300</xdr:colOff>
                    <xdr:row>251</xdr:row>
                    <xdr:rowOff>196850</xdr:rowOff>
                  </to>
                </anchor>
              </controlPr>
            </control>
          </mc:Choice>
        </mc:AlternateContent>
        <mc:AlternateContent xmlns:mc="http://schemas.openxmlformats.org/markup-compatibility/2006">
          <mc:Choice Requires="x14">
            <control shapeId="11994" r:id="rId359" name="Group Box 730">
              <controlPr defaultSize="0" autoFill="0" autoPict="0">
                <anchor moveWithCells="1">
                  <from>
                    <xdr:col>24</xdr:col>
                    <xdr:colOff>12700</xdr:colOff>
                    <xdr:row>249</xdr:row>
                    <xdr:rowOff>234950</xdr:rowOff>
                  </from>
                  <to>
                    <xdr:col>30</xdr:col>
                    <xdr:colOff>82550</xdr:colOff>
                    <xdr:row>251</xdr:row>
                    <xdr:rowOff>292100</xdr:rowOff>
                  </to>
                </anchor>
              </controlPr>
            </control>
          </mc:Choice>
        </mc:AlternateContent>
        <mc:AlternateContent xmlns:mc="http://schemas.openxmlformats.org/markup-compatibility/2006">
          <mc:Choice Requires="x14">
            <control shapeId="11995" r:id="rId360" name="Option Button 731">
              <controlPr defaultSize="0" autoFill="0" autoLine="0" autoPict="0">
                <anchor moveWithCells="1">
                  <from>
                    <xdr:col>24</xdr:col>
                    <xdr:colOff>146050</xdr:colOff>
                    <xdr:row>253</xdr:row>
                    <xdr:rowOff>31750</xdr:rowOff>
                  </from>
                  <to>
                    <xdr:col>27</xdr:col>
                    <xdr:colOff>101600</xdr:colOff>
                    <xdr:row>253</xdr:row>
                    <xdr:rowOff>285750</xdr:rowOff>
                  </to>
                </anchor>
              </controlPr>
            </control>
          </mc:Choice>
        </mc:AlternateContent>
        <mc:AlternateContent xmlns:mc="http://schemas.openxmlformats.org/markup-compatibility/2006">
          <mc:Choice Requires="x14">
            <control shapeId="11996" r:id="rId361" name="Option Button 732">
              <controlPr defaultSize="0" autoFill="0" autoLine="0" autoPict="0">
                <anchor moveWithCells="1">
                  <from>
                    <xdr:col>26</xdr:col>
                    <xdr:colOff>63500</xdr:colOff>
                    <xdr:row>253</xdr:row>
                    <xdr:rowOff>31750</xdr:rowOff>
                  </from>
                  <to>
                    <xdr:col>29</xdr:col>
                    <xdr:colOff>177800</xdr:colOff>
                    <xdr:row>253</xdr:row>
                    <xdr:rowOff>292100</xdr:rowOff>
                  </to>
                </anchor>
              </controlPr>
            </control>
          </mc:Choice>
        </mc:AlternateContent>
        <mc:AlternateContent xmlns:mc="http://schemas.openxmlformats.org/markup-compatibility/2006">
          <mc:Choice Requires="x14">
            <control shapeId="11997" r:id="rId362" name="Option Button 733">
              <controlPr defaultSize="0" autoFill="0" autoLine="0" autoPict="0">
                <anchor moveWithCells="1">
                  <from>
                    <xdr:col>24</xdr:col>
                    <xdr:colOff>146050</xdr:colOff>
                    <xdr:row>253</xdr:row>
                    <xdr:rowOff>203200</xdr:rowOff>
                  </from>
                  <to>
                    <xdr:col>27</xdr:col>
                    <xdr:colOff>101600</xdr:colOff>
                    <xdr:row>254</xdr:row>
                    <xdr:rowOff>0</xdr:rowOff>
                  </to>
                </anchor>
              </controlPr>
            </control>
          </mc:Choice>
        </mc:AlternateContent>
        <mc:AlternateContent xmlns:mc="http://schemas.openxmlformats.org/markup-compatibility/2006">
          <mc:Choice Requires="x14">
            <control shapeId="11998" r:id="rId363" name="Group Box 734">
              <controlPr defaultSize="0" autoFill="0" autoPict="0">
                <anchor moveWithCells="1">
                  <from>
                    <xdr:col>23</xdr:col>
                    <xdr:colOff>298450</xdr:colOff>
                    <xdr:row>252</xdr:row>
                    <xdr:rowOff>38100</xdr:rowOff>
                  </from>
                  <to>
                    <xdr:col>30</xdr:col>
                    <xdr:colOff>69850</xdr:colOff>
                    <xdr:row>255</xdr:row>
                    <xdr:rowOff>25400</xdr:rowOff>
                  </to>
                </anchor>
              </controlPr>
            </control>
          </mc:Choice>
        </mc:AlternateContent>
        <mc:AlternateContent xmlns:mc="http://schemas.openxmlformats.org/markup-compatibility/2006">
          <mc:Choice Requires="x14">
            <control shapeId="11999" r:id="rId364" name="Option Button 735">
              <controlPr defaultSize="0" autoFill="0" autoLine="0" autoPict="0">
                <anchor moveWithCells="1">
                  <from>
                    <xdr:col>24</xdr:col>
                    <xdr:colOff>158750</xdr:colOff>
                    <xdr:row>255</xdr:row>
                    <xdr:rowOff>31750</xdr:rowOff>
                  </from>
                  <to>
                    <xdr:col>27</xdr:col>
                    <xdr:colOff>114300</xdr:colOff>
                    <xdr:row>255</xdr:row>
                    <xdr:rowOff>285750</xdr:rowOff>
                  </to>
                </anchor>
              </controlPr>
            </control>
          </mc:Choice>
        </mc:AlternateContent>
        <mc:AlternateContent xmlns:mc="http://schemas.openxmlformats.org/markup-compatibility/2006">
          <mc:Choice Requires="x14">
            <control shapeId="12000" r:id="rId365" name="Option Button 736">
              <controlPr defaultSize="0" autoFill="0" autoLine="0" autoPict="0">
                <anchor moveWithCells="1">
                  <from>
                    <xdr:col>26</xdr:col>
                    <xdr:colOff>76200</xdr:colOff>
                    <xdr:row>255</xdr:row>
                    <xdr:rowOff>31750</xdr:rowOff>
                  </from>
                  <to>
                    <xdr:col>29</xdr:col>
                    <xdr:colOff>190500</xdr:colOff>
                    <xdr:row>255</xdr:row>
                    <xdr:rowOff>292100</xdr:rowOff>
                  </to>
                </anchor>
              </controlPr>
            </control>
          </mc:Choice>
        </mc:AlternateContent>
        <mc:AlternateContent xmlns:mc="http://schemas.openxmlformats.org/markup-compatibility/2006">
          <mc:Choice Requires="x14">
            <control shapeId="12001" r:id="rId366" name="Option Button 737">
              <controlPr defaultSize="0" autoFill="0" autoLine="0" autoPict="0">
                <anchor moveWithCells="1">
                  <from>
                    <xdr:col>24</xdr:col>
                    <xdr:colOff>158750</xdr:colOff>
                    <xdr:row>255</xdr:row>
                    <xdr:rowOff>222250</xdr:rowOff>
                  </from>
                  <to>
                    <xdr:col>27</xdr:col>
                    <xdr:colOff>114300</xdr:colOff>
                    <xdr:row>256</xdr:row>
                    <xdr:rowOff>12700</xdr:rowOff>
                  </to>
                </anchor>
              </controlPr>
            </control>
          </mc:Choice>
        </mc:AlternateContent>
        <mc:AlternateContent xmlns:mc="http://schemas.openxmlformats.org/markup-compatibility/2006">
          <mc:Choice Requires="x14">
            <control shapeId="12002" r:id="rId367" name="Group Box 738">
              <controlPr defaultSize="0" autoFill="0" autoPict="0">
                <anchor moveWithCells="1">
                  <from>
                    <xdr:col>24</xdr:col>
                    <xdr:colOff>6350</xdr:colOff>
                    <xdr:row>254</xdr:row>
                    <xdr:rowOff>38100</xdr:rowOff>
                  </from>
                  <to>
                    <xdr:col>30</xdr:col>
                    <xdr:colOff>82550</xdr:colOff>
                    <xdr:row>257</xdr:row>
                    <xdr:rowOff>25400</xdr:rowOff>
                  </to>
                </anchor>
              </controlPr>
            </control>
          </mc:Choice>
        </mc:AlternateContent>
        <mc:AlternateContent xmlns:mc="http://schemas.openxmlformats.org/markup-compatibility/2006">
          <mc:Choice Requires="x14">
            <control shapeId="12003" r:id="rId368" name="Option Button 739">
              <controlPr defaultSize="0" autoFill="0" autoLine="0" autoPict="0">
                <anchor moveWithCells="1">
                  <from>
                    <xdr:col>24</xdr:col>
                    <xdr:colOff>146050</xdr:colOff>
                    <xdr:row>257</xdr:row>
                    <xdr:rowOff>31750</xdr:rowOff>
                  </from>
                  <to>
                    <xdr:col>27</xdr:col>
                    <xdr:colOff>101600</xdr:colOff>
                    <xdr:row>257</xdr:row>
                    <xdr:rowOff>292100</xdr:rowOff>
                  </to>
                </anchor>
              </controlPr>
            </control>
          </mc:Choice>
        </mc:AlternateContent>
        <mc:AlternateContent xmlns:mc="http://schemas.openxmlformats.org/markup-compatibility/2006">
          <mc:Choice Requires="x14">
            <control shapeId="12004" r:id="rId369" name="Option Button 740">
              <controlPr defaultSize="0" autoFill="0" autoLine="0" autoPict="0">
                <anchor moveWithCells="1">
                  <from>
                    <xdr:col>26</xdr:col>
                    <xdr:colOff>63500</xdr:colOff>
                    <xdr:row>257</xdr:row>
                    <xdr:rowOff>31750</xdr:rowOff>
                  </from>
                  <to>
                    <xdr:col>29</xdr:col>
                    <xdr:colOff>177800</xdr:colOff>
                    <xdr:row>257</xdr:row>
                    <xdr:rowOff>292100</xdr:rowOff>
                  </to>
                </anchor>
              </controlPr>
            </control>
          </mc:Choice>
        </mc:AlternateContent>
        <mc:AlternateContent xmlns:mc="http://schemas.openxmlformats.org/markup-compatibility/2006">
          <mc:Choice Requires="x14">
            <control shapeId="12005" r:id="rId370" name="Option Button 741">
              <controlPr defaultSize="0" autoFill="0" autoLine="0" autoPict="0">
                <anchor moveWithCells="1">
                  <from>
                    <xdr:col>24</xdr:col>
                    <xdr:colOff>146050</xdr:colOff>
                    <xdr:row>257</xdr:row>
                    <xdr:rowOff>209550</xdr:rowOff>
                  </from>
                  <to>
                    <xdr:col>27</xdr:col>
                    <xdr:colOff>101600</xdr:colOff>
                    <xdr:row>258</xdr:row>
                    <xdr:rowOff>6350</xdr:rowOff>
                  </to>
                </anchor>
              </controlPr>
            </control>
          </mc:Choice>
        </mc:AlternateContent>
        <mc:AlternateContent xmlns:mc="http://schemas.openxmlformats.org/markup-compatibility/2006">
          <mc:Choice Requires="x14">
            <control shapeId="12006" r:id="rId371" name="Group Box 742">
              <controlPr defaultSize="0" autoFill="0" autoPict="0">
                <anchor moveWithCells="1">
                  <from>
                    <xdr:col>23</xdr:col>
                    <xdr:colOff>298450</xdr:colOff>
                    <xdr:row>256</xdr:row>
                    <xdr:rowOff>38100</xdr:rowOff>
                  </from>
                  <to>
                    <xdr:col>30</xdr:col>
                    <xdr:colOff>69850</xdr:colOff>
                    <xdr:row>259</xdr:row>
                    <xdr:rowOff>25400</xdr:rowOff>
                  </to>
                </anchor>
              </controlPr>
            </control>
          </mc:Choice>
        </mc:AlternateContent>
        <mc:AlternateContent xmlns:mc="http://schemas.openxmlformats.org/markup-compatibility/2006">
          <mc:Choice Requires="x14">
            <control shapeId="12007" r:id="rId372" name="Option Button 743">
              <controlPr defaultSize="0" autoFill="0" autoLine="0" autoPict="0">
                <anchor moveWithCells="1">
                  <from>
                    <xdr:col>24</xdr:col>
                    <xdr:colOff>146050</xdr:colOff>
                    <xdr:row>276</xdr:row>
                    <xdr:rowOff>330200</xdr:rowOff>
                  </from>
                  <to>
                    <xdr:col>27</xdr:col>
                    <xdr:colOff>101600</xdr:colOff>
                    <xdr:row>278</xdr:row>
                    <xdr:rowOff>44450</xdr:rowOff>
                  </to>
                </anchor>
              </controlPr>
            </control>
          </mc:Choice>
        </mc:AlternateContent>
        <mc:AlternateContent xmlns:mc="http://schemas.openxmlformats.org/markup-compatibility/2006">
          <mc:Choice Requires="x14">
            <control shapeId="12008" r:id="rId373" name="Option Button 744">
              <controlPr defaultSize="0" autoFill="0" autoLine="0" autoPict="0">
                <anchor moveWithCells="1">
                  <from>
                    <xdr:col>26</xdr:col>
                    <xdr:colOff>63500</xdr:colOff>
                    <xdr:row>276</xdr:row>
                    <xdr:rowOff>330200</xdr:rowOff>
                  </from>
                  <to>
                    <xdr:col>29</xdr:col>
                    <xdr:colOff>177800</xdr:colOff>
                    <xdr:row>278</xdr:row>
                    <xdr:rowOff>44450</xdr:rowOff>
                  </to>
                </anchor>
              </controlPr>
            </control>
          </mc:Choice>
        </mc:AlternateContent>
        <mc:AlternateContent xmlns:mc="http://schemas.openxmlformats.org/markup-compatibility/2006">
          <mc:Choice Requires="x14">
            <control shapeId="12009" r:id="rId374" name="Option Button 745">
              <controlPr defaultSize="0" autoFill="0" autoLine="0" autoPict="0">
                <anchor moveWithCells="1">
                  <from>
                    <xdr:col>24</xdr:col>
                    <xdr:colOff>146050</xdr:colOff>
                    <xdr:row>277</xdr:row>
                    <xdr:rowOff>31750</xdr:rowOff>
                  </from>
                  <to>
                    <xdr:col>27</xdr:col>
                    <xdr:colOff>101600</xdr:colOff>
                    <xdr:row>278</xdr:row>
                    <xdr:rowOff>228600</xdr:rowOff>
                  </to>
                </anchor>
              </controlPr>
            </control>
          </mc:Choice>
        </mc:AlternateContent>
        <mc:AlternateContent xmlns:mc="http://schemas.openxmlformats.org/markup-compatibility/2006">
          <mc:Choice Requires="x14">
            <control shapeId="12010" r:id="rId375" name="Group Box 746">
              <controlPr defaultSize="0" autoFill="0" autoPict="0">
                <anchor moveWithCells="1">
                  <from>
                    <xdr:col>23</xdr:col>
                    <xdr:colOff>298450</xdr:colOff>
                    <xdr:row>276</xdr:row>
                    <xdr:rowOff>266700</xdr:rowOff>
                  </from>
                  <to>
                    <xdr:col>30</xdr:col>
                    <xdr:colOff>69850</xdr:colOff>
                    <xdr:row>278</xdr:row>
                    <xdr:rowOff>323850</xdr:rowOff>
                  </to>
                </anchor>
              </controlPr>
            </control>
          </mc:Choice>
        </mc:AlternateContent>
        <mc:AlternateContent xmlns:mc="http://schemas.openxmlformats.org/markup-compatibility/2006">
          <mc:Choice Requires="x14">
            <control shapeId="12011" r:id="rId376" name="Option Button 747">
              <controlPr defaultSize="0" autoFill="0" autoLine="0" autoPict="0">
                <anchor moveWithCells="1">
                  <from>
                    <xdr:col>24</xdr:col>
                    <xdr:colOff>152400</xdr:colOff>
                    <xdr:row>286</xdr:row>
                    <xdr:rowOff>279400</xdr:rowOff>
                  </from>
                  <to>
                    <xdr:col>27</xdr:col>
                    <xdr:colOff>107950</xdr:colOff>
                    <xdr:row>287</xdr:row>
                    <xdr:rowOff>63500</xdr:rowOff>
                  </to>
                </anchor>
              </controlPr>
            </control>
          </mc:Choice>
        </mc:AlternateContent>
        <mc:AlternateContent xmlns:mc="http://schemas.openxmlformats.org/markup-compatibility/2006">
          <mc:Choice Requires="x14">
            <control shapeId="12012" r:id="rId377" name="Option Button 748">
              <controlPr defaultSize="0" autoFill="0" autoLine="0" autoPict="0">
                <anchor moveWithCells="1">
                  <from>
                    <xdr:col>26</xdr:col>
                    <xdr:colOff>63500</xdr:colOff>
                    <xdr:row>286</xdr:row>
                    <xdr:rowOff>279400</xdr:rowOff>
                  </from>
                  <to>
                    <xdr:col>29</xdr:col>
                    <xdr:colOff>177800</xdr:colOff>
                    <xdr:row>288</xdr:row>
                    <xdr:rowOff>6350</xdr:rowOff>
                  </to>
                </anchor>
              </controlPr>
            </control>
          </mc:Choice>
        </mc:AlternateContent>
        <mc:AlternateContent xmlns:mc="http://schemas.openxmlformats.org/markup-compatibility/2006">
          <mc:Choice Requires="x14">
            <control shapeId="12013" r:id="rId378" name="Option Button 749">
              <controlPr defaultSize="0" autoFill="0" autoLine="0" autoPict="0">
                <anchor moveWithCells="1">
                  <from>
                    <xdr:col>24</xdr:col>
                    <xdr:colOff>152400</xdr:colOff>
                    <xdr:row>286</xdr:row>
                    <xdr:rowOff>450850</xdr:rowOff>
                  </from>
                  <to>
                    <xdr:col>27</xdr:col>
                    <xdr:colOff>107950</xdr:colOff>
                    <xdr:row>288</xdr:row>
                    <xdr:rowOff>177800</xdr:rowOff>
                  </to>
                </anchor>
              </controlPr>
            </control>
          </mc:Choice>
        </mc:AlternateContent>
        <mc:AlternateContent xmlns:mc="http://schemas.openxmlformats.org/markup-compatibility/2006">
          <mc:Choice Requires="x14">
            <control shapeId="12014" r:id="rId379" name="Group Box 750">
              <controlPr defaultSize="0" autoFill="0" autoPict="0">
                <anchor moveWithCells="1">
                  <from>
                    <xdr:col>24</xdr:col>
                    <xdr:colOff>0</xdr:colOff>
                    <xdr:row>286</xdr:row>
                    <xdr:rowOff>222250</xdr:rowOff>
                  </from>
                  <to>
                    <xdr:col>30</xdr:col>
                    <xdr:colOff>76200</xdr:colOff>
                    <xdr:row>288</xdr:row>
                    <xdr:rowOff>273050</xdr:rowOff>
                  </to>
                </anchor>
              </controlPr>
            </control>
          </mc:Choice>
        </mc:AlternateContent>
        <mc:AlternateContent xmlns:mc="http://schemas.openxmlformats.org/markup-compatibility/2006">
          <mc:Choice Requires="x14">
            <control shapeId="12015" r:id="rId380" name="Option Button 751">
              <controlPr defaultSize="0" autoFill="0" autoLine="0" autoPict="0">
                <anchor moveWithCells="1">
                  <from>
                    <xdr:col>24</xdr:col>
                    <xdr:colOff>146050</xdr:colOff>
                    <xdr:row>290</xdr:row>
                    <xdr:rowOff>12700</xdr:rowOff>
                  </from>
                  <to>
                    <xdr:col>27</xdr:col>
                    <xdr:colOff>101600</xdr:colOff>
                    <xdr:row>290</xdr:row>
                    <xdr:rowOff>273050</xdr:rowOff>
                  </to>
                </anchor>
              </controlPr>
            </control>
          </mc:Choice>
        </mc:AlternateContent>
        <mc:AlternateContent xmlns:mc="http://schemas.openxmlformats.org/markup-compatibility/2006">
          <mc:Choice Requires="x14">
            <control shapeId="12016" r:id="rId381" name="Option Button 752">
              <controlPr defaultSize="0" autoFill="0" autoLine="0" autoPict="0">
                <anchor moveWithCells="1">
                  <from>
                    <xdr:col>26</xdr:col>
                    <xdr:colOff>63500</xdr:colOff>
                    <xdr:row>290</xdr:row>
                    <xdr:rowOff>19050</xdr:rowOff>
                  </from>
                  <to>
                    <xdr:col>29</xdr:col>
                    <xdr:colOff>177800</xdr:colOff>
                    <xdr:row>290</xdr:row>
                    <xdr:rowOff>273050</xdr:rowOff>
                  </to>
                </anchor>
              </controlPr>
            </control>
          </mc:Choice>
        </mc:AlternateContent>
        <mc:AlternateContent xmlns:mc="http://schemas.openxmlformats.org/markup-compatibility/2006">
          <mc:Choice Requires="x14">
            <control shapeId="12017" r:id="rId382" name="Option Button 753">
              <controlPr defaultSize="0" autoFill="0" autoLine="0" autoPict="0">
                <anchor moveWithCells="1">
                  <from>
                    <xdr:col>24</xdr:col>
                    <xdr:colOff>146050</xdr:colOff>
                    <xdr:row>290</xdr:row>
                    <xdr:rowOff>190500</xdr:rowOff>
                  </from>
                  <to>
                    <xdr:col>27</xdr:col>
                    <xdr:colOff>101600</xdr:colOff>
                    <xdr:row>290</xdr:row>
                    <xdr:rowOff>457200</xdr:rowOff>
                  </to>
                </anchor>
              </controlPr>
            </control>
          </mc:Choice>
        </mc:AlternateContent>
        <mc:AlternateContent xmlns:mc="http://schemas.openxmlformats.org/markup-compatibility/2006">
          <mc:Choice Requires="x14">
            <control shapeId="12018" r:id="rId383" name="Group Box 754">
              <controlPr defaultSize="0" autoFill="0" autoPict="0">
                <anchor moveWithCells="1">
                  <from>
                    <xdr:col>23</xdr:col>
                    <xdr:colOff>298450</xdr:colOff>
                    <xdr:row>289</xdr:row>
                    <xdr:rowOff>25400</xdr:rowOff>
                  </from>
                  <to>
                    <xdr:col>30</xdr:col>
                    <xdr:colOff>69850</xdr:colOff>
                    <xdr:row>292</xdr:row>
                    <xdr:rowOff>12700</xdr:rowOff>
                  </to>
                </anchor>
              </controlPr>
            </control>
          </mc:Choice>
        </mc:AlternateContent>
        <mc:AlternateContent xmlns:mc="http://schemas.openxmlformats.org/markup-compatibility/2006">
          <mc:Choice Requires="x14">
            <control shapeId="12019" r:id="rId384" name="Option Button 755">
              <controlPr defaultSize="0" autoFill="0" autoLine="0" autoPict="0">
                <anchor moveWithCells="1">
                  <from>
                    <xdr:col>24</xdr:col>
                    <xdr:colOff>146050</xdr:colOff>
                    <xdr:row>292</xdr:row>
                    <xdr:rowOff>0</xdr:rowOff>
                  </from>
                  <to>
                    <xdr:col>27</xdr:col>
                    <xdr:colOff>101600</xdr:colOff>
                    <xdr:row>292</xdr:row>
                    <xdr:rowOff>260350</xdr:rowOff>
                  </to>
                </anchor>
              </controlPr>
            </control>
          </mc:Choice>
        </mc:AlternateContent>
        <mc:AlternateContent xmlns:mc="http://schemas.openxmlformats.org/markup-compatibility/2006">
          <mc:Choice Requires="x14">
            <control shapeId="12020" r:id="rId385" name="Option Button 756">
              <controlPr defaultSize="0" autoFill="0" autoLine="0" autoPict="0">
                <anchor moveWithCells="1">
                  <from>
                    <xdr:col>26</xdr:col>
                    <xdr:colOff>63500</xdr:colOff>
                    <xdr:row>292</xdr:row>
                    <xdr:rowOff>6350</xdr:rowOff>
                  </from>
                  <to>
                    <xdr:col>29</xdr:col>
                    <xdr:colOff>177800</xdr:colOff>
                    <xdr:row>292</xdr:row>
                    <xdr:rowOff>266700</xdr:rowOff>
                  </to>
                </anchor>
              </controlPr>
            </control>
          </mc:Choice>
        </mc:AlternateContent>
        <mc:AlternateContent xmlns:mc="http://schemas.openxmlformats.org/markup-compatibility/2006">
          <mc:Choice Requires="x14">
            <control shapeId="12021" r:id="rId386" name="Option Button 757">
              <controlPr defaultSize="0" autoFill="0" autoLine="0" autoPict="0">
                <anchor moveWithCells="1">
                  <from>
                    <xdr:col>24</xdr:col>
                    <xdr:colOff>146050</xdr:colOff>
                    <xdr:row>292</xdr:row>
                    <xdr:rowOff>177800</xdr:rowOff>
                  </from>
                  <to>
                    <xdr:col>27</xdr:col>
                    <xdr:colOff>101600</xdr:colOff>
                    <xdr:row>292</xdr:row>
                    <xdr:rowOff>444500</xdr:rowOff>
                  </to>
                </anchor>
              </controlPr>
            </control>
          </mc:Choice>
        </mc:AlternateContent>
        <mc:AlternateContent xmlns:mc="http://schemas.openxmlformats.org/markup-compatibility/2006">
          <mc:Choice Requires="x14">
            <control shapeId="12022" r:id="rId387" name="Group Box 758">
              <controlPr defaultSize="0" autoFill="0" autoPict="0">
                <anchor moveWithCells="1">
                  <from>
                    <xdr:col>23</xdr:col>
                    <xdr:colOff>298450</xdr:colOff>
                    <xdr:row>291</xdr:row>
                    <xdr:rowOff>12700</xdr:rowOff>
                  </from>
                  <to>
                    <xdr:col>30</xdr:col>
                    <xdr:colOff>69850</xdr:colOff>
                    <xdr:row>294</xdr:row>
                    <xdr:rowOff>6350</xdr:rowOff>
                  </to>
                </anchor>
              </controlPr>
            </control>
          </mc:Choice>
        </mc:AlternateContent>
        <mc:AlternateContent xmlns:mc="http://schemas.openxmlformats.org/markup-compatibility/2006">
          <mc:Choice Requires="x14">
            <control shapeId="12023" r:id="rId388" name="Option Button 759">
              <controlPr defaultSize="0" autoFill="0" autoLine="0" autoPict="0">
                <anchor moveWithCells="1">
                  <from>
                    <xdr:col>24</xdr:col>
                    <xdr:colOff>146050</xdr:colOff>
                    <xdr:row>294</xdr:row>
                    <xdr:rowOff>25400</xdr:rowOff>
                  </from>
                  <to>
                    <xdr:col>27</xdr:col>
                    <xdr:colOff>101600</xdr:colOff>
                    <xdr:row>294</xdr:row>
                    <xdr:rowOff>285750</xdr:rowOff>
                  </to>
                </anchor>
              </controlPr>
            </control>
          </mc:Choice>
        </mc:AlternateContent>
        <mc:AlternateContent xmlns:mc="http://schemas.openxmlformats.org/markup-compatibility/2006">
          <mc:Choice Requires="x14">
            <control shapeId="12024" r:id="rId389" name="Option Button 760">
              <controlPr defaultSize="0" autoFill="0" autoLine="0" autoPict="0">
                <anchor moveWithCells="1">
                  <from>
                    <xdr:col>26</xdr:col>
                    <xdr:colOff>63500</xdr:colOff>
                    <xdr:row>294</xdr:row>
                    <xdr:rowOff>31750</xdr:rowOff>
                  </from>
                  <to>
                    <xdr:col>29</xdr:col>
                    <xdr:colOff>177800</xdr:colOff>
                    <xdr:row>294</xdr:row>
                    <xdr:rowOff>285750</xdr:rowOff>
                  </to>
                </anchor>
              </controlPr>
            </control>
          </mc:Choice>
        </mc:AlternateContent>
        <mc:AlternateContent xmlns:mc="http://schemas.openxmlformats.org/markup-compatibility/2006">
          <mc:Choice Requires="x14">
            <control shapeId="12025" r:id="rId390" name="Option Button 761">
              <controlPr defaultSize="0" autoFill="0" autoLine="0" autoPict="0">
                <anchor moveWithCells="1">
                  <from>
                    <xdr:col>24</xdr:col>
                    <xdr:colOff>146050</xdr:colOff>
                    <xdr:row>294</xdr:row>
                    <xdr:rowOff>203200</xdr:rowOff>
                  </from>
                  <to>
                    <xdr:col>27</xdr:col>
                    <xdr:colOff>101600</xdr:colOff>
                    <xdr:row>295</xdr:row>
                    <xdr:rowOff>6350</xdr:rowOff>
                  </to>
                </anchor>
              </controlPr>
            </control>
          </mc:Choice>
        </mc:AlternateContent>
        <mc:AlternateContent xmlns:mc="http://schemas.openxmlformats.org/markup-compatibility/2006">
          <mc:Choice Requires="x14">
            <control shapeId="12026" r:id="rId391" name="Group Box 762">
              <controlPr defaultSize="0" autoFill="0" autoPict="0">
                <anchor moveWithCells="1">
                  <from>
                    <xdr:col>23</xdr:col>
                    <xdr:colOff>298450</xdr:colOff>
                    <xdr:row>293</xdr:row>
                    <xdr:rowOff>38100</xdr:rowOff>
                  </from>
                  <to>
                    <xdr:col>30</xdr:col>
                    <xdr:colOff>69850</xdr:colOff>
                    <xdr:row>296</xdr:row>
                    <xdr:rowOff>25400</xdr:rowOff>
                  </to>
                </anchor>
              </controlPr>
            </control>
          </mc:Choice>
        </mc:AlternateContent>
        <mc:AlternateContent xmlns:mc="http://schemas.openxmlformats.org/markup-compatibility/2006">
          <mc:Choice Requires="x14">
            <control shapeId="12027" r:id="rId392" name="Option Button 763">
              <controlPr defaultSize="0" autoFill="0" autoLine="0" autoPict="0">
                <anchor moveWithCells="1">
                  <from>
                    <xdr:col>24</xdr:col>
                    <xdr:colOff>152400</xdr:colOff>
                    <xdr:row>311</xdr:row>
                    <xdr:rowOff>139700</xdr:rowOff>
                  </from>
                  <to>
                    <xdr:col>27</xdr:col>
                    <xdr:colOff>107950</xdr:colOff>
                    <xdr:row>311</xdr:row>
                    <xdr:rowOff>400050</xdr:rowOff>
                  </to>
                </anchor>
              </controlPr>
            </control>
          </mc:Choice>
        </mc:AlternateContent>
        <mc:AlternateContent xmlns:mc="http://schemas.openxmlformats.org/markup-compatibility/2006">
          <mc:Choice Requires="x14">
            <control shapeId="12028" r:id="rId393" name="Option Button 764">
              <controlPr defaultSize="0" autoFill="0" autoLine="0" autoPict="0">
                <anchor moveWithCells="1">
                  <from>
                    <xdr:col>26</xdr:col>
                    <xdr:colOff>63500</xdr:colOff>
                    <xdr:row>311</xdr:row>
                    <xdr:rowOff>146050</xdr:rowOff>
                  </from>
                  <to>
                    <xdr:col>29</xdr:col>
                    <xdr:colOff>177800</xdr:colOff>
                    <xdr:row>311</xdr:row>
                    <xdr:rowOff>400050</xdr:rowOff>
                  </to>
                </anchor>
              </controlPr>
            </control>
          </mc:Choice>
        </mc:AlternateContent>
        <mc:AlternateContent xmlns:mc="http://schemas.openxmlformats.org/markup-compatibility/2006">
          <mc:Choice Requires="x14">
            <control shapeId="12029" r:id="rId394" name="Option Button 765">
              <controlPr defaultSize="0" autoFill="0" autoLine="0" autoPict="0">
                <anchor moveWithCells="1">
                  <from>
                    <xdr:col>24</xdr:col>
                    <xdr:colOff>152400</xdr:colOff>
                    <xdr:row>311</xdr:row>
                    <xdr:rowOff>317500</xdr:rowOff>
                  </from>
                  <to>
                    <xdr:col>27</xdr:col>
                    <xdr:colOff>107950</xdr:colOff>
                    <xdr:row>313</xdr:row>
                    <xdr:rowOff>38100</xdr:rowOff>
                  </to>
                </anchor>
              </controlPr>
            </control>
          </mc:Choice>
        </mc:AlternateContent>
        <mc:AlternateContent xmlns:mc="http://schemas.openxmlformats.org/markup-compatibility/2006">
          <mc:Choice Requires="x14">
            <control shapeId="12030" r:id="rId395" name="Group Box 766">
              <controlPr defaultSize="0" autoFill="0" autoPict="0">
                <anchor moveWithCells="1">
                  <from>
                    <xdr:col>24</xdr:col>
                    <xdr:colOff>0</xdr:colOff>
                    <xdr:row>311</xdr:row>
                    <xdr:rowOff>82550</xdr:rowOff>
                  </from>
                  <to>
                    <xdr:col>30</xdr:col>
                    <xdr:colOff>76200</xdr:colOff>
                    <xdr:row>313</xdr:row>
                    <xdr:rowOff>139700</xdr:rowOff>
                  </to>
                </anchor>
              </controlPr>
            </control>
          </mc:Choice>
        </mc:AlternateContent>
        <mc:AlternateContent xmlns:mc="http://schemas.openxmlformats.org/markup-compatibility/2006">
          <mc:Choice Requires="x14">
            <control shapeId="12036" r:id="rId396" name="Option Button 772">
              <controlPr defaultSize="0" autoFill="0" autoLine="0" autoPict="0">
                <anchor moveWithCells="1">
                  <from>
                    <xdr:col>24</xdr:col>
                    <xdr:colOff>146050</xdr:colOff>
                    <xdr:row>321</xdr:row>
                    <xdr:rowOff>323850</xdr:rowOff>
                  </from>
                  <to>
                    <xdr:col>27</xdr:col>
                    <xdr:colOff>101600</xdr:colOff>
                    <xdr:row>323</xdr:row>
                    <xdr:rowOff>38100</xdr:rowOff>
                  </to>
                </anchor>
              </controlPr>
            </control>
          </mc:Choice>
        </mc:AlternateContent>
        <mc:AlternateContent xmlns:mc="http://schemas.openxmlformats.org/markup-compatibility/2006">
          <mc:Choice Requires="x14">
            <control shapeId="12037" r:id="rId397" name="Option Button 773">
              <controlPr defaultSize="0" autoFill="0" autoLine="0" autoPict="0">
                <anchor moveWithCells="1">
                  <from>
                    <xdr:col>26</xdr:col>
                    <xdr:colOff>63500</xdr:colOff>
                    <xdr:row>321</xdr:row>
                    <xdr:rowOff>330200</xdr:rowOff>
                  </from>
                  <to>
                    <xdr:col>29</xdr:col>
                    <xdr:colOff>177800</xdr:colOff>
                    <xdr:row>323</xdr:row>
                    <xdr:rowOff>44450</xdr:rowOff>
                  </to>
                </anchor>
              </controlPr>
            </control>
          </mc:Choice>
        </mc:AlternateContent>
        <mc:AlternateContent xmlns:mc="http://schemas.openxmlformats.org/markup-compatibility/2006">
          <mc:Choice Requires="x14">
            <control shapeId="12038" r:id="rId398" name="Option Button 774">
              <controlPr defaultSize="0" autoFill="0" autoLine="0" autoPict="0">
                <anchor moveWithCells="1">
                  <from>
                    <xdr:col>24</xdr:col>
                    <xdr:colOff>146050</xdr:colOff>
                    <xdr:row>322</xdr:row>
                    <xdr:rowOff>25400</xdr:rowOff>
                  </from>
                  <to>
                    <xdr:col>27</xdr:col>
                    <xdr:colOff>101600</xdr:colOff>
                    <xdr:row>323</xdr:row>
                    <xdr:rowOff>222250</xdr:rowOff>
                  </to>
                </anchor>
              </controlPr>
            </control>
          </mc:Choice>
        </mc:AlternateContent>
        <mc:AlternateContent xmlns:mc="http://schemas.openxmlformats.org/markup-compatibility/2006">
          <mc:Choice Requires="x14">
            <control shapeId="12039" r:id="rId399" name="Group Box 775">
              <controlPr defaultSize="0" autoFill="0" autoPict="0">
                <anchor moveWithCells="1">
                  <from>
                    <xdr:col>23</xdr:col>
                    <xdr:colOff>298450</xdr:colOff>
                    <xdr:row>321</xdr:row>
                    <xdr:rowOff>260350</xdr:rowOff>
                  </from>
                  <to>
                    <xdr:col>30</xdr:col>
                    <xdr:colOff>69850</xdr:colOff>
                    <xdr:row>323</xdr:row>
                    <xdr:rowOff>317500</xdr:rowOff>
                  </to>
                </anchor>
              </controlPr>
            </control>
          </mc:Choice>
        </mc:AlternateContent>
        <mc:AlternateContent xmlns:mc="http://schemas.openxmlformats.org/markup-compatibility/2006">
          <mc:Choice Requires="x14">
            <control shapeId="12040" r:id="rId400" name="Option Button 776">
              <controlPr defaultSize="0" autoFill="0" autoLine="0" autoPict="0">
                <anchor moveWithCells="1">
                  <from>
                    <xdr:col>24</xdr:col>
                    <xdr:colOff>165100</xdr:colOff>
                    <xdr:row>325</xdr:row>
                    <xdr:rowOff>0</xdr:rowOff>
                  </from>
                  <to>
                    <xdr:col>27</xdr:col>
                    <xdr:colOff>120650</xdr:colOff>
                    <xdr:row>325</xdr:row>
                    <xdr:rowOff>260350</xdr:rowOff>
                  </to>
                </anchor>
              </controlPr>
            </control>
          </mc:Choice>
        </mc:AlternateContent>
        <mc:AlternateContent xmlns:mc="http://schemas.openxmlformats.org/markup-compatibility/2006">
          <mc:Choice Requires="x14">
            <control shapeId="12041" r:id="rId401" name="Option Button 777">
              <controlPr defaultSize="0" autoFill="0" autoLine="0" autoPict="0">
                <anchor moveWithCells="1">
                  <from>
                    <xdr:col>26</xdr:col>
                    <xdr:colOff>76200</xdr:colOff>
                    <xdr:row>325</xdr:row>
                    <xdr:rowOff>6350</xdr:rowOff>
                  </from>
                  <to>
                    <xdr:col>29</xdr:col>
                    <xdr:colOff>190500</xdr:colOff>
                    <xdr:row>325</xdr:row>
                    <xdr:rowOff>266700</xdr:rowOff>
                  </to>
                </anchor>
              </controlPr>
            </control>
          </mc:Choice>
        </mc:AlternateContent>
        <mc:AlternateContent xmlns:mc="http://schemas.openxmlformats.org/markup-compatibility/2006">
          <mc:Choice Requires="x14">
            <control shapeId="12042" r:id="rId402" name="Option Button 778">
              <controlPr defaultSize="0" autoFill="0" autoLine="0" autoPict="0">
                <anchor moveWithCells="1">
                  <from>
                    <xdr:col>24</xdr:col>
                    <xdr:colOff>165100</xdr:colOff>
                    <xdr:row>325</xdr:row>
                    <xdr:rowOff>177800</xdr:rowOff>
                  </from>
                  <to>
                    <xdr:col>27</xdr:col>
                    <xdr:colOff>120650</xdr:colOff>
                    <xdr:row>325</xdr:row>
                    <xdr:rowOff>444500</xdr:rowOff>
                  </to>
                </anchor>
              </controlPr>
            </control>
          </mc:Choice>
        </mc:AlternateContent>
        <mc:AlternateContent xmlns:mc="http://schemas.openxmlformats.org/markup-compatibility/2006">
          <mc:Choice Requires="x14">
            <control shapeId="12043" r:id="rId403" name="Group Box 779">
              <controlPr defaultSize="0" autoFill="0" autoPict="0">
                <anchor moveWithCells="1">
                  <from>
                    <xdr:col>24</xdr:col>
                    <xdr:colOff>12700</xdr:colOff>
                    <xdr:row>324</xdr:row>
                    <xdr:rowOff>12700</xdr:rowOff>
                  </from>
                  <to>
                    <xdr:col>30</xdr:col>
                    <xdr:colOff>82550</xdr:colOff>
                    <xdr:row>327</xdr:row>
                    <xdr:rowOff>6350</xdr:rowOff>
                  </to>
                </anchor>
              </controlPr>
            </control>
          </mc:Choice>
        </mc:AlternateContent>
        <mc:AlternateContent xmlns:mc="http://schemas.openxmlformats.org/markup-compatibility/2006">
          <mc:Choice Requires="x14">
            <control shapeId="12044" r:id="rId404" name="Option Button 780">
              <controlPr defaultSize="0" autoFill="0" autoLine="0" autoPict="0">
                <anchor moveWithCells="1">
                  <from>
                    <xdr:col>24</xdr:col>
                    <xdr:colOff>158750</xdr:colOff>
                    <xdr:row>327</xdr:row>
                    <xdr:rowOff>38100</xdr:rowOff>
                  </from>
                  <to>
                    <xdr:col>27</xdr:col>
                    <xdr:colOff>114300</xdr:colOff>
                    <xdr:row>327</xdr:row>
                    <xdr:rowOff>292100</xdr:rowOff>
                  </to>
                </anchor>
              </controlPr>
            </control>
          </mc:Choice>
        </mc:AlternateContent>
        <mc:AlternateContent xmlns:mc="http://schemas.openxmlformats.org/markup-compatibility/2006">
          <mc:Choice Requires="x14">
            <control shapeId="12045" r:id="rId405" name="Option Button 781">
              <controlPr defaultSize="0" autoFill="0" autoLine="0" autoPict="0">
                <anchor moveWithCells="1">
                  <from>
                    <xdr:col>26</xdr:col>
                    <xdr:colOff>76200</xdr:colOff>
                    <xdr:row>327</xdr:row>
                    <xdr:rowOff>38100</xdr:rowOff>
                  </from>
                  <to>
                    <xdr:col>29</xdr:col>
                    <xdr:colOff>190500</xdr:colOff>
                    <xdr:row>327</xdr:row>
                    <xdr:rowOff>298450</xdr:rowOff>
                  </to>
                </anchor>
              </controlPr>
            </control>
          </mc:Choice>
        </mc:AlternateContent>
        <mc:AlternateContent xmlns:mc="http://schemas.openxmlformats.org/markup-compatibility/2006">
          <mc:Choice Requires="x14">
            <control shapeId="12046" r:id="rId406" name="Option Button 782">
              <controlPr defaultSize="0" autoFill="0" autoLine="0" autoPict="0">
                <anchor moveWithCells="1">
                  <from>
                    <xdr:col>24</xdr:col>
                    <xdr:colOff>158750</xdr:colOff>
                    <xdr:row>327</xdr:row>
                    <xdr:rowOff>209550</xdr:rowOff>
                  </from>
                  <to>
                    <xdr:col>27</xdr:col>
                    <xdr:colOff>114300</xdr:colOff>
                    <xdr:row>328</xdr:row>
                    <xdr:rowOff>6350</xdr:rowOff>
                  </to>
                </anchor>
              </controlPr>
            </control>
          </mc:Choice>
        </mc:AlternateContent>
        <mc:AlternateContent xmlns:mc="http://schemas.openxmlformats.org/markup-compatibility/2006">
          <mc:Choice Requires="x14">
            <control shapeId="12047" r:id="rId407" name="Group Box 783">
              <controlPr defaultSize="0" autoFill="0" autoPict="0">
                <anchor moveWithCells="1">
                  <from>
                    <xdr:col>24</xdr:col>
                    <xdr:colOff>6350</xdr:colOff>
                    <xdr:row>326</xdr:row>
                    <xdr:rowOff>44450</xdr:rowOff>
                  </from>
                  <to>
                    <xdr:col>30</xdr:col>
                    <xdr:colOff>82550</xdr:colOff>
                    <xdr:row>329</xdr:row>
                    <xdr:rowOff>31750</xdr:rowOff>
                  </to>
                </anchor>
              </controlPr>
            </control>
          </mc:Choice>
        </mc:AlternateContent>
        <mc:AlternateContent xmlns:mc="http://schemas.openxmlformats.org/markup-compatibility/2006">
          <mc:Choice Requires="x14">
            <control shapeId="12048" r:id="rId408" name="Option Button 784">
              <controlPr defaultSize="0" autoFill="0" autoLine="0" autoPict="0">
                <anchor moveWithCells="1">
                  <from>
                    <xdr:col>24</xdr:col>
                    <xdr:colOff>146050</xdr:colOff>
                    <xdr:row>336</xdr:row>
                    <xdr:rowOff>298450</xdr:rowOff>
                  </from>
                  <to>
                    <xdr:col>27</xdr:col>
                    <xdr:colOff>101600</xdr:colOff>
                    <xdr:row>338</xdr:row>
                    <xdr:rowOff>12700</xdr:rowOff>
                  </to>
                </anchor>
              </controlPr>
            </control>
          </mc:Choice>
        </mc:AlternateContent>
        <mc:AlternateContent xmlns:mc="http://schemas.openxmlformats.org/markup-compatibility/2006">
          <mc:Choice Requires="x14">
            <control shapeId="12049" r:id="rId409" name="Option Button 785">
              <controlPr defaultSize="0" autoFill="0" autoLine="0" autoPict="0">
                <anchor moveWithCells="1">
                  <from>
                    <xdr:col>26</xdr:col>
                    <xdr:colOff>63500</xdr:colOff>
                    <xdr:row>336</xdr:row>
                    <xdr:rowOff>304800</xdr:rowOff>
                  </from>
                  <to>
                    <xdr:col>29</xdr:col>
                    <xdr:colOff>177800</xdr:colOff>
                    <xdr:row>338</xdr:row>
                    <xdr:rowOff>19050</xdr:rowOff>
                  </to>
                </anchor>
              </controlPr>
            </control>
          </mc:Choice>
        </mc:AlternateContent>
        <mc:AlternateContent xmlns:mc="http://schemas.openxmlformats.org/markup-compatibility/2006">
          <mc:Choice Requires="x14">
            <control shapeId="12050" r:id="rId410" name="Option Button 786">
              <controlPr defaultSize="0" autoFill="0" autoLine="0" autoPict="0">
                <anchor moveWithCells="1">
                  <from>
                    <xdr:col>24</xdr:col>
                    <xdr:colOff>146050</xdr:colOff>
                    <xdr:row>337</xdr:row>
                    <xdr:rowOff>0</xdr:rowOff>
                  </from>
                  <to>
                    <xdr:col>27</xdr:col>
                    <xdr:colOff>101600</xdr:colOff>
                    <xdr:row>338</xdr:row>
                    <xdr:rowOff>196850</xdr:rowOff>
                  </to>
                </anchor>
              </controlPr>
            </control>
          </mc:Choice>
        </mc:AlternateContent>
        <mc:AlternateContent xmlns:mc="http://schemas.openxmlformats.org/markup-compatibility/2006">
          <mc:Choice Requires="x14">
            <control shapeId="12051" r:id="rId411" name="Group Box 787">
              <controlPr defaultSize="0" autoFill="0" autoPict="0">
                <anchor moveWithCells="1">
                  <from>
                    <xdr:col>23</xdr:col>
                    <xdr:colOff>298450</xdr:colOff>
                    <xdr:row>336</xdr:row>
                    <xdr:rowOff>241300</xdr:rowOff>
                  </from>
                  <to>
                    <xdr:col>30</xdr:col>
                    <xdr:colOff>69850</xdr:colOff>
                    <xdr:row>338</xdr:row>
                    <xdr:rowOff>298450</xdr:rowOff>
                  </to>
                </anchor>
              </controlPr>
            </control>
          </mc:Choice>
        </mc:AlternateContent>
        <mc:AlternateContent xmlns:mc="http://schemas.openxmlformats.org/markup-compatibility/2006">
          <mc:Choice Requires="x14">
            <control shapeId="12052" r:id="rId412" name="Option Button 788">
              <controlPr defaultSize="0" autoFill="0" autoLine="0" autoPict="0">
                <anchor moveWithCells="1">
                  <from>
                    <xdr:col>24</xdr:col>
                    <xdr:colOff>146050</xdr:colOff>
                    <xdr:row>340</xdr:row>
                    <xdr:rowOff>25400</xdr:rowOff>
                  </from>
                  <to>
                    <xdr:col>27</xdr:col>
                    <xdr:colOff>101600</xdr:colOff>
                    <xdr:row>340</xdr:row>
                    <xdr:rowOff>285750</xdr:rowOff>
                  </to>
                </anchor>
              </controlPr>
            </control>
          </mc:Choice>
        </mc:AlternateContent>
        <mc:AlternateContent xmlns:mc="http://schemas.openxmlformats.org/markup-compatibility/2006">
          <mc:Choice Requires="x14">
            <control shapeId="12053" r:id="rId413" name="Option Button 789">
              <controlPr defaultSize="0" autoFill="0" autoLine="0" autoPict="0">
                <anchor moveWithCells="1">
                  <from>
                    <xdr:col>26</xdr:col>
                    <xdr:colOff>63500</xdr:colOff>
                    <xdr:row>340</xdr:row>
                    <xdr:rowOff>31750</xdr:rowOff>
                  </from>
                  <to>
                    <xdr:col>29</xdr:col>
                    <xdr:colOff>177800</xdr:colOff>
                    <xdr:row>340</xdr:row>
                    <xdr:rowOff>292100</xdr:rowOff>
                  </to>
                </anchor>
              </controlPr>
            </control>
          </mc:Choice>
        </mc:AlternateContent>
        <mc:AlternateContent xmlns:mc="http://schemas.openxmlformats.org/markup-compatibility/2006">
          <mc:Choice Requires="x14">
            <control shapeId="12054" r:id="rId414" name="Option Button 790">
              <controlPr defaultSize="0" autoFill="0" autoLine="0" autoPict="0">
                <anchor moveWithCells="1">
                  <from>
                    <xdr:col>24</xdr:col>
                    <xdr:colOff>146050</xdr:colOff>
                    <xdr:row>340</xdr:row>
                    <xdr:rowOff>203200</xdr:rowOff>
                  </from>
                  <to>
                    <xdr:col>27</xdr:col>
                    <xdr:colOff>101600</xdr:colOff>
                    <xdr:row>341</xdr:row>
                    <xdr:rowOff>6350</xdr:rowOff>
                  </to>
                </anchor>
              </controlPr>
            </control>
          </mc:Choice>
        </mc:AlternateContent>
        <mc:AlternateContent xmlns:mc="http://schemas.openxmlformats.org/markup-compatibility/2006">
          <mc:Choice Requires="x14">
            <control shapeId="12055" r:id="rId415" name="Group Box 791">
              <controlPr defaultSize="0" autoFill="0" autoPict="0">
                <anchor moveWithCells="1">
                  <from>
                    <xdr:col>23</xdr:col>
                    <xdr:colOff>298450</xdr:colOff>
                    <xdr:row>339</xdr:row>
                    <xdr:rowOff>38100</xdr:rowOff>
                  </from>
                  <to>
                    <xdr:col>30</xdr:col>
                    <xdr:colOff>69850</xdr:colOff>
                    <xdr:row>342</xdr:row>
                    <xdr:rowOff>25400</xdr:rowOff>
                  </to>
                </anchor>
              </controlPr>
            </control>
          </mc:Choice>
        </mc:AlternateContent>
        <mc:AlternateContent xmlns:mc="http://schemas.openxmlformats.org/markup-compatibility/2006">
          <mc:Choice Requires="x14">
            <control shapeId="12056" r:id="rId416" name="Option Button 792">
              <controlPr defaultSize="0" autoFill="0" autoLine="0" autoPict="0">
                <anchor moveWithCells="1">
                  <from>
                    <xdr:col>24</xdr:col>
                    <xdr:colOff>158750</xdr:colOff>
                    <xdr:row>342</xdr:row>
                    <xdr:rowOff>38100</xdr:rowOff>
                  </from>
                  <to>
                    <xdr:col>27</xdr:col>
                    <xdr:colOff>114300</xdr:colOff>
                    <xdr:row>342</xdr:row>
                    <xdr:rowOff>292100</xdr:rowOff>
                  </to>
                </anchor>
              </controlPr>
            </control>
          </mc:Choice>
        </mc:AlternateContent>
        <mc:AlternateContent xmlns:mc="http://schemas.openxmlformats.org/markup-compatibility/2006">
          <mc:Choice Requires="x14">
            <control shapeId="12057" r:id="rId417" name="Option Button 793">
              <controlPr defaultSize="0" autoFill="0" autoLine="0" autoPict="0">
                <anchor moveWithCells="1">
                  <from>
                    <xdr:col>26</xdr:col>
                    <xdr:colOff>76200</xdr:colOff>
                    <xdr:row>342</xdr:row>
                    <xdr:rowOff>38100</xdr:rowOff>
                  </from>
                  <to>
                    <xdr:col>29</xdr:col>
                    <xdr:colOff>190500</xdr:colOff>
                    <xdr:row>342</xdr:row>
                    <xdr:rowOff>298450</xdr:rowOff>
                  </to>
                </anchor>
              </controlPr>
            </control>
          </mc:Choice>
        </mc:AlternateContent>
        <mc:AlternateContent xmlns:mc="http://schemas.openxmlformats.org/markup-compatibility/2006">
          <mc:Choice Requires="x14">
            <control shapeId="12058" r:id="rId418" name="Option Button 794">
              <controlPr defaultSize="0" autoFill="0" autoLine="0" autoPict="0">
                <anchor moveWithCells="1">
                  <from>
                    <xdr:col>24</xdr:col>
                    <xdr:colOff>158750</xdr:colOff>
                    <xdr:row>342</xdr:row>
                    <xdr:rowOff>209550</xdr:rowOff>
                  </from>
                  <to>
                    <xdr:col>27</xdr:col>
                    <xdr:colOff>114300</xdr:colOff>
                    <xdr:row>343</xdr:row>
                    <xdr:rowOff>6350</xdr:rowOff>
                  </to>
                </anchor>
              </controlPr>
            </control>
          </mc:Choice>
        </mc:AlternateContent>
        <mc:AlternateContent xmlns:mc="http://schemas.openxmlformats.org/markup-compatibility/2006">
          <mc:Choice Requires="x14">
            <control shapeId="12059" r:id="rId419" name="Group Box 795">
              <controlPr defaultSize="0" autoFill="0" autoPict="0">
                <anchor moveWithCells="1">
                  <from>
                    <xdr:col>24</xdr:col>
                    <xdr:colOff>6350</xdr:colOff>
                    <xdr:row>341</xdr:row>
                    <xdr:rowOff>44450</xdr:rowOff>
                  </from>
                  <to>
                    <xdr:col>30</xdr:col>
                    <xdr:colOff>82550</xdr:colOff>
                    <xdr:row>344</xdr:row>
                    <xdr:rowOff>31750</xdr:rowOff>
                  </to>
                </anchor>
              </controlPr>
            </control>
          </mc:Choice>
        </mc:AlternateContent>
        <mc:AlternateContent xmlns:mc="http://schemas.openxmlformats.org/markup-compatibility/2006">
          <mc:Choice Requires="x14">
            <control shapeId="12060" r:id="rId420" name="Option Button 796">
              <controlPr defaultSize="0" autoFill="0" autoLine="0" autoPict="0">
                <anchor moveWithCells="1">
                  <from>
                    <xdr:col>24</xdr:col>
                    <xdr:colOff>158750</xdr:colOff>
                    <xdr:row>344</xdr:row>
                    <xdr:rowOff>44450</xdr:rowOff>
                  </from>
                  <to>
                    <xdr:col>27</xdr:col>
                    <xdr:colOff>114300</xdr:colOff>
                    <xdr:row>344</xdr:row>
                    <xdr:rowOff>304800</xdr:rowOff>
                  </to>
                </anchor>
              </controlPr>
            </control>
          </mc:Choice>
        </mc:AlternateContent>
        <mc:AlternateContent xmlns:mc="http://schemas.openxmlformats.org/markup-compatibility/2006">
          <mc:Choice Requires="x14">
            <control shapeId="12061" r:id="rId421" name="Option Button 797">
              <controlPr defaultSize="0" autoFill="0" autoLine="0" autoPict="0">
                <anchor moveWithCells="1">
                  <from>
                    <xdr:col>26</xdr:col>
                    <xdr:colOff>76200</xdr:colOff>
                    <xdr:row>344</xdr:row>
                    <xdr:rowOff>50800</xdr:rowOff>
                  </from>
                  <to>
                    <xdr:col>29</xdr:col>
                    <xdr:colOff>190500</xdr:colOff>
                    <xdr:row>344</xdr:row>
                    <xdr:rowOff>304800</xdr:rowOff>
                  </to>
                </anchor>
              </controlPr>
            </control>
          </mc:Choice>
        </mc:AlternateContent>
        <mc:AlternateContent xmlns:mc="http://schemas.openxmlformats.org/markup-compatibility/2006">
          <mc:Choice Requires="x14">
            <control shapeId="12062" r:id="rId422" name="Option Button 798">
              <controlPr defaultSize="0" autoFill="0" autoLine="0" autoPict="0">
                <anchor moveWithCells="1">
                  <from>
                    <xdr:col>24</xdr:col>
                    <xdr:colOff>158750</xdr:colOff>
                    <xdr:row>344</xdr:row>
                    <xdr:rowOff>222250</xdr:rowOff>
                  </from>
                  <to>
                    <xdr:col>27</xdr:col>
                    <xdr:colOff>114300</xdr:colOff>
                    <xdr:row>345</xdr:row>
                    <xdr:rowOff>12700</xdr:rowOff>
                  </to>
                </anchor>
              </controlPr>
            </control>
          </mc:Choice>
        </mc:AlternateContent>
        <mc:AlternateContent xmlns:mc="http://schemas.openxmlformats.org/markup-compatibility/2006">
          <mc:Choice Requires="x14">
            <control shapeId="12063" r:id="rId423" name="Group Box 799">
              <controlPr defaultSize="0" autoFill="0" autoPict="0">
                <anchor moveWithCells="1">
                  <from>
                    <xdr:col>24</xdr:col>
                    <xdr:colOff>6350</xdr:colOff>
                    <xdr:row>343</xdr:row>
                    <xdr:rowOff>57150</xdr:rowOff>
                  </from>
                  <to>
                    <xdr:col>30</xdr:col>
                    <xdr:colOff>82550</xdr:colOff>
                    <xdr:row>346</xdr:row>
                    <xdr:rowOff>44450</xdr:rowOff>
                  </to>
                </anchor>
              </controlPr>
            </control>
          </mc:Choice>
        </mc:AlternateContent>
        <mc:AlternateContent xmlns:mc="http://schemas.openxmlformats.org/markup-compatibility/2006">
          <mc:Choice Requires="x14">
            <control shapeId="12228" r:id="rId424" name="Option Button 964">
              <controlPr defaultSize="0" autoFill="0" autoLine="0" autoPict="0">
                <anchor moveWithCells="1">
                  <from>
                    <xdr:col>24</xdr:col>
                    <xdr:colOff>165100</xdr:colOff>
                    <xdr:row>357</xdr:row>
                    <xdr:rowOff>279400</xdr:rowOff>
                  </from>
                  <to>
                    <xdr:col>27</xdr:col>
                    <xdr:colOff>120650</xdr:colOff>
                    <xdr:row>358</xdr:row>
                    <xdr:rowOff>63500</xdr:rowOff>
                  </to>
                </anchor>
              </controlPr>
            </control>
          </mc:Choice>
        </mc:AlternateContent>
        <mc:AlternateContent xmlns:mc="http://schemas.openxmlformats.org/markup-compatibility/2006">
          <mc:Choice Requires="x14">
            <control shapeId="12229" r:id="rId425" name="Option Button 965">
              <controlPr defaultSize="0" autoFill="0" autoLine="0" autoPict="0">
                <anchor moveWithCells="1">
                  <from>
                    <xdr:col>26</xdr:col>
                    <xdr:colOff>76200</xdr:colOff>
                    <xdr:row>357</xdr:row>
                    <xdr:rowOff>285750</xdr:rowOff>
                  </from>
                  <to>
                    <xdr:col>29</xdr:col>
                    <xdr:colOff>190500</xdr:colOff>
                    <xdr:row>359</xdr:row>
                    <xdr:rowOff>6350</xdr:rowOff>
                  </to>
                </anchor>
              </controlPr>
            </control>
          </mc:Choice>
        </mc:AlternateContent>
        <mc:AlternateContent xmlns:mc="http://schemas.openxmlformats.org/markup-compatibility/2006">
          <mc:Choice Requires="x14">
            <control shapeId="12230" r:id="rId426" name="Option Button 966">
              <controlPr defaultSize="0" autoFill="0" autoLine="0" autoPict="0">
                <anchor moveWithCells="1">
                  <from>
                    <xdr:col>24</xdr:col>
                    <xdr:colOff>165100</xdr:colOff>
                    <xdr:row>357</xdr:row>
                    <xdr:rowOff>457200</xdr:rowOff>
                  </from>
                  <to>
                    <xdr:col>27</xdr:col>
                    <xdr:colOff>120650</xdr:colOff>
                    <xdr:row>359</xdr:row>
                    <xdr:rowOff>177800</xdr:rowOff>
                  </to>
                </anchor>
              </controlPr>
            </control>
          </mc:Choice>
        </mc:AlternateContent>
        <mc:AlternateContent xmlns:mc="http://schemas.openxmlformats.org/markup-compatibility/2006">
          <mc:Choice Requires="x14">
            <control shapeId="12231" r:id="rId427" name="Group Box 967">
              <controlPr defaultSize="0" autoFill="0" autoPict="0">
                <anchor moveWithCells="1">
                  <from>
                    <xdr:col>24</xdr:col>
                    <xdr:colOff>12700</xdr:colOff>
                    <xdr:row>357</xdr:row>
                    <xdr:rowOff>222250</xdr:rowOff>
                  </from>
                  <to>
                    <xdr:col>30</xdr:col>
                    <xdr:colOff>82550</xdr:colOff>
                    <xdr:row>359</xdr:row>
                    <xdr:rowOff>279400</xdr:rowOff>
                  </to>
                </anchor>
              </controlPr>
            </control>
          </mc:Choice>
        </mc:AlternateContent>
        <mc:AlternateContent xmlns:mc="http://schemas.openxmlformats.org/markup-compatibility/2006">
          <mc:Choice Requires="x14">
            <control shapeId="12249" r:id="rId428" name="Option Button 985">
              <controlPr defaultSize="0" autoFill="0" autoLine="0" autoPict="0">
                <anchor moveWithCells="1">
                  <from>
                    <xdr:col>24</xdr:col>
                    <xdr:colOff>165100</xdr:colOff>
                    <xdr:row>362</xdr:row>
                    <xdr:rowOff>38100</xdr:rowOff>
                  </from>
                  <to>
                    <xdr:col>27</xdr:col>
                    <xdr:colOff>120650</xdr:colOff>
                    <xdr:row>363</xdr:row>
                    <xdr:rowOff>228600</xdr:rowOff>
                  </to>
                </anchor>
              </controlPr>
            </control>
          </mc:Choice>
        </mc:AlternateContent>
        <mc:AlternateContent xmlns:mc="http://schemas.openxmlformats.org/markup-compatibility/2006">
          <mc:Choice Requires="x14">
            <control shapeId="12250" r:id="rId429" name="Option Button 986">
              <controlPr defaultSize="0" autoFill="0" autoLine="0" autoPict="0">
                <anchor moveWithCells="1">
                  <from>
                    <xdr:col>26</xdr:col>
                    <xdr:colOff>76200</xdr:colOff>
                    <xdr:row>362</xdr:row>
                    <xdr:rowOff>38100</xdr:rowOff>
                  </from>
                  <to>
                    <xdr:col>29</xdr:col>
                    <xdr:colOff>190500</xdr:colOff>
                    <xdr:row>363</xdr:row>
                    <xdr:rowOff>228600</xdr:rowOff>
                  </to>
                </anchor>
              </controlPr>
            </control>
          </mc:Choice>
        </mc:AlternateContent>
        <mc:AlternateContent xmlns:mc="http://schemas.openxmlformats.org/markup-compatibility/2006">
          <mc:Choice Requires="x14">
            <control shapeId="12251" r:id="rId430" name="Option Button 987">
              <controlPr defaultSize="0" autoFill="0" autoLine="0" autoPict="0">
                <anchor moveWithCells="1">
                  <from>
                    <xdr:col>24</xdr:col>
                    <xdr:colOff>165100</xdr:colOff>
                    <xdr:row>363</xdr:row>
                    <xdr:rowOff>146050</xdr:rowOff>
                  </from>
                  <to>
                    <xdr:col>27</xdr:col>
                    <xdr:colOff>120650</xdr:colOff>
                    <xdr:row>363</xdr:row>
                    <xdr:rowOff>412750</xdr:rowOff>
                  </to>
                </anchor>
              </controlPr>
            </control>
          </mc:Choice>
        </mc:AlternateContent>
        <mc:AlternateContent xmlns:mc="http://schemas.openxmlformats.org/markup-compatibility/2006">
          <mc:Choice Requires="x14">
            <control shapeId="12252" r:id="rId431" name="Group Box 988">
              <controlPr defaultSize="0" autoFill="0" autoPict="0">
                <anchor moveWithCells="1">
                  <from>
                    <xdr:col>24</xdr:col>
                    <xdr:colOff>12700</xdr:colOff>
                    <xdr:row>361</xdr:row>
                    <xdr:rowOff>450850</xdr:rowOff>
                  </from>
                  <to>
                    <xdr:col>30</xdr:col>
                    <xdr:colOff>82550</xdr:colOff>
                    <xdr:row>364</xdr:row>
                    <xdr:rowOff>31750</xdr:rowOff>
                  </to>
                </anchor>
              </controlPr>
            </control>
          </mc:Choice>
        </mc:AlternateContent>
        <mc:AlternateContent xmlns:mc="http://schemas.openxmlformats.org/markup-compatibility/2006">
          <mc:Choice Requires="x14">
            <control shapeId="12259" r:id="rId432" name="Option Button 995">
              <controlPr defaultSize="0" autoFill="0" autoLine="0" autoPict="0">
                <anchor moveWithCells="1">
                  <from>
                    <xdr:col>24</xdr:col>
                    <xdr:colOff>165100</xdr:colOff>
                    <xdr:row>130</xdr:row>
                    <xdr:rowOff>38100</xdr:rowOff>
                  </from>
                  <to>
                    <xdr:col>27</xdr:col>
                    <xdr:colOff>120650</xdr:colOff>
                    <xdr:row>130</xdr:row>
                    <xdr:rowOff>298450</xdr:rowOff>
                  </to>
                </anchor>
              </controlPr>
            </control>
          </mc:Choice>
        </mc:AlternateContent>
        <mc:AlternateContent xmlns:mc="http://schemas.openxmlformats.org/markup-compatibility/2006">
          <mc:Choice Requires="x14">
            <control shapeId="12260" r:id="rId433" name="Option Button 996">
              <controlPr defaultSize="0" autoFill="0" autoLine="0" autoPict="0">
                <anchor moveWithCells="1">
                  <from>
                    <xdr:col>26</xdr:col>
                    <xdr:colOff>76200</xdr:colOff>
                    <xdr:row>130</xdr:row>
                    <xdr:rowOff>38100</xdr:rowOff>
                  </from>
                  <to>
                    <xdr:col>29</xdr:col>
                    <xdr:colOff>190500</xdr:colOff>
                    <xdr:row>130</xdr:row>
                    <xdr:rowOff>298450</xdr:rowOff>
                  </to>
                </anchor>
              </controlPr>
            </control>
          </mc:Choice>
        </mc:AlternateContent>
        <mc:AlternateContent xmlns:mc="http://schemas.openxmlformats.org/markup-compatibility/2006">
          <mc:Choice Requires="x14">
            <control shapeId="12261" r:id="rId434" name="Option Button 997">
              <controlPr defaultSize="0" autoFill="0" autoLine="0" autoPict="0">
                <anchor moveWithCells="1">
                  <from>
                    <xdr:col>24</xdr:col>
                    <xdr:colOff>165100</xdr:colOff>
                    <xdr:row>130</xdr:row>
                    <xdr:rowOff>215900</xdr:rowOff>
                  </from>
                  <to>
                    <xdr:col>27</xdr:col>
                    <xdr:colOff>120650</xdr:colOff>
                    <xdr:row>131</xdr:row>
                    <xdr:rowOff>6350</xdr:rowOff>
                  </to>
                </anchor>
              </controlPr>
            </control>
          </mc:Choice>
        </mc:AlternateContent>
        <mc:AlternateContent xmlns:mc="http://schemas.openxmlformats.org/markup-compatibility/2006">
          <mc:Choice Requires="x14">
            <control shapeId="12262" r:id="rId435" name="Group Box 998">
              <controlPr defaultSize="0" autoFill="0" autoPict="0">
                <anchor moveWithCells="1">
                  <from>
                    <xdr:col>24</xdr:col>
                    <xdr:colOff>12700</xdr:colOff>
                    <xdr:row>129</xdr:row>
                    <xdr:rowOff>44450</xdr:rowOff>
                  </from>
                  <to>
                    <xdr:col>30</xdr:col>
                    <xdr:colOff>82550</xdr:colOff>
                    <xdr:row>132</xdr:row>
                    <xdr:rowOff>31750</xdr:rowOff>
                  </to>
                </anchor>
              </controlPr>
            </control>
          </mc:Choice>
        </mc:AlternateContent>
        <mc:AlternateContent xmlns:mc="http://schemas.openxmlformats.org/markup-compatibility/2006">
          <mc:Choice Requires="x14">
            <control shapeId="12263" r:id="rId436" name="Option Button 999">
              <controlPr defaultSize="0" autoFill="0" autoLine="0" autoPict="0">
                <anchor moveWithCells="1">
                  <from>
                    <xdr:col>24</xdr:col>
                    <xdr:colOff>146050</xdr:colOff>
                    <xdr:row>159</xdr:row>
                    <xdr:rowOff>19050</xdr:rowOff>
                  </from>
                  <to>
                    <xdr:col>27</xdr:col>
                    <xdr:colOff>101600</xdr:colOff>
                    <xdr:row>159</xdr:row>
                    <xdr:rowOff>279400</xdr:rowOff>
                  </to>
                </anchor>
              </controlPr>
            </control>
          </mc:Choice>
        </mc:AlternateContent>
        <mc:AlternateContent xmlns:mc="http://schemas.openxmlformats.org/markup-compatibility/2006">
          <mc:Choice Requires="x14">
            <control shapeId="12264" r:id="rId437" name="Option Button 1000">
              <controlPr defaultSize="0" autoFill="0" autoLine="0" autoPict="0">
                <anchor moveWithCells="1">
                  <from>
                    <xdr:col>26</xdr:col>
                    <xdr:colOff>57150</xdr:colOff>
                    <xdr:row>159</xdr:row>
                    <xdr:rowOff>19050</xdr:rowOff>
                  </from>
                  <to>
                    <xdr:col>29</xdr:col>
                    <xdr:colOff>171450</xdr:colOff>
                    <xdr:row>159</xdr:row>
                    <xdr:rowOff>279400</xdr:rowOff>
                  </to>
                </anchor>
              </controlPr>
            </control>
          </mc:Choice>
        </mc:AlternateContent>
        <mc:AlternateContent xmlns:mc="http://schemas.openxmlformats.org/markup-compatibility/2006">
          <mc:Choice Requires="x14">
            <control shapeId="12265" r:id="rId438" name="Option Button 1001">
              <controlPr defaultSize="0" autoFill="0" autoLine="0" autoPict="0">
                <anchor moveWithCells="1">
                  <from>
                    <xdr:col>24</xdr:col>
                    <xdr:colOff>146050</xdr:colOff>
                    <xdr:row>159</xdr:row>
                    <xdr:rowOff>196850</xdr:rowOff>
                  </from>
                  <to>
                    <xdr:col>27</xdr:col>
                    <xdr:colOff>101600</xdr:colOff>
                    <xdr:row>159</xdr:row>
                    <xdr:rowOff>457200</xdr:rowOff>
                  </to>
                </anchor>
              </controlPr>
            </control>
          </mc:Choice>
        </mc:AlternateContent>
        <mc:AlternateContent xmlns:mc="http://schemas.openxmlformats.org/markup-compatibility/2006">
          <mc:Choice Requires="x14">
            <control shapeId="12266" r:id="rId439" name="Group Box 1002">
              <controlPr defaultSize="0" autoFill="0" autoPict="0">
                <anchor moveWithCells="1">
                  <from>
                    <xdr:col>23</xdr:col>
                    <xdr:colOff>292100</xdr:colOff>
                    <xdr:row>158</xdr:row>
                    <xdr:rowOff>25400</xdr:rowOff>
                  </from>
                  <to>
                    <xdr:col>30</xdr:col>
                    <xdr:colOff>63500</xdr:colOff>
                    <xdr:row>161</xdr:row>
                    <xdr:rowOff>12700</xdr:rowOff>
                  </to>
                </anchor>
              </controlPr>
            </control>
          </mc:Choice>
        </mc:AlternateContent>
        <mc:AlternateContent xmlns:mc="http://schemas.openxmlformats.org/markup-compatibility/2006">
          <mc:Choice Requires="x14">
            <control shapeId="12267" r:id="rId440" name="Option Button 1003">
              <controlPr defaultSize="0" autoFill="0" autoLine="0" autoPict="0">
                <anchor moveWithCells="1">
                  <from>
                    <xdr:col>24</xdr:col>
                    <xdr:colOff>152400</xdr:colOff>
                    <xdr:row>153</xdr:row>
                    <xdr:rowOff>298450</xdr:rowOff>
                  </from>
                  <to>
                    <xdr:col>27</xdr:col>
                    <xdr:colOff>107950</xdr:colOff>
                    <xdr:row>155</xdr:row>
                    <xdr:rowOff>12700</xdr:rowOff>
                  </to>
                </anchor>
              </controlPr>
            </control>
          </mc:Choice>
        </mc:AlternateContent>
        <mc:AlternateContent xmlns:mc="http://schemas.openxmlformats.org/markup-compatibility/2006">
          <mc:Choice Requires="x14">
            <control shapeId="12268" r:id="rId441" name="Option Button 1004">
              <controlPr defaultSize="0" autoFill="0" autoLine="0" autoPict="0">
                <anchor moveWithCells="1">
                  <from>
                    <xdr:col>26</xdr:col>
                    <xdr:colOff>63500</xdr:colOff>
                    <xdr:row>153</xdr:row>
                    <xdr:rowOff>298450</xdr:rowOff>
                  </from>
                  <to>
                    <xdr:col>29</xdr:col>
                    <xdr:colOff>177800</xdr:colOff>
                    <xdr:row>155</xdr:row>
                    <xdr:rowOff>19050</xdr:rowOff>
                  </to>
                </anchor>
              </controlPr>
            </control>
          </mc:Choice>
        </mc:AlternateContent>
        <mc:AlternateContent xmlns:mc="http://schemas.openxmlformats.org/markup-compatibility/2006">
          <mc:Choice Requires="x14">
            <control shapeId="12269" r:id="rId442" name="Option Button 1005">
              <controlPr defaultSize="0" autoFill="0" autoLine="0" autoPict="0">
                <anchor moveWithCells="1">
                  <from>
                    <xdr:col>24</xdr:col>
                    <xdr:colOff>152400</xdr:colOff>
                    <xdr:row>154</xdr:row>
                    <xdr:rowOff>0</xdr:rowOff>
                  </from>
                  <to>
                    <xdr:col>27</xdr:col>
                    <xdr:colOff>107950</xdr:colOff>
                    <xdr:row>155</xdr:row>
                    <xdr:rowOff>196850</xdr:rowOff>
                  </to>
                </anchor>
              </controlPr>
            </control>
          </mc:Choice>
        </mc:AlternateContent>
        <mc:AlternateContent xmlns:mc="http://schemas.openxmlformats.org/markup-compatibility/2006">
          <mc:Choice Requires="x14">
            <control shapeId="12270" r:id="rId443" name="Group Box 1006">
              <controlPr defaultSize="0" autoFill="0" autoPict="0">
                <anchor moveWithCells="1">
                  <from>
                    <xdr:col>23</xdr:col>
                    <xdr:colOff>298450</xdr:colOff>
                    <xdr:row>153</xdr:row>
                    <xdr:rowOff>234950</xdr:rowOff>
                  </from>
                  <to>
                    <xdr:col>30</xdr:col>
                    <xdr:colOff>69850</xdr:colOff>
                    <xdr:row>155</xdr:row>
                    <xdr:rowOff>292100</xdr:rowOff>
                  </to>
                </anchor>
              </controlPr>
            </control>
          </mc:Choice>
        </mc:AlternateContent>
        <mc:AlternateContent xmlns:mc="http://schemas.openxmlformats.org/markup-compatibility/2006">
          <mc:Choice Requires="x14">
            <control shapeId="12271" r:id="rId444" name="Option Button 1007">
              <controlPr defaultSize="0" autoFill="0" autoLine="0" autoPict="0">
                <anchor moveWithCells="1">
                  <from>
                    <xdr:col>24</xdr:col>
                    <xdr:colOff>152400</xdr:colOff>
                    <xdr:row>369</xdr:row>
                    <xdr:rowOff>31750</xdr:rowOff>
                  </from>
                  <to>
                    <xdr:col>27</xdr:col>
                    <xdr:colOff>107950</xdr:colOff>
                    <xdr:row>369</xdr:row>
                    <xdr:rowOff>285750</xdr:rowOff>
                  </to>
                </anchor>
              </controlPr>
            </control>
          </mc:Choice>
        </mc:AlternateContent>
        <mc:AlternateContent xmlns:mc="http://schemas.openxmlformats.org/markup-compatibility/2006">
          <mc:Choice Requires="x14">
            <control shapeId="12272" r:id="rId445" name="Option Button 1008">
              <controlPr defaultSize="0" autoFill="0" autoLine="0" autoPict="0">
                <anchor moveWithCells="1">
                  <from>
                    <xdr:col>26</xdr:col>
                    <xdr:colOff>63500</xdr:colOff>
                    <xdr:row>369</xdr:row>
                    <xdr:rowOff>31750</xdr:rowOff>
                  </from>
                  <to>
                    <xdr:col>29</xdr:col>
                    <xdr:colOff>177800</xdr:colOff>
                    <xdr:row>369</xdr:row>
                    <xdr:rowOff>292100</xdr:rowOff>
                  </to>
                </anchor>
              </controlPr>
            </control>
          </mc:Choice>
        </mc:AlternateContent>
        <mc:AlternateContent xmlns:mc="http://schemas.openxmlformats.org/markup-compatibility/2006">
          <mc:Choice Requires="x14">
            <control shapeId="12273" r:id="rId446" name="Option Button 1009">
              <controlPr defaultSize="0" autoFill="0" autoLine="0" autoPict="0">
                <anchor moveWithCells="1">
                  <from>
                    <xdr:col>24</xdr:col>
                    <xdr:colOff>152400</xdr:colOff>
                    <xdr:row>369</xdr:row>
                    <xdr:rowOff>203200</xdr:rowOff>
                  </from>
                  <to>
                    <xdr:col>27</xdr:col>
                    <xdr:colOff>107950</xdr:colOff>
                    <xdr:row>370</xdr:row>
                    <xdr:rowOff>0</xdr:rowOff>
                  </to>
                </anchor>
              </controlPr>
            </control>
          </mc:Choice>
        </mc:AlternateContent>
        <mc:AlternateContent xmlns:mc="http://schemas.openxmlformats.org/markup-compatibility/2006">
          <mc:Choice Requires="x14">
            <control shapeId="12274" r:id="rId447" name="Group Box 1010">
              <controlPr defaultSize="0" autoFill="0" autoPict="0">
                <anchor moveWithCells="1">
                  <from>
                    <xdr:col>24</xdr:col>
                    <xdr:colOff>0</xdr:colOff>
                    <xdr:row>368</xdr:row>
                    <xdr:rowOff>38100</xdr:rowOff>
                  </from>
                  <to>
                    <xdr:col>30</xdr:col>
                    <xdr:colOff>76200</xdr:colOff>
                    <xdr:row>371</xdr:row>
                    <xdr:rowOff>25400</xdr:rowOff>
                  </to>
                </anchor>
              </controlPr>
            </control>
          </mc:Choice>
        </mc:AlternateContent>
        <mc:AlternateContent xmlns:mc="http://schemas.openxmlformats.org/markup-compatibility/2006">
          <mc:Choice Requires="x14">
            <control shapeId="12278" r:id="rId448" name="Option Button 1014">
              <controlPr defaultSize="0" autoFill="0" autoLine="0" autoPict="0">
                <anchor moveWithCells="1">
                  <from>
                    <xdr:col>24</xdr:col>
                    <xdr:colOff>165100</xdr:colOff>
                    <xdr:row>373</xdr:row>
                    <xdr:rowOff>0</xdr:rowOff>
                  </from>
                  <to>
                    <xdr:col>27</xdr:col>
                    <xdr:colOff>120650</xdr:colOff>
                    <xdr:row>373</xdr:row>
                    <xdr:rowOff>260350</xdr:rowOff>
                  </to>
                </anchor>
              </controlPr>
            </control>
          </mc:Choice>
        </mc:AlternateContent>
        <mc:AlternateContent xmlns:mc="http://schemas.openxmlformats.org/markup-compatibility/2006">
          <mc:Choice Requires="x14">
            <control shapeId="12279" r:id="rId449" name="Option Button 1015">
              <controlPr defaultSize="0" autoFill="0" autoLine="0" autoPict="0">
                <anchor moveWithCells="1">
                  <from>
                    <xdr:col>26</xdr:col>
                    <xdr:colOff>76200</xdr:colOff>
                    <xdr:row>373</xdr:row>
                    <xdr:rowOff>6350</xdr:rowOff>
                  </from>
                  <to>
                    <xdr:col>29</xdr:col>
                    <xdr:colOff>190500</xdr:colOff>
                    <xdr:row>373</xdr:row>
                    <xdr:rowOff>260350</xdr:rowOff>
                  </to>
                </anchor>
              </controlPr>
            </control>
          </mc:Choice>
        </mc:AlternateContent>
        <mc:AlternateContent xmlns:mc="http://schemas.openxmlformats.org/markup-compatibility/2006">
          <mc:Choice Requires="x14">
            <control shapeId="12280" r:id="rId450" name="Option Button 1016">
              <controlPr defaultSize="0" autoFill="0" autoLine="0" autoPict="0">
                <anchor moveWithCells="1">
                  <from>
                    <xdr:col>24</xdr:col>
                    <xdr:colOff>165100</xdr:colOff>
                    <xdr:row>373</xdr:row>
                    <xdr:rowOff>177800</xdr:rowOff>
                  </from>
                  <to>
                    <xdr:col>27</xdr:col>
                    <xdr:colOff>120650</xdr:colOff>
                    <xdr:row>373</xdr:row>
                    <xdr:rowOff>444500</xdr:rowOff>
                  </to>
                </anchor>
              </controlPr>
            </control>
          </mc:Choice>
        </mc:AlternateContent>
        <mc:AlternateContent xmlns:mc="http://schemas.openxmlformats.org/markup-compatibility/2006">
          <mc:Choice Requires="x14">
            <control shapeId="12281" r:id="rId451" name="Group Box 1017">
              <controlPr defaultSize="0" autoFill="0" autoPict="0">
                <anchor moveWithCells="1">
                  <from>
                    <xdr:col>24</xdr:col>
                    <xdr:colOff>12700</xdr:colOff>
                    <xdr:row>372</xdr:row>
                    <xdr:rowOff>12700</xdr:rowOff>
                  </from>
                  <to>
                    <xdr:col>30</xdr:col>
                    <xdr:colOff>82550</xdr:colOff>
                    <xdr:row>375</xdr:row>
                    <xdr:rowOff>6350</xdr:rowOff>
                  </to>
                </anchor>
              </controlPr>
            </control>
          </mc:Choice>
        </mc:AlternateContent>
        <mc:AlternateContent xmlns:mc="http://schemas.openxmlformats.org/markup-compatibility/2006">
          <mc:Choice Requires="x14">
            <control shapeId="12282" r:id="rId452" name="Option Button 1018">
              <controlPr defaultSize="0" autoFill="0" autoLine="0" autoPict="0">
                <anchor moveWithCells="1">
                  <from>
                    <xdr:col>24</xdr:col>
                    <xdr:colOff>152400</xdr:colOff>
                    <xdr:row>375</xdr:row>
                    <xdr:rowOff>31750</xdr:rowOff>
                  </from>
                  <to>
                    <xdr:col>27</xdr:col>
                    <xdr:colOff>107950</xdr:colOff>
                    <xdr:row>375</xdr:row>
                    <xdr:rowOff>285750</xdr:rowOff>
                  </to>
                </anchor>
              </controlPr>
            </control>
          </mc:Choice>
        </mc:AlternateContent>
        <mc:AlternateContent xmlns:mc="http://schemas.openxmlformats.org/markup-compatibility/2006">
          <mc:Choice Requires="x14">
            <control shapeId="12283" r:id="rId453" name="Option Button 1019">
              <controlPr defaultSize="0" autoFill="0" autoLine="0" autoPict="0">
                <anchor moveWithCells="1">
                  <from>
                    <xdr:col>26</xdr:col>
                    <xdr:colOff>63500</xdr:colOff>
                    <xdr:row>375</xdr:row>
                    <xdr:rowOff>31750</xdr:rowOff>
                  </from>
                  <to>
                    <xdr:col>29</xdr:col>
                    <xdr:colOff>177800</xdr:colOff>
                    <xdr:row>375</xdr:row>
                    <xdr:rowOff>292100</xdr:rowOff>
                  </to>
                </anchor>
              </controlPr>
            </control>
          </mc:Choice>
        </mc:AlternateContent>
        <mc:AlternateContent xmlns:mc="http://schemas.openxmlformats.org/markup-compatibility/2006">
          <mc:Choice Requires="x14">
            <control shapeId="12284" r:id="rId454" name="Option Button 1020">
              <controlPr defaultSize="0" autoFill="0" autoLine="0" autoPict="0">
                <anchor moveWithCells="1">
                  <from>
                    <xdr:col>24</xdr:col>
                    <xdr:colOff>152400</xdr:colOff>
                    <xdr:row>375</xdr:row>
                    <xdr:rowOff>203200</xdr:rowOff>
                  </from>
                  <to>
                    <xdr:col>27</xdr:col>
                    <xdr:colOff>107950</xdr:colOff>
                    <xdr:row>376</xdr:row>
                    <xdr:rowOff>0</xdr:rowOff>
                  </to>
                </anchor>
              </controlPr>
            </control>
          </mc:Choice>
        </mc:AlternateContent>
        <mc:AlternateContent xmlns:mc="http://schemas.openxmlformats.org/markup-compatibility/2006">
          <mc:Choice Requires="x14">
            <control shapeId="12285" r:id="rId455" name="Group Box 1021">
              <controlPr defaultSize="0" autoFill="0" autoPict="0">
                <anchor moveWithCells="1">
                  <from>
                    <xdr:col>23</xdr:col>
                    <xdr:colOff>298450</xdr:colOff>
                    <xdr:row>374</xdr:row>
                    <xdr:rowOff>38100</xdr:rowOff>
                  </from>
                  <to>
                    <xdr:col>30</xdr:col>
                    <xdr:colOff>76200</xdr:colOff>
                    <xdr:row>377</xdr:row>
                    <xdr:rowOff>25400</xdr:rowOff>
                  </to>
                </anchor>
              </controlPr>
            </control>
          </mc:Choice>
        </mc:AlternateContent>
        <mc:AlternateContent xmlns:mc="http://schemas.openxmlformats.org/markup-compatibility/2006">
          <mc:Choice Requires="x14">
            <control shapeId="12286" r:id="rId456" name="Option Button 1022">
              <controlPr defaultSize="0" autoFill="0" autoLine="0" autoPict="0">
                <anchor moveWithCells="1">
                  <from>
                    <xdr:col>24</xdr:col>
                    <xdr:colOff>152400</xdr:colOff>
                    <xdr:row>384</xdr:row>
                    <xdr:rowOff>31750</xdr:rowOff>
                  </from>
                  <to>
                    <xdr:col>27</xdr:col>
                    <xdr:colOff>107950</xdr:colOff>
                    <xdr:row>384</xdr:row>
                    <xdr:rowOff>285750</xdr:rowOff>
                  </to>
                </anchor>
              </controlPr>
            </control>
          </mc:Choice>
        </mc:AlternateContent>
        <mc:AlternateContent xmlns:mc="http://schemas.openxmlformats.org/markup-compatibility/2006">
          <mc:Choice Requires="x14">
            <control shapeId="12287" r:id="rId457" name="Option Button 1023">
              <controlPr defaultSize="0" autoFill="0" autoLine="0" autoPict="0">
                <anchor moveWithCells="1">
                  <from>
                    <xdr:col>26</xdr:col>
                    <xdr:colOff>63500</xdr:colOff>
                    <xdr:row>384</xdr:row>
                    <xdr:rowOff>31750</xdr:rowOff>
                  </from>
                  <to>
                    <xdr:col>29</xdr:col>
                    <xdr:colOff>177800</xdr:colOff>
                    <xdr:row>384</xdr:row>
                    <xdr:rowOff>292100</xdr:rowOff>
                  </to>
                </anchor>
              </controlPr>
            </control>
          </mc:Choice>
        </mc:AlternateContent>
        <mc:AlternateContent xmlns:mc="http://schemas.openxmlformats.org/markup-compatibility/2006">
          <mc:Choice Requires="x14">
            <control shapeId="13312" r:id="rId458" name="Option Button 1024">
              <controlPr defaultSize="0" autoFill="0" autoLine="0" autoPict="0">
                <anchor moveWithCells="1">
                  <from>
                    <xdr:col>24</xdr:col>
                    <xdr:colOff>152400</xdr:colOff>
                    <xdr:row>384</xdr:row>
                    <xdr:rowOff>203200</xdr:rowOff>
                  </from>
                  <to>
                    <xdr:col>27</xdr:col>
                    <xdr:colOff>107950</xdr:colOff>
                    <xdr:row>385</xdr:row>
                    <xdr:rowOff>0</xdr:rowOff>
                  </to>
                </anchor>
              </controlPr>
            </control>
          </mc:Choice>
        </mc:AlternateContent>
        <mc:AlternateContent xmlns:mc="http://schemas.openxmlformats.org/markup-compatibility/2006">
          <mc:Choice Requires="x14">
            <control shapeId="13313" r:id="rId459" name="Group Box 1025">
              <controlPr defaultSize="0" autoFill="0" autoPict="0">
                <anchor moveWithCells="1">
                  <from>
                    <xdr:col>23</xdr:col>
                    <xdr:colOff>298450</xdr:colOff>
                    <xdr:row>383</xdr:row>
                    <xdr:rowOff>38100</xdr:rowOff>
                  </from>
                  <to>
                    <xdr:col>30</xdr:col>
                    <xdr:colOff>69850</xdr:colOff>
                    <xdr:row>386</xdr:row>
                    <xdr:rowOff>25400</xdr:rowOff>
                  </to>
                </anchor>
              </controlPr>
            </control>
          </mc:Choice>
        </mc:AlternateContent>
        <mc:AlternateContent xmlns:mc="http://schemas.openxmlformats.org/markup-compatibility/2006">
          <mc:Choice Requires="x14">
            <control shapeId="13320" r:id="rId460" name="Option Button 1032">
              <controlPr defaultSize="0" autoFill="0" autoLine="0" autoPict="0">
                <anchor moveWithCells="1">
                  <from>
                    <xdr:col>24</xdr:col>
                    <xdr:colOff>152400</xdr:colOff>
                    <xdr:row>386</xdr:row>
                    <xdr:rowOff>25400</xdr:rowOff>
                  </from>
                  <to>
                    <xdr:col>27</xdr:col>
                    <xdr:colOff>107950</xdr:colOff>
                    <xdr:row>386</xdr:row>
                    <xdr:rowOff>279400</xdr:rowOff>
                  </to>
                </anchor>
              </controlPr>
            </control>
          </mc:Choice>
        </mc:AlternateContent>
        <mc:AlternateContent xmlns:mc="http://schemas.openxmlformats.org/markup-compatibility/2006">
          <mc:Choice Requires="x14">
            <control shapeId="13321" r:id="rId461" name="Option Button 1033">
              <controlPr defaultSize="0" autoFill="0" autoLine="0" autoPict="0">
                <anchor moveWithCells="1">
                  <from>
                    <xdr:col>26</xdr:col>
                    <xdr:colOff>63500</xdr:colOff>
                    <xdr:row>386</xdr:row>
                    <xdr:rowOff>25400</xdr:rowOff>
                  </from>
                  <to>
                    <xdr:col>29</xdr:col>
                    <xdr:colOff>177800</xdr:colOff>
                    <xdr:row>386</xdr:row>
                    <xdr:rowOff>285750</xdr:rowOff>
                  </to>
                </anchor>
              </controlPr>
            </control>
          </mc:Choice>
        </mc:AlternateContent>
        <mc:AlternateContent xmlns:mc="http://schemas.openxmlformats.org/markup-compatibility/2006">
          <mc:Choice Requires="x14">
            <control shapeId="13322" r:id="rId462" name="Option Button 1034">
              <controlPr defaultSize="0" autoFill="0" autoLine="0" autoPict="0">
                <anchor moveWithCells="1">
                  <from>
                    <xdr:col>24</xdr:col>
                    <xdr:colOff>152400</xdr:colOff>
                    <xdr:row>386</xdr:row>
                    <xdr:rowOff>196850</xdr:rowOff>
                  </from>
                  <to>
                    <xdr:col>27</xdr:col>
                    <xdr:colOff>107950</xdr:colOff>
                    <xdr:row>387</xdr:row>
                    <xdr:rowOff>6350</xdr:rowOff>
                  </to>
                </anchor>
              </controlPr>
            </control>
          </mc:Choice>
        </mc:AlternateContent>
        <mc:AlternateContent xmlns:mc="http://schemas.openxmlformats.org/markup-compatibility/2006">
          <mc:Choice Requires="x14">
            <control shapeId="13323" r:id="rId463" name="Group Box 1035">
              <controlPr defaultSize="0" autoFill="0" autoPict="0">
                <anchor moveWithCells="1">
                  <from>
                    <xdr:col>24</xdr:col>
                    <xdr:colOff>0</xdr:colOff>
                    <xdr:row>385</xdr:row>
                    <xdr:rowOff>31750</xdr:rowOff>
                  </from>
                  <to>
                    <xdr:col>30</xdr:col>
                    <xdr:colOff>69850</xdr:colOff>
                    <xdr:row>388</xdr:row>
                    <xdr:rowOff>19050</xdr:rowOff>
                  </to>
                </anchor>
              </controlPr>
            </control>
          </mc:Choice>
        </mc:AlternateContent>
        <mc:AlternateContent xmlns:mc="http://schemas.openxmlformats.org/markup-compatibility/2006">
          <mc:Choice Requires="x14">
            <control shapeId="13327" r:id="rId464" name="Option Button 1039">
              <controlPr defaultSize="0" autoFill="0" autoLine="0" autoPict="0">
                <anchor moveWithCells="1">
                  <from>
                    <xdr:col>24</xdr:col>
                    <xdr:colOff>146050</xdr:colOff>
                    <xdr:row>388</xdr:row>
                    <xdr:rowOff>31750</xdr:rowOff>
                  </from>
                  <to>
                    <xdr:col>27</xdr:col>
                    <xdr:colOff>101600</xdr:colOff>
                    <xdr:row>388</xdr:row>
                    <xdr:rowOff>285750</xdr:rowOff>
                  </to>
                </anchor>
              </controlPr>
            </control>
          </mc:Choice>
        </mc:AlternateContent>
        <mc:AlternateContent xmlns:mc="http://schemas.openxmlformats.org/markup-compatibility/2006">
          <mc:Choice Requires="x14">
            <control shapeId="13328" r:id="rId465" name="Option Button 1040">
              <controlPr defaultSize="0" autoFill="0" autoLine="0" autoPict="0">
                <anchor moveWithCells="1">
                  <from>
                    <xdr:col>26</xdr:col>
                    <xdr:colOff>63500</xdr:colOff>
                    <xdr:row>388</xdr:row>
                    <xdr:rowOff>31750</xdr:rowOff>
                  </from>
                  <to>
                    <xdr:col>29</xdr:col>
                    <xdr:colOff>177800</xdr:colOff>
                    <xdr:row>388</xdr:row>
                    <xdr:rowOff>292100</xdr:rowOff>
                  </to>
                </anchor>
              </controlPr>
            </control>
          </mc:Choice>
        </mc:AlternateContent>
        <mc:AlternateContent xmlns:mc="http://schemas.openxmlformats.org/markup-compatibility/2006">
          <mc:Choice Requires="x14">
            <control shapeId="13329" r:id="rId466" name="Option Button 1041">
              <controlPr defaultSize="0" autoFill="0" autoLine="0" autoPict="0">
                <anchor moveWithCells="1">
                  <from>
                    <xdr:col>24</xdr:col>
                    <xdr:colOff>146050</xdr:colOff>
                    <xdr:row>388</xdr:row>
                    <xdr:rowOff>203200</xdr:rowOff>
                  </from>
                  <to>
                    <xdr:col>27</xdr:col>
                    <xdr:colOff>101600</xdr:colOff>
                    <xdr:row>389</xdr:row>
                    <xdr:rowOff>0</xdr:rowOff>
                  </to>
                </anchor>
              </controlPr>
            </control>
          </mc:Choice>
        </mc:AlternateContent>
        <mc:AlternateContent xmlns:mc="http://schemas.openxmlformats.org/markup-compatibility/2006">
          <mc:Choice Requires="x14">
            <control shapeId="13330" r:id="rId467" name="Group Box 1042">
              <controlPr defaultSize="0" autoFill="0" autoPict="0">
                <anchor moveWithCells="1">
                  <from>
                    <xdr:col>23</xdr:col>
                    <xdr:colOff>298450</xdr:colOff>
                    <xdr:row>387</xdr:row>
                    <xdr:rowOff>38100</xdr:rowOff>
                  </from>
                  <to>
                    <xdr:col>30</xdr:col>
                    <xdr:colOff>69850</xdr:colOff>
                    <xdr:row>390</xdr:row>
                    <xdr:rowOff>25400</xdr:rowOff>
                  </to>
                </anchor>
              </controlPr>
            </control>
          </mc:Choice>
        </mc:AlternateContent>
        <mc:AlternateContent xmlns:mc="http://schemas.openxmlformats.org/markup-compatibility/2006">
          <mc:Choice Requires="x14">
            <control shapeId="13340" r:id="rId468" name="Option Button 1052">
              <controlPr defaultSize="0" autoFill="0" autoLine="0" autoPict="0">
                <anchor moveWithCells="1">
                  <from>
                    <xdr:col>24</xdr:col>
                    <xdr:colOff>152400</xdr:colOff>
                    <xdr:row>390</xdr:row>
                    <xdr:rowOff>31750</xdr:rowOff>
                  </from>
                  <to>
                    <xdr:col>27</xdr:col>
                    <xdr:colOff>107950</xdr:colOff>
                    <xdr:row>390</xdr:row>
                    <xdr:rowOff>292100</xdr:rowOff>
                  </to>
                </anchor>
              </controlPr>
            </control>
          </mc:Choice>
        </mc:AlternateContent>
        <mc:AlternateContent xmlns:mc="http://schemas.openxmlformats.org/markup-compatibility/2006">
          <mc:Choice Requires="x14">
            <control shapeId="13341" r:id="rId469" name="Option Button 1053">
              <controlPr defaultSize="0" autoFill="0" autoLine="0" autoPict="0">
                <anchor moveWithCells="1">
                  <from>
                    <xdr:col>26</xdr:col>
                    <xdr:colOff>63500</xdr:colOff>
                    <xdr:row>390</xdr:row>
                    <xdr:rowOff>38100</xdr:rowOff>
                  </from>
                  <to>
                    <xdr:col>29</xdr:col>
                    <xdr:colOff>177800</xdr:colOff>
                    <xdr:row>390</xdr:row>
                    <xdr:rowOff>298450</xdr:rowOff>
                  </to>
                </anchor>
              </controlPr>
            </control>
          </mc:Choice>
        </mc:AlternateContent>
        <mc:AlternateContent xmlns:mc="http://schemas.openxmlformats.org/markup-compatibility/2006">
          <mc:Choice Requires="x14">
            <control shapeId="13342" r:id="rId470" name="Option Button 1054">
              <controlPr defaultSize="0" autoFill="0" autoLine="0" autoPict="0">
                <anchor moveWithCells="1">
                  <from>
                    <xdr:col>24</xdr:col>
                    <xdr:colOff>152400</xdr:colOff>
                    <xdr:row>390</xdr:row>
                    <xdr:rowOff>209550</xdr:rowOff>
                  </from>
                  <to>
                    <xdr:col>27</xdr:col>
                    <xdr:colOff>107950</xdr:colOff>
                    <xdr:row>391</xdr:row>
                    <xdr:rowOff>6350</xdr:rowOff>
                  </to>
                </anchor>
              </controlPr>
            </control>
          </mc:Choice>
        </mc:AlternateContent>
        <mc:AlternateContent xmlns:mc="http://schemas.openxmlformats.org/markup-compatibility/2006">
          <mc:Choice Requires="x14">
            <control shapeId="13343" r:id="rId471" name="Group Box 1055">
              <controlPr defaultSize="0" autoFill="0" autoPict="0">
                <anchor moveWithCells="1">
                  <from>
                    <xdr:col>24</xdr:col>
                    <xdr:colOff>0</xdr:colOff>
                    <xdr:row>389</xdr:row>
                    <xdr:rowOff>44450</xdr:rowOff>
                  </from>
                  <to>
                    <xdr:col>30</xdr:col>
                    <xdr:colOff>69850</xdr:colOff>
                    <xdr:row>392</xdr:row>
                    <xdr:rowOff>31750</xdr:rowOff>
                  </to>
                </anchor>
              </controlPr>
            </control>
          </mc:Choice>
        </mc:AlternateContent>
        <mc:AlternateContent xmlns:mc="http://schemas.openxmlformats.org/markup-compatibility/2006">
          <mc:Choice Requires="x14">
            <control shapeId="13344" r:id="rId472" name="Option Button 1056">
              <controlPr defaultSize="0" autoFill="0" autoLine="0" autoPict="0">
                <anchor moveWithCells="1">
                  <from>
                    <xdr:col>24</xdr:col>
                    <xdr:colOff>152400</xdr:colOff>
                    <xdr:row>405</xdr:row>
                    <xdr:rowOff>6350</xdr:rowOff>
                  </from>
                  <to>
                    <xdr:col>27</xdr:col>
                    <xdr:colOff>107950</xdr:colOff>
                    <xdr:row>405</xdr:row>
                    <xdr:rowOff>260350</xdr:rowOff>
                  </to>
                </anchor>
              </controlPr>
            </control>
          </mc:Choice>
        </mc:AlternateContent>
        <mc:AlternateContent xmlns:mc="http://schemas.openxmlformats.org/markup-compatibility/2006">
          <mc:Choice Requires="x14">
            <control shapeId="13345" r:id="rId473" name="Option Button 1057">
              <controlPr defaultSize="0" autoFill="0" autoLine="0" autoPict="0">
                <anchor moveWithCells="1">
                  <from>
                    <xdr:col>26</xdr:col>
                    <xdr:colOff>63500</xdr:colOff>
                    <xdr:row>405</xdr:row>
                    <xdr:rowOff>6350</xdr:rowOff>
                  </from>
                  <to>
                    <xdr:col>29</xdr:col>
                    <xdr:colOff>177800</xdr:colOff>
                    <xdr:row>405</xdr:row>
                    <xdr:rowOff>266700</xdr:rowOff>
                  </to>
                </anchor>
              </controlPr>
            </control>
          </mc:Choice>
        </mc:AlternateContent>
        <mc:AlternateContent xmlns:mc="http://schemas.openxmlformats.org/markup-compatibility/2006">
          <mc:Choice Requires="x14">
            <control shapeId="13346" r:id="rId474" name="Option Button 1058">
              <controlPr defaultSize="0" autoFill="0" autoLine="0" autoPict="0">
                <anchor moveWithCells="1">
                  <from>
                    <xdr:col>24</xdr:col>
                    <xdr:colOff>152400</xdr:colOff>
                    <xdr:row>405</xdr:row>
                    <xdr:rowOff>184150</xdr:rowOff>
                  </from>
                  <to>
                    <xdr:col>27</xdr:col>
                    <xdr:colOff>107950</xdr:colOff>
                    <xdr:row>405</xdr:row>
                    <xdr:rowOff>450850</xdr:rowOff>
                  </to>
                </anchor>
              </controlPr>
            </control>
          </mc:Choice>
        </mc:AlternateContent>
        <mc:AlternateContent xmlns:mc="http://schemas.openxmlformats.org/markup-compatibility/2006">
          <mc:Choice Requires="x14">
            <control shapeId="13347" r:id="rId475" name="Group Box 1059">
              <controlPr defaultSize="0" autoFill="0" autoPict="0">
                <anchor moveWithCells="1">
                  <from>
                    <xdr:col>23</xdr:col>
                    <xdr:colOff>298450</xdr:colOff>
                    <xdr:row>404</xdr:row>
                    <xdr:rowOff>19050</xdr:rowOff>
                  </from>
                  <to>
                    <xdr:col>30</xdr:col>
                    <xdr:colOff>69850</xdr:colOff>
                    <xdr:row>407</xdr:row>
                    <xdr:rowOff>6350</xdr:rowOff>
                  </to>
                </anchor>
              </controlPr>
            </control>
          </mc:Choice>
        </mc:AlternateContent>
        <mc:AlternateContent xmlns:mc="http://schemas.openxmlformats.org/markup-compatibility/2006">
          <mc:Choice Requires="x14">
            <control shapeId="13351" r:id="rId476" name="Option Button 1063">
              <controlPr defaultSize="0" autoFill="0" autoLine="0" autoPict="0">
                <anchor moveWithCells="1">
                  <from>
                    <xdr:col>24</xdr:col>
                    <xdr:colOff>158750</xdr:colOff>
                    <xdr:row>407</xdr:row>
                    <xdr:rowOff>63500</xdr:rowOff>
                  </from>
                  <to>
                    <xdr:col>27</xdr:col>
                    <xdr:colOff>114300</xdr:colOff>
                    <xdr:row>407</xdr:row>
                    <xdr:rowOff>311150</xdr:rowOff>
                  </to>
                </anchor>
              </controlPr>
            </control>
          </mc:Choice>
        </mc:AlternateContent>
        <mc:AlternateContent xmlns:mc="http://schemas.openxmlformats.org/markup-compatibility/2006">
          <mc:Choice Requires="x14">
            <control shapeId="13352" r:id="rId477" name="Option Button 1064">
              <controlPr defaultSize="0" autoFill="0" autoLine="0" autoPict="0">
                <anchor moveWithCells="1">
                  <from>
                    <xdr:col>26</xdr:col>
                    <xdr:colOff>76200</xdr:colOff>
                    <xdr:row>407</xdr:row>
                    <xdr:rowOff>57150</xdr:rowOff>
                  </from>
                  <to>
                    <xdr:col>29</xdr:col>
                    <xdr:colOff>190500</xdr:colOff>
                    <xdr:row>407</xdr:row>
                    <xdr:rowOff>323850</xdr:rowOff>
                  </to>
                </anchor>
              </controlPr>
            </control>
          </mc:Choice>
        </mc:AlternateContent>
        <mc:AlternateContent xmlns:mc="http://schemas.openxmlformats.org/markup-compatibility/2006">
          <mc:Choice Requires="x14">
            <control shapeId="13353" r:id="rId478" name="Option Button 1065">
              <controlPr defaultSize="0" autoFill="0" autoLine="0" autoPict="0">
                <anchor moveWithCells="1">
                  <from>
                    <xdr:col>24</xdr:col>
                    <xdr:colOff>158750</xdr:colOff>
                    <xdr:row>407</xdr:row>
                    <xdr:rowOff>234950</xdr:rowOff>
                  </from>
                  <to>
                    <xdr:col>27</xdr:col>
                    <xdr:colOff>114300</xdr:colOff>
                    <xdr:row>408</xdr:row>
                    <xdr:rowOff>31750</xdr:rowOff>
                  </to>
                </anchor>
              </controlPr>
            </control>
          </mc:Choice>
        </mc:AlternateContent>
        <mc:AlternateContent xmlns:mc="http://schemas.openxmlformats.org/markup-compatibility/2006">
          <mc:Choice Requires="x14">
            <control shapeId="13354" r:id="rId479" name="Group Box 1066">
              <controlPr defaultSize="0" autoFill="0" autoPict="0">
                <anchor moveWithCells="1">
                  <from>
                    <xdr:col>24</xdr:col>
                    <xdr:colOff>6350</xdr:colOff>
                    <xdr:row>407</xdr:row>
                    <xdr:rowOff>0</xdr:rowOff>
                  </from>
                  <to>
                    <xdr:col>30</xdr:col>
                    <xdr:colOff>82550</xdr:colOff>
                    <xdr:row>409</xdr:row>
                    <xdr:rowOff>57150</xdr:rowOff>
                  </to>
                </anchor>
              </controlPr>
            </control>
          </mc:Choice>
        </mc:AlternateContent>
        <mc:AlternateContent xmlns:mc="http://schemas.openxmlformats.org/markup-compatibility/2006">
          <mc:Choice Requires="x14">
            <control shapeId="13355" r:id="rId480" name="Option Button 1067">
              <controlPr defaultSize="0" autoFill="0" autoLine="0" autoPict="0">
                <anchor moveWithCells="1">
                  <from>
                    <xdr:col>24</xdr:col>
                    <xdr:colOff>152400</xdr:colOff>
                    <xdr:row>409</xdr:row>
                    <xdr:rowOff>31750</xdr:rowOff>
                  </from>
                  <to>
                    <xdr:col>27</xdr:col>
                    <xdr:colOff>107950</xdr:colOff>
                    <xdr:row>409</xdr:row>
                    <xdr:rowOff>285750</xdr:rowOff>
                  </to>
                </anchor>
              </controlPr>
            </control>
          </mc:Choice>
        </mc:AlternateContent>
        <mc:AlternateContent xmlns:mc="http://schemas.openxmlformats.org/markup-compatibility/2006">
          <mc:Choice Requires="x14">
            <control shapeId="13356" r:id="rId481" name="Option Button 1068">
              <controlPr defaultSize="0" autoFill="0" autoLine="0" autoPict="0">
                <anchor moveWithCells="1">
                  <from>
                    <xdr:col>26</xdr:col>
                    <xdr:colOff>63500</xdr:colOff>
                    <xdr:row>409</xdr:row>
                    <xdr:rowOff>31750</xdr:rowOff>
                  </from>
                  <to>
                    <xdr:col>29</xdr:col>
                    <xdr:colOff>177800</xdr:colOff>
                    <xdr:row>409</xdr:row>
                    <xdr:rowOff>298450</xdr:rowOff>
                  </to>
                </anchor>
              </controlPr>
            </control>
          </mc:Choice>
        </mc:AlternateContent>
        <mc:AlternateContent xmlns:mc="http://schemas.openxmlformats.org/markup-compatibility/2006">
          <mc:Choice Requires="x14">
            <control shapeId="13357" r:id="rId482" name="Option Button 1069">
              <controlPr defaultSize="0" autoFill="0" autoLine="0" autoPict="0">
                <anchor moveWithCells="1">
                  <from>
                    <xdr:col>24</xdr:col>
                    <xdr:colOff>152400</xdr:colOff>
                    <xdr:row>409</xdr:row>
                    <xdr:rowOff>209550</xdr:rowOff>
                  </from>
                  <to>
                    <xdr:col>27</xdr:col>
                    <xdr:colOff>107950</xdr:colOff>
                    <xdr:row>410</xdr:row>
                    <xdr:rowOff>6350</xdr:rowOff>
                  </to>
                </anchor>
              </controlPr>
            </control>
          </mc:Choice>
        </mc:AlternateContent>
        <mc:AlternateContent xmlns:mc="http://schemas.openxmlformats.org/markup-compatibility/2006">
          <mc:Choice Requires="x14">
            <control shapeId="13358" r:id="rId483" name="Group Box 1070">
              <controlPr defaultSize="0" autoFill="0" autoPict="0">
                <anchor moveWithCells="1">
                  <from>
                    <xdr:col>23</xdr:col>
                    <xdr:colOff>298450</xdr:colOff>
                    <xdr:row>408</xdr:row>
                    <xdr:rowOff>44450</xdr:rowOff>
                  </from>
                  <to>
                    <xdr:col>30</xdr:col>
                    <xdr:colOff>69850</xdr:colOff>
                    <xdr:row>411</xdr:row>
                    <xdr:rowOff>31750</xdr:rowOff>
                  </to>
                </anchor>
              </controlPr>
            </control>
          </mc:Choice>
        </mc:AlternateContent>
        <mc:AlternateContent xmlns:mc="http://schemas.openxmlformats.org/markup-compatibility/2006">
          <mc:Choice Requires="x14">
            <control shapeId="13362" r:id="rId484" name="Option Button 1074">
              <controlPr defaultSize="0" autoFill="0" autoLine="0" autoPict="0">
                <anchor moveWithCells="1">
                  <from>
                    <xdr:col>24</xdr:col>
                    <xdr:colOff>158750</xdr:colOff>
                    <xdr:row>426</xdr:row>
                    <xdr:rowOff>260350</xdr:rowOff>
                  </from>
                  <to>
                    <xdr:col>27</xdr:col>
                    <xdr:colOff>114300</xdr:colOff>
                    <xdr:row>427</xdr:row>
                    <xdr:rowOff>44450</xdr:rowOff>
                  </to>
                </anchor>
              </controlPr>
            </control>
          </mc:Choice>
        </mc:AlternateContent>
        <mc:AlternateContent xmlns:mc="http://schemas.openxmlformats.org/markup-compatibility/2006">
          <mc:Choice Requires="x14">
            <control shapeId="13363" r:id="rId485" name="Option Button 1075">
              <controlPr defaultSize="0" autoFill="0" autoLine="0" autoPict="0">
                <anchor moveWithCells="1">
                  <from>
                    <xdr:col>26</xdr:col>
                    <xdr:colOff>76200</xdr:colOff>
                    <xdr:row>426</xdr:row>
                    <xdr:rowOff>260350</xdr:rowOff>
                  </from>
                  <to>
                    <xdr:col>29</xdr:col>
                    <xdr:colOff>190500</xdr:colOff>
                    <xdr:row>427</xdr:row>
                    <xdr:rowOff>50800</xdr:rowOff>
                  </to>
                </anchor>
              </controlPr>
            </control>
          </mc:Choice>
        </mc:AlternateContent>
        <mc:AlternateContent xmlns:mc="http://schemas.openxmlformats.org/markup-compatibility/2006">
          <mc:Choice Requires="x14">
            <control shapeId="13364" r:id="rId486" name="Option Button 1076">
              <controlPr defaultSize="0" autoFill="0" autoLine="0" autoPict="0">
                <anchor moveWithCells="1">
                  <from>
                    <xdr:col>24</xdr:col>
                    <xdr:colOff>158750</xdr:colOff>
                    <xdr:row>426</xdr:row>
                    <xdr:rowOff>438150</xdr:rowOff>
                  </from>
                  <to>
                    <xdr:col>27</xdr:col>
                    <xdr:colOff>114300</xdr:colOff>
                    <xdr:row>428</xdr:row>
                    <xdr:rowOff>158750</xdr:rowOff>
                  </to>
                </anchor>
              </controlPr>
            </control>
          </mc:Choice>
        </mc:AlternateContent>
        <mc:AlternateContent xmlns:mc="http://schemas.openxmlformats.org/markup-compatibility/2006">
          <mc:Choice Requires="x14">
            <control shapeId="13365" r:id="rId487" name="Group Box 1077">
              <controlPr defaultSize="0" autoFill="0" autoPict="0">
                <anchor moveWithCells="1">
                  <from>
                    <xdr:col>24</xdr:col>
                    <xdr:colOff>6350</xdr:colOff>
                    <xdr:row>426</xdr:row>
                    <xdr:rowOff>203200</xdr:rowOff>
                  </from>
                  <to>
                    <xdr:col>30</xdr:col>
                    <xdr:colOff>82550</xdr:colOff>
                    <xdr:row>428</xdr:row>
                    <xdr:rowOff>260350</xdr:rowOff>
                  </to>
                </anchor>
              </controlPr>
            </control>
          </mc:Choice>
        </mc:AlternateContent>
        <mc:AlternateContent xmlns:mc="http://schemas.openxmlformats.org/markup-compatibility/2006">
          <mc:Choice Requires="x14">
            <control shapeId="13369" r:id="rId488" name="Option Button 1081">
              <controlPr defaultSize="0" autoFill="0" autoLine="0" autoPict="0">
                <anchor moveWithCells="1">
                  <from>
                    <xdr:col>24</xdr:col>
                    <xdr:colOff>165100</xdr:colOff>
                    <xdr:row>430</xdr:row>
                    <xdr:rowOff>25400</xdr:rowOff>
                  </from>
                  <to>
                    <xdr:col>27</xdr:col>
                    <xdr:colOff>120650</xdr:colOff>
                    <xdr:row>430</xdr:row>
                    <xdr:rowOff>279400</xdr:rowOff>
                  </to>
                </anchor>
              </controlPr>
            </control>
          </mc:Choice>
        </mc:AlternateContent>
        <mc:AlternateContent xmlns:mc="http://schemas.openxmlformats.org/markup-compatibility/2006">
          <mc:Choice Requires="x14">
            <control shapeId="13370" r:id="rId489" name="Option Button 1082">
              <controlPr defaultSize="0" autoFill="0" autoLine="0" autoPict="0">
                <anchor moveWithCells="1">
                  <from>
                    <xdr:col>26</xdr:col>
                    <xdr:colOff>76200</xdr:colOff>
                    <xdr:row>430</xdr:row>
                    <xdr:rowOff>25400</xdr:rowOff>
                  </from>
                  <to>
                    <xdr:col>29</xdr:col>
                    <xdr:colOff>190500</xdr:colOff>
                    <xdr:row>430</xdr:row>
                    <xdr:rowOff>292100</xdr:rowOff>
                  </to>
                </anchor>
              </controlPr>
            </control>
          </mc:Choice>
        </mc:AlternateContent>
        <mc:AlternateContent xmlns:mc="http://schemas.openxmlformats.org/markup-compatibility/2006">
          <mc:Choice Requires="x14">
            <control shapeId="13371" r:id="rId490" name="Option Button 1083">
              <controlPr defaultSize="0" autoFill="0" autoLine="0" autoPict="0">
                <anchor moveWithCells="1">
                  <from>
                    <xdr:col>24</xdr:col>
                    <xdr:colOff>165100</xdr:colOff>
                    <xdr:row>430</xdr:row>
                    <xdr:rowOff>203200</xdr:rowOff>
                  </from>
                  <to>
                    <xdr:col>27</xdr:col>
                    <xdr:colOff>120650</xdr:colOff>
                    <xdr:row>430</xdr:row>
                    <xdr:rowOff>463550</xdr:rowOff>
                  </to>
                </anchor>
              </controlPr>
            </control>
          </mc:Choice>
        </mc:AlternateContent>
        <mc:AlternateContent xmlns:mc="http://schemas.openxmlformats.org/markup-compatibility/2006">
          <mc:Choice Requires="x14">
            <control shapeId="13372" r:id="rId491" name="Group Box 1084">
              <controlPr defaultSize="0" autoFill="0" autoPict="0">
                <anchor moveWithCells="1">
                  <from>
                    <xdr:col>24</xdr:col>
                    <xdr:colOff>12700</xdr:colOff>
                    <xdr:row>429</xdr:row>
                    <xdr:rowOff>31750</xdr:rowOff>
                  </from>
                  <to>
                    <xdr:col>30</xdr:col>
                    <xdr:colOff>82550</xdr:colOff>
                    <xdr:row>432</xdr:row>
                    <xdr:rowOff>25400</xdr:rowOff>
                  </to>
                </anchor>
              </controlPr>
            </control>
          </mc:Choice>
        </mc:AlternateContent>
        <mc:AlternateContent xmlns:mc="http://schemas.openxmlformats.org/markup-compatibility/2006">
          <mc:Choice Requires="x14">
            <control shapeId="13376" r:id="rId492" name="Option Button 1088">
              <controlPr defaultSize="0" autoFill="0" autoLine="0" autoPict="0">
                <anchor moveWithCells="1">
                  <from>
                    <xdr:col>24</xdr:col>
                    <xdr:colOff>158750</xdr:colOff>
                    <xdr:row>432</xdr:row>
                    <xdr:rowOff>25400</xdr:rowOff>
                  </from>
                  <to>
                    <xdr:col>27</xdr:col>
                    <xdr:colOff>114300</xdr:colOff>
                    <xdr:row>432</xdr:row>
                    <xdr:rowOff>279400</xdr:rowOff>
                  </to>
                </anchor>
              </controlPr>
            </control>
          </mc:Choice>
        </mc:AlternateContent>
        <mc:AlternateContent xmlns:mc="http://schemas.openxmlformats.org/markup-compatibility/2006">
          <mc:Choice Requires="x14">
            <control shapeId="13377" r:id="rId493" name="Option Button 1089">
              <controlPr defaultSize="0" autoFill="0" autoLine="0" autoPict="0">
                <anchor moveWithCells="1">
                  <from>
                    <xdr:col>26</xdr:col>
                    <xdr:colOff>76200</xdr:colOff>
                    <xdr:row>432</xdr:row>
                    <xdr:rowOff>19050</xdr:rowOff>
                  </from>
                  <to>
                    <xdr:col>29</xdr:col>
                    <xdr:colOff>190500</xdr:colOff>
                    <xdr:row>432</xdr:row>
                    <xdr:rowOff>285750</xdr:rowOff>
                  </to>
                </anchor>
              </controlPr>
            </control>
          </mc:Choice>
        </mc:AlternateContent>
        <mc:AlternateContent xmlns:mc="http://schemas.openxmlformats.org/markup-compatibility/2006">
          <mc:Choice Requires="x14">
            <control shapeId="13378" r:id="rId494" name="Option Button 1090">
              <controlPr defaultSize="0" autoFill="0" autoLine="0" autoPict="0">
                <anchor moveWithCells="1">
                  <from>
                    <xdr:col>24</xdr:col>
                    <xdr:colOff>158750</xdr:colOff>
                    <xdr:row>432</xdr:row>
                    <xdr:rowOff>196850</xdr:rowOff>
                  </from>
                  <to>
                    <xdr:col>27</xdr:col>
                    <xdr:colOff>114300</xdr:colOff>
                    <xdr:row>433</xdr:row>
                    <xdr:rowOff>0</xdr:rowOff>
                  </to>
                </anchor>
              </controlPr>
            </control>
          </mc:Choice>
        </mc:AlternateContent>
        <mc:AlternateContent xmlns:mc="http://schemas.openxmlformats.org/markup-compatibility/2006">
          <mc:Choice Requires="x14">
            <control shapeId="13379" r:id="rId495" name="Group Box 1091">
              <controlPr defaultSize="0" autoFill="0" autoPict="0">
                <anchor moveWithCells="1">
                  <from>
                    <xdr:col>24</xdr:col>
                    <xdr:colOff>12700</xdr:colOff>
                    <xdr:row>431</xdr:row>
                    <xdr:rowOff>31750</xdr:rowOff>
                  </from>
                  <to>
                    <xdr:col>30</xdr:col>
                    <xdr:colOff>82550</xdr:colOff>
                    <xdr:row>434</xdr:row>
                    <xdr:rowOff>19050</xdr:rowOff>
                  </to>
                </anchor>
              </controlPr>
            </control>
          </mc:Choice>
        </mc:AlternateContent>
        <mc:AlternateContent xmlns:mc="http://schemas.openxmlformats.org/markup-compatibility/2006">
          <mc:Choice Requires="x14">
            <control shapeId="13380" r:id="rId496" name="Option Button 1092">
              <controlPr defaultSize="0" autoFill="0" autoLine="0" autoPict="0">
                <anchor moveWithCells="1">
                  <from>
                    <xdr:col>24</xdr:col>
                    <xdr:colOff>152400</xdr:colOff>
                    <xdr:row>434</xdr:row>
                    <xdr:rowOff>31750</xdr:rowOff>
                  </from>
                  <to>
                    <xdr:col>27</xdr:col>
                    <xdr:colOff>107950</xdr:colOff>
                    <xdr:row>434</xdr:row>
                    <xdr:rowOff>285750</xdr:rowOff>
                  </to>
                </anchor>
              </controlPr>
            </control>
          </mc:Choice>
        </mc:AlternateContent>
        <mc:AlternateContent xmlns:mc="http://schemas.openxmlformats.org/markup-compatibility/2006">
          <mc:Choice Requires="x14">
            <control shapeId="13381" r:id="rId497" name="Option Button 1093">
              <controlPr defaultSize="0" autoFill="0" autoLine="0" autoPict="0">
                <anchor moveWithCells="1">
                  <from>
                    <xdr:col>26</xdr:col>
                    <xdr:colOff>63500</xdr:colOff>
                    <xdr:row>434</xdr:row>
                    <xdr:rowOff>31750</xdr:rowOff>
                  </from>
                  <to>
                    <xdr:col>29</xdr:col>
                    <xdr:colOff>177800</xdr:colOff>
                    <xdr:row>434</xdr:row>
                    <xdr:rowOff>298450</xdr:rowOff>
                  </to>
                </anchor>
              </controlPr>
            </control>
          </mc:Choice>
        </mc:AlternateContent>
        <mc:AlternateContent xmlns:mc="http://schemas.openxmlformats.org/markup-compatibility/2006">
          <mc:Choice Requires="x14">
            <control shapeId="13382" r:id="rId498" name="Option Button 1094">
              <controlPr defaultSize="0" autoFill="0" autoLine="0" autoPict="0">
                <anchor moveWithCells="1">
                  <from>
                    <xdr:col>24</xdr:col>
                    <xdr:colOff>152400</xdr:colOff>
                    <xdr:row>434</xdr:row>
                    <xdr:rowOff>209550</xdr:rowOff>
                  </from>
                  <to>
                    <xdr:col>27</xdr:col>
                    <xdr:colOff>107950</xdr:colOff>
                    <xdr:row>435</xdr:row>
                    <xdr:rowOff>12700</xdr:rowOff>
                  </to>
                </anchor>
              </controlPr>
            </control>
          </mc:Choice>
        </mc:AlternateContent>
        <mc:AlternateContent xmlns:mc="http://schemas.openxmlformats.org/markup-compatibility/2006">
          <mc:Choice Requires="x14">
            <control shapeId="13383" r:id="rId499" name="Group Box 1095">
              <controlPr defaultSize="0" autoFill="0" autoPict="0">
                <anchor moveWithCells="1">
                  <from>
                    <xdr:col>23</xdr:col>
                    <xdr:colOff>298450</xdr:colOff>
                    <xdr:row>433</xdr:row>
                    <xdr:rowOff>38100</xdr:rowOff>
                  </from>
                  <to>
                    <xdr:col>30</xdr:col>
                    <xdr:colOff>69850</xdr:colOff>
                    <xdr:row>436</xdr:row>
                    <xdr:rowOff>31750</xdr:rowOff>
                  </to>
                </anchor>
              </controlPr>
            </control>
          </mc:Choice>
        </mc:AlternateContent>
        <mc:AlternateContent xmlns:mc="http://schemas.openxmlformats.org/markup-compatibility/2006">
          <mc:Choice Requires="x14">
            <control shapeId="13390" r:id="rId500" name="Option Button 1102">
              <controlPr defaultSize="0" autoFill="0" autoLine="0" autoPict="0">
                <anchor moveWithCells="1">
                  <from>
                    <xdr:col>24</xdr:col>
                    <xdr:colOff>152400</xdr:colOff>
                    <xdr:row>447</xdr:row>
                    <xdr:rowOff>44450</xdr:rowOff>
                  </from>
                  <to>
                    <xdr:col>27</xdr:col>
                    <xdr:colOff>107950</xdr:colOff>
                    <xdr:row>447</xdr:row>
                    <xdr:rowOff>292100</xdr:rowOff>
                  </to>
                </anchor>
              </controlPr>
            </control>
          </mc:Choice>
        </mc:AlternateContent>
        <mc:AlternateContent xmlns:mc="http://schemas.openxmlformats.org/markup-compatibility/2006">
          <mc:Choice Requires="x14">
            <control shapeId="13391" r:id="rId501" name="Option Button 1103">
              <controlPr defaultSize="0" autoFill="0" autoLine="0" autoPict="0">
                <anchor moveWithCells="1">
                  <from>
                    <xdr:col>26</xdr:col>
                    <xdr:colOff>63500</xdr:colOff>
                    <xdr:row>447</xdr:row>
                    <xdr:rowOff>38100</xdr:rowOff>
                  </from>
                  <to>
                    <xdr:col>29</xdr:col>
                    <xdr:colOff>177800</xdr:colOff>
                    <xdr:row>447</xdr:row>
                    <xdr:rowOff>304800</xdr:rowOff>
                  </to>
                </anchor>
              </controlPr>
            </control>
          </mc:Choice>
        </mc:AlternateContent>
        <mc:AlternateContent xmlns:mc="http://schemas.openxmlformats.org/markup-compatibility/2006">
          <mc:Choice Requires="x14">
            <control shapeId="13392" r:id="rId502" name="Option Button 1104">
              <controlPr defaultSize="0" autoFill="0" autoLine="0" autoPict="0">
                <anchor moveWithCells="1">
                  <from>
                    <xdr:col>24</xdr:col>
                    <xdr:colOff>152400</xdr:colOff>
                    <xdr:row>447</xdr:row>
                    <xdr:rowOff>215900</xdr:rowOff>
                  </from>
                  <to>
                    <xdr:col>27</xdr:col>
                    <xdr:colOff>107950</xdr:colOff>
                    <xdr:row>448</xdr:row>
                    <xdr:rowOff>19050</xdr:rowOff>
                  </to>
                </anchor>
              </controlPr>
            </control>
          </mc:Choice>
        </mc:AlternateContent>
        <mc:AlternateContent xmlns:mc="http://schemas.openxmlformats.org/markup-compatibility/2006">
          <mc:Choice Requires="x14">
            <control shapeId="13393" r:id="rId503" name="Group Box 1105">
              <controlPr defaultSize="0" autoFill="0" autoPict="0">
                <anchor moveWithCells="1">
                  <from>
                    <xdr:col>23</xdr:col>
                    <xdr:colOff>298450</xdr:colOff>
                    <xdr:row>446</xdr:row>
                    <xdr:rowOff>44450</xdr:rowOff>
                  </from>
                  <to>
                    <xdr:col>30</xdr:col>
                    <xdr:colOff>69850</xdr:colOff>
                    <xdr:row>449</xdr:row>
                    <xdr:rowOff>38100</xdr:rowOff>
                  </to>
                </anchor>
              </controlPr>
            </control>
          </mc:Choice>
        </mc:AlternateContent>
        <mc:AlternateContent xmlns:mc="http://schemas.openxmlformats.org/markup-compatibility/2006">
          <mc:Choice Requires="x14">
            <control shapeId="13400" r:id="rId504" name="Option Button 1112">
              <controlPr defaultSize="0" autoFill="0" autoLine="0" autoPict="0">
                <anchor moveWithCells="1">
                  <from>
                    <xdr:col>24</xdr:col>
                    <xdr:colOff>165100</xdr:colOff>
                    <xdr:row>449</xdr:row>
                    <xdr:rowOff>31750</xdr:rowOff>
                  </from>
                  <to>
                    <xdr:col>27</xdr:col>
                    <xdr:colOff>120650</xdr:colOff>
                    <xdr:row>449</xdr:row>
                    <xdr:rowOff>285750</xdr:rowOff>
                  </to>
                </anchor>
              </controlPr>
            </control>
          </mc:Choice>
        </mc:AlternateContent>
        <mc:AlternateContent xmlns:mc="http://schemas.openxmlformats.org/markup-compatibility/2006">
          <mc:Choice Requires="x14">
            <control shapeId="13401" r:id="rId505" name="Option Button 1113">
              <controlPr defaultSize="0" autoFill="0" autoLine="0" autoPict="0">
                <anchor moveWithCells="1">
                  <from>
                    <xdr:col>26</xdr:col>
                    <xdr:colOff>76200</xdr:colOff>
                    <xdr:row>449</xdr:row>
                    <xdr:rowOff>31750</xdr:rowOff>
                  </from>
                  <to>
                    <xdr:col>29</xdr:col>
                    <xdr:colOff>190500</xdr:colOff>
                    <xdr:row>449</xdr:row>
                    <xdr:rowOff>298450</xdr:rowOff>
                  </to>
                </anchor>
              </controlPr>
            </control>
          </mc:Choice>
        </mc:AlternateContent>
        <mc:AlternateContent xmlns:mc="http://schemas.openxmlformats.org/markup-compatibility/2006">
          <mc:Choice Requires="x14">
            <control shapeId="13402" r:id="rId506" name="Option Button 1114">
              <controlPr defaultSize="0" autoFill="0" autoLine="0" autoPict="0">
                <anchor moveWithCells="1">
                  <from>
                    <xdr:col>24</xdr:col>
                    <xdr:colOff>165100</xdr:colOff>
                    <xdr:row>449</xdr:row>
                    <xdr:rowOff>209550</xdr:rowOff>
                  </from>
                  <to>
                    <xdr:col>27</xdr:col>
                    <xdr:colOff>120650</xdr:colOff>
                    <xdr:row>450</xdr:row>
                    <xdr:rowOff>6350</xdr:rowOff>
                  </to>
                </anchor>
              </controlPr>
            </control>
          </mc:Choice>
        </mc:AlternateContent>
        <mc:AlternateContent xmlns:mc="http://schemas.openxmlformats.org/markup-compatibility/2006">
          <mc:Choice Requires="x14">
            <control shapeId="13403" r:id="rId507" name="Group Box 1115">
              <controlPr defaultSize="0" autoFill="0" autoPict="0">
                <anchor moveWithCells="1">
                  <from>
                    <xdr:col>24</xdr:col>
                    <xdr:colOff>12700</xdr:colOff>
                    <xdr:row>448</xdr:row>
                    <xdr:rowOff>31750</xdr:rowOff>
                  </from>
                  <to>
                    <xdr:col>30</xdr:col>
                    <xdr:colOff>82550</xdr:colOff>
                    <xdr:row>451</xdr:row>
                    <xdr:rowOff>31750</xdr:rowOff>
                  </to>
                </anchor>
              </controlPr>
            </control>
          </mc:Choice>
        </mc:AlternateContent>
        <mc:AlternateContent xmlns:mc="http://schemas.openxmlformats.org/markup-compatibility/2006">
          <mc:Choice Requires="x14">
            <control shapeId="13416" r:id="rId508" name="Option Button 1128">
              <controlPr defaultSize="0" autoFill="0" autoLine="0" autoPict="0">
                <anchor moveWithCells="1">
                  <from>
                    <xdr:col>24</xdr:col>
                    <xdr:colOff>152400</xdr:colOff>
                    <xdr:row>451</xdr:row>
                    <xdr:rowOff>12700</xdr:rowOff>
                  </from>
                  <to>
                    <xdr:col>27</xdr:col>
                    <xdr:colOff>107950</xdr:colOff>
                    <xdr:row>451</xdr:row>
                    <xdr:rowOff>266700</xdr:rowOff>
                  </to>
                </anchor>
              </controlPr>
            </control>
          </mc:Choice>
        </mc:AlternateContent>
        <mc:AlternateContent xmlns:mc="http://schemas.openxmlformats.org/markup-compatibility/2006">
          <mc:Choice Requires="x14">
            <control shapeId="13417" r:id="rId509" name="Option Button 1129">
              <controlPr defaultSize="0" autoFill="0" autoLine="0" autoPict="0">
                <anchor moveWithCells="1">
                  <from>
                    <xdr:col>26</xdr:col>
                    <xdr:colOff>63500</xdr:colOff>
                    <xdr:row>451</xdr:row>
                    <xdr:rowOff>12700</xdr:rowOff>
                  </from>
                  <to>
                    <xdr:col>29</xdr:col>
                    <xdr:colOff>177800</xdr:colOff>
                    <xdr:row>451</xdr:row>
                    <xdr:rowOff>279400</xdr:rowOff>
                  </to>
                </anchor>
              </controlPr>
            </control>
          </mc:Choice>
        </mc:AlternateContent>
        <mc:AlternateContent xmlns:mc="http://schemas.openxmlformats.org/markup-compatibility/2006">
          <mc:Choice Requires="x14">
            <control shapeId="13418" r:id="rId510" name="Option Button 1130">
              <controlPr defaultSize="0" autoFill="0" autoLine="0" autoPict="0">
                <anchor moveWithCells="1">
                  <from>
                    <xdr:col>24</xdr:col>
                    <xdr:colOff>152400</xdr:colOff>
                    <xdr:row>451</xdr:row>
                    <xdr:rowOff>190500</xdr:rowOff>
                  </from>
                  <to>
                    <xdr:col>27</xdr:col>
                    <xdr:colOff>107950</xdr:colOff>
                    <xdr:row>451</xdr:row>
                    <xdr:rowOff>450850</xdr:rowOff>
                  </to>
                </anchor>
              </controlPr>
            </control>
          </mc:Choice>
        </mc:AlternateContent>
        <mc:AlternateContent xmlns:mc="http://schemas.openxmlformats.org/markup-compatibility/2006">
          <mc:Choice Requires="x14">
            <control shapeId="13419" r:id="rId511" name="Group Box 1131">
              <controlPr defaultSize="0" autoFill="0" autoPict="0">
                <anchor moveWithCells="1">
                  <from>
                    <xdr:col>24</xdr:col>
                    <xdr:colOff>0</xdr:colOff>
                    <xdr:row>450</xdr:row>
                    <xdr:rowOff>12700</xdr:rowOff>
                  </from>
                  <to>
                    <xdr:col>30</xdr:col>
                    <xdr:colOff>69850</xdr:colOff>
                    <xdr:row>453</xdr:row>
                    <xdr:rowOff>12700</xdr:rowOff>
                  </to>
                </anchor>
              </controlPr>
            </control>
          </mc:Choice>
        </mc:AlternateContent>
        <mc:AlternateContent xmlns:mc="http://schemas.openxmlformats.org/markup-compatibility/2006">
          <mc:Choice Requires="x14">
            <control shapeId="13426" r:id="rId512" name="Option Button 1138">
              <controlPr defaultSize="0" autoFill="0" autoLine="0" autoPict="0">
                <anchor moveWithCells="1">
                  <from>
                    <xdr:col>24</xdr:col>
                    <xdr:colOff>158750</xdr:colOff>
                    <xdr:row>468</xdr:row>
                    <xdr:rowOff>292100</xdr:rowOff>
                  </from>
                  <to>
                    <xdr:col>27</xdr:col>
                    <xdr:colOff>114300</xdr:colOff>
                    <xdr:row>470</xdr:row>
                    <xdr:rowOff>6350</xdr:rowOff>
                  </to>
                </anchor>
              </controlPr>
            </control>
          </mc:Choice>
        </mc:AlternateContent>
        <mc:AlternateContent xmlns:mc="http://schemas.openxmlformats.org/markup-compatibility/2006">
          <mc:Choice Requires="x14">
            <control shapeId="13427" r:id="rId513" name="Option Button 1139">
              <controlPr defaultSize="0" autoFill="0" autoLine="0" autoPict="0">
                <anchor moveWithCells="1">
                  <from>
                    <xdr:col>26</xdr:col>
                    <xdr:colOff>76200</xdr:colOff>
                    <xdr:row>468</xdr:row>
                    <xdr:rowOff>285750</xdr:rowOff>
                  </from>
                  <to>
                    <xdr:col>29</xdr:col>
                    <xdr:colOff>190500</xdr:colOff>
                    <xdr:row>470</xdr:row>
                    <xdr:rowOff>12700</xdr:rowOff>
                  </to>
                </anchor>
              </controlPr>
            </control>
          </mc:Choice>
        </mc:AlternateContent>
        <mc:AlternateContent xmlns:mc="http://schemas.openxmlformats.org/markup-compatibility/2006">
          <mc:Choice Requires="x14">
            <control shapeId="13428" r:id="rId514" name="Option Button 1140">
              <controlPr defaultSize="0" autoFill="0" autoLine="0" autoPict="0">
                <anchor moveWithCells="1">
                  <from>
                    <xdr:col>24</xdr:col>
                    <xdr:colOff>158750</xdr:colOff>
                    <xdr:row>469</xdr:row>
                    <xdr:rowOff>0</xdr:rowOff>
                  </from>
                  <to>
                    <xdr:col>27</xdr:col>
                    <xdr:colOff>114300</xdr:colOff>
                    <xdr:row>470</xdr:row>
                    <xdr:rowOff>184150</xdr:rowOff>
                  </to>
                </anchor>
              </controlPr>
            </control>
          </mc:Choice>
        </mc:AlternateContent>
        <mc:AlternateContent xmlns:mc="http://schemas.openxmlformats.org/markup-compatibility/2006">
          <mc:Choice Requires="x14">
            <control shapeId="13429" r:id="rId515" name="Group Box 1141">
              <controlPr defaultSize="0" autoFill="0" autoPict="0">
                <anchor moveWithCells="1">
                  <from>
                    <xdr:col>24</xdr:col>
                    <xdr:colOff>12700</xdr:colOff>
                    <xdr:row>468</xdr:row>
                    <xdr:rowOff>215900</xdr:rowOff>
                  </from>
                  <to>
                    <xdr:col>30</xdr:col>
                    <xdr:colOff>82550</xdr:colOff>
                    <xdr:row>470</xdr:row>
                    <xdr:rowOff>285750</xdr:rowOff>
                  </to>
                </anchor>
              </controlPr>
            </control>
          </mc:Choice>
        </mc:AlternateContent>
        <mc:AlternateContent xmlns:mc="http://schemas.openxmlformats.org/markup-compatibility/2006">
          <mc:Choice Requires="x14">
            <control shapeId="13439" r:id="rId516" name="Option Button 1151">
              <controlPr defaultSize="0" autoFill="0" autoLine="0" autoPict="0">
                <anchor moveWithCells="1">
                  <from>
                    <xdr:col>24</xdr:col>
                    <xdr:colOff>165100</xdr:colOff>
                    <xdr:row>472</xdr:row>
                    <xdr:rowOff>266700</xdr:rowOff>
                  </from>
                  <to>
                    <xdr:col>27</xdr:col>
                    <xdr:colOff>120650</xdr:colOff>
                    <xdr:row>473</xdr:row>
                    <xdr:rowOff>57150</xdr:rowOff>
                  </to>
                </anchor>
              </controlPr>
            </control>
          </mc:Choice>
        </mc:AlternateContent>
        <mc:AlternateContent xmlns:mc="http://schemas.openxmlformats.org/markup-compatibility/2006">
          <mc:Choice Requires="x14">
            <control shapeId="13440" r:id="rId517" name="Option Button 1152">
              <controlPr defaultSize="0" autoFill="0" autoLine="0" autoPict="0">
                <anchor moveWithCells="1">
                  <from>
                    <xdr:col>26</xdr:col>
                    <xdr:colOff>76200</xdr:colOff>
                    <xdr:row>472</xdr:row>
                    <xdr:rowOff>266700</xdr:rowOff>
                  </from>
                  <to>
                    <xdr:col>29</xdr:col>
                    <xdr:colOff>190500</xdr:colOff>
                    <xdr:row>473</xdr:row>
                    <xdr:rowOff>63500</xdr:rowOff>
                  </to>
                </anchor>
              </controlPr>
            </control>
          </mc:Choice>
        </mc:AlternateContent>
        <mc:AlternateContent xmlns:mc="http://schemas.openxmlformats.org/markup-compatibility/2006">
          <mc:Choice Requires="x14">
            <control shapeId="13441" r:id="rId518" name="Option Button 1153">
              <controlPr defaultSize="0" autoFill="0" autoLine="0" autoPict="0">
                <anchor moveWithCells="1">
                  <from>
                    <xdr:col>24</xdr:col>
                    <xdr:colOff>165100</xdr:colOff>
                    <xdr:row>472</xdr:row>
                    <xdr:rowOff>444500</xdr:rowOff>
                  </from>
                  <to>
                    <xdr:col>27</xdr:col>
                    <xdr:colOff>120650</xdr:colOff>
                    <xdr:row>474</xdr:row>
                    <xdr:rowOff>165100</xdr:rowOff>
                  </to>
                </anchor>
              </controlPr>
            </control>
          </mc:Choice>
        </mc:AlternateContent>
        <mc:AlternateContent xmlns:mc="http://schemas.openxmlformats.org/markup-compatibility/2006">
          <mc:Choice Requires="x14">
            <control shapeId="13442" r:id="rId519" name="Group Box 1154">
              <controlPr defaultSize="0" autoFill="0" autoPict="0">
                <anchor moveWithCells="1">
                  <from>
                    <xdr:col>24</xdr:col>
                    <xdr:colOff>12700</xdr:colOff>
                    <xdr:row>472</xdr:row>
                    <xdr:rowOff>190500</xdr:rowOff>
                  </from>
                  <to>
                    <xdr:col>30</xdr:col>
                    <xdr:colOff>82550</xdr:colOff>
                    <xdr:row>474</xdr:row>
                    <xdr:rowOff>266700</xdr:rowOff>
                  </to>
                </anchor>
              </controlPr>
            </control>
          </mc:Choice>
        </mc:AlternateContent>
        <mc:AlternateContent xmlns:mc="http://schemas.openxmlformats.org/markup-compatibility/2006">
          <mc:Choice Requires="x14">
            <control shapeId="13443" r:id="rId520" name="Option Button 1155">
              <controlPr defaultSize="0" autoFill="0" autoLine="0" autoPict="0">
                <anchor moveWithCells="1">
                  <from>
                    <xdr:col>24</xdr:col>
                    <xdr:colOff>165100</xdr:colOff>
                    <xdr:row>489</xdr:row>
                    <xdr:rowOff>298450</xdr:rowOff>
                  </from>
                  <to>
                    <xdr:col>27</xdr:col>
                    <xdr:colOff>120650</xdr:colOff>
                    <xdr:row>491</xdr:row>
                    <xdr:rowOff>6350</xdr:rowOff>
                  </to>
                </anchor>
              </controlPr>
            </control>
          </mc:Choice>
        </mc:AlternateContent>
        <mc:AlternateContent xmlns:mc="http://schemas.openxmlformats.org/markup-compatibility/2006">
          <mc:Choice Requires="x14">
            <control shapeId="13444" r:id="rId521" name="Option Button 1156">
              <controlPr defaultSize="0" autoFill="0" autoLine="0" autoPict="0">
                <anchor moveWithCells="1">
                  <from>
                    <xdr:col>26</xdr:col>
                    <xdr:colOff>76200</xdr:colOff>
                    <xdr:row>489</xdr:row>
                    <xdr:rowOff>292100</xdr:rowOff>
                  </from>
                  <to>
                    <xdr:col>29</xdr:col>
                    <xdr:colOff>190500</xdr:colOff>
                    <xdr:row>491</xdr:row>
                    <xdr:rowOff>19050</xdr:rowOff>
                  </to>
                </anchor>
              </controlPr>
            </control>
          </mc:Choice>
        </mc:AlternateContent>
        <mc:AlternateContent xmlns:mc="http://schemas.openxmlformats.org/markup-compatibility/2006">
          <mc:Choice Requires="x14">
            <control shapeId="13445" r:id="rId522" name="Option Button 1157">
              <controlPr defaultSize="0" autoFill="0" autoLine="0" autoPict="0">
                <anchor moveWithCells="1">
                  <from>
                    <xdr:col>24</xdr:col>
                    <xdr:colOff>165100</xdr:colOff>
                    <xdr:row>490</xdr:row>
                    <xdr:rowOff>6350</xdr:rowOff>
                  </from>
                  <to>
                    <xdr:col>27</xdr:col>
                    <xdr:colOff>120650</xdr:colOff>
                    <xdr:row>491</xdr:row>
                    <xdr:rowOff>190500</xdr:rowOff>
                  </to>
                </anchor>
              </controlPr>
            </control>
          </mc:Choice>
        </mc:AlternateContent>
        <mc:AlternateContent xmlns:mc="http://schemas.openxmlformats.org/markup-compatibility/2006">
          <mc:Choice Requires="x14">
            <control shapeId="13446" r:id="rId523" name="Group Box 1158">
              <controlPr defaultSize="0" autoFill="0" autoPict="0">
                <anchor moveWithCells="1">
                  <from>
                    <xdr:col>24</xdr:col>
                    <xdr:colOff>12700</xdr:colOff>
                    <xdr:row>489</xdr:row>
                    <xdr:rowOff>222250</xdr:rowOff>
                  </from>
                  <to>
                    <xdr:col>30</xdr:col>
                    <xdr:colOff>82550</xdr:colOff>
                    <xdr:row>491</xdr:row>
                    <xdr:rowOff>292100</xdr:rowOff>
                  </to>
                </anchor>
              </controlPr>
            </control>
          </mc:Choice>
        </mc:AlternateContent>
        <mc:AlternateContent xmlns:mc="http://schemas.openxmlformats.org/markup-compatibility/2006">
          <mc:Choice Requires="x14">
            <control shapeId="13453" r:id="rId524" name="Option Button 1165">
              <controlPr defaultSize="0" autoFill="0" autoLine="0" autoPict="0">
                <anchor moveWithCells="1">
                  <from>
                    <xdr:col>24</xdr:col>
                    <xdr:colOff>165100</xdr:colOff>
                    <xdr:row>493</xdr:row>
                    <xdr:rowOff>19050</xdr:rowOff>
                  </from>
                  <to>
                    <xdr:col>27</xdr:col>
                    <xdr:colOff>120650</xdr:colOff>
                    <xdr:row>493</xdr:row>
                    <xdr:rowOff>266700</xdr:rowOff>
                  </to>
                </anchor>
              </controlPr>
            </control>
          </mc:Choice>
        </mc:AlternateContent>
        <mc:AlternateContent xmlns:mc="http://schemas.openxmlformats.org/markup-compatibility/2006">
          <mc:Choice Requires="x14">
            <control shapeId="13454" r:id="rId525" name="Option Button 1166">
              <controlPr defaultSize="0" autoFill="0" autoLine="0" autoPict="0">
                <anchor moveWithCells="1">
                  <from>
                    <xdr:col>26</xdr:col>
                    <xdr:colOff>76200</xdr:colOff>
                    <xdr:row>493</xdr:row>
                    <xdr:rowOff>19050</xdr:rowOff>
                  </from>
                  <to>
                    <xdr:col>29</xdr:col>
                    <xdr:colOff>190500</xdr:colOff>
                    <xdr:row>493</xdr:row>
                    <xdr:rowOff>285750</xdr:rowOff>
                  </to>
                </anchor>
              </controlPr>
            </control>
          </mc:Choice>
        </mc:AlternateContent>
        <mc:AlternateContent xmlns:mc="http://schemas.openxmlformats.org/markup-compatibility/2006">
          <mc:Choice Requires="x14">
            <control shapeId="13455" r:id="rId526" name="Option Button 1167">
              <controlPr defaultSize="0" autoFill="0" autoLine="0" autoPict="0">
                <anchor moveWithCells="1">
                  <from>
                    <xdr:col>24</xdr:col>
                    <xdr:colOff>165100</xdr:colOff>
                    <xdr:row>493</xdr:row>
                    <xdr:rowOff>196850</xdr:rowOff>
                  </from>
                  <to>
                    <xdr:col>27</xdr:col>
                    <xdr:colOff>120650</xdr:colOff>
                    <xdr:row>493</xdr:row>
                    <xdr:rowOff>457200</xdr:rowOff>
                  </to>
                </anchor>
              </controlPr>
            </control>
          </mc:Choice>
        </mc:AlternateContent>
        <mc:AlternateContent xmlns:mc="http://schemas.openxmlformats.org/markup-compatibility/2006">
          <mc:Choice Requires="x14">
            <control shapeId="13456" r:id="rId527" name="Group Box 1168">
              <controlPr defaultSize="0" autoFill="0" autoPict="0">
                <anchor moveWithCells="1">
                  <from>
                    <xdr:col>24</xdr:col>
                    <xdr:colOff>12700</xdr:colOff>
                    <xdr:row>492</xdr:row>
                    <xdr:rowOff>25400</xdr:rowOff>
                  </from>
                  <to>
                    <xdr:col>30</xdr:col>
                    <xdr:colOff>82550</xdr:colOff>
                    <xdr:row>495</xdr:row>
                    <xdr:rowOff>19050</xdr:rowOff>
                  </to>
                </anchor>
              </controlPr>
            </control>
          </mc:Choice>
        </mc:AlternateContent>
        <mc:AlternateContent xmlns:mc="http://schemas.openxmlformats.org/markup-compatibility/2006">
          <mc:Choice Requires="x14">
            <control shapeId="13463" r:id="rId528" name="Option Button 1175">
              <controlPr defaultSize="0" autoFill="0" autoLine="0" autoPict="0">
                <anchor moveWithCells="1">
                  <from>
                    <xdr:col>24</xdr:col>
                    <xdr:colOff>158750</xdr:colOff>
                    <xdr:row>510</xdr:row>
                    <xdr:rowOff>31750</xdr:rowOff>
                  </from>
                  <to>
                    <xdr:col>27</xdr:col>
                    <xdr:colOff>114300</xdr:colOff>
                    <xdr:row>510</xdr:row>
                    <xdr:rowOff>279400</xdr:rowOff>
                  </to>
                </anchor>
              </controlPr>
            </control>
          </mc:Choice>
        </mc:AlternateContent>
        <mc:AlternateContent xmlns:mc="http://schemas.openxmlformats.org/markup-compatibility/2006">
          <mc:Choice Requires="x14">
            <control shapeId="13464" r:id="rId529" name="Option Button 1176">
              <controlPr defaultSize="0" autoFill="0" autoLine="0" autoPict="0">
                <anchor moveWithCells="1">
                  <from>
                    <xdr:col>26</xdr:col>
                    <xdr:colOff>76200</xdr:colOff>
                    <xdr:row>510</xdr:row>
                    <xdr:rowOff>31750</xdr:rowOff>
                  </from>
                  <to>
                    <xdr:col>29</xdr:col>
                    <xdr:colOff>190500</xdr:colOff>
                    <xdr:row>510</xdr:row>
                    <xdr:rowOff>298450</xdr:rowOff>
                  </to>
                </anchor>
              </controlPr>
            </control>
          </mc:Choice>
        </mc:AlternateContent>
        <mc:AlternateContent xmlns:mc="http://schemas.openxmlformats.org/markup-compatibility/2006">
          <mc:Choice Requires="x14">
            <control shapeId="13465" r:id="rId530" name="Option Button 1177">
              <controlPr defaultSize="0" autoFill="0" autoLine="0" autoPict="0">
                <anchor moveWithCells="1">
                  <from>
                    <xdr:col>24</xdr:col>
                    <xdr:colOff>158750</xdr:colOff>
                    <xdr:row>510</xdr:row>
                    <xdr:rowOff>209550</xdr:rowOff>
                  </from>
                  <to>
                    <xdr:col>27</xdr:col>
                    <xdr:colOff>114300</xdr:colOff>
                    <xdr:row>511</xdr:row>
                    <xdr:rowOff>6350</xdr:rowOff>
                  </to>
                </anchor>
              </controlPr>
            </control>
          </mc:Choice>
        </mc:AlternateContent>
        <mc:AlternateContent xmlns:mc="http://schemas.openxmlformats.org/markup-compatibility/2006">
          <mc:Choice Requires="x14">
            <control shapeId="13466" r:id="rId531" name="Group Box 1178">
              <controlPr defaultSize="0" autoFill="0" autoPict="0">
                <anchor moveWithCells="1">
                  <from>
                    <xdr:col>24</xdr:col>
                    <xdr:colOff>12700</xdr:colOff>
                    <xdr:row>509</xdr:row>
                    <xdr:rowOff>31750</xdr:rowOff>
                  </from>
                  <to>
                    <xdr:col>30</xdr:col>
                    <xdr:colOff>82550</xdr:colOff>
                    <xdr:row>512</xdr:row>
                    <xdr:rowOff>31750</xdr:rowOff>
                  </to>
                </anchor>
              </controlPr>
            </control>
          </mc:Choice>
        </mc:AlternateContent>
        <mc:AlternateContent xmlns:mc="http://schemas.openxmlformats.org/markup-compatibility/2006">
          <mc:Choice Requires="x14">
            <control shapeId="13470" r:id="rId532" name="Option Button 1182">
              <controlPr defaultSize="0" autoFill="0" autoLine="0" autoPict="0">
                <anchor moveWithCells="1">
                  <from>
                    <xdr:col>24</xdr:col>
                    <xdr:colOff>152400</xdr:colOff>
                    <xdr:row>512</xdr:row>
                    <xdr:rowOff>31750</xdr:rowOff>
                  </from>
                  <to>
                    <xdr:col>27</xdr:col>
                    <xdr:colOff>107950</xdr:colOff>
                    <xdr:row>512</xdr:row>
                    <xdr:rowOff>279400</xdr:rowOff>
                  </to>
                </anchor>
              </controlPr>
            </control>
          </mc:Choice>
        </mc:AlternateContent>
        <mc:AlternateContent xmlns:mc="http://schemas.openxmlformats.org/markup-compatibility/2006">
          <mc:Choice Requires="x14">
            <control shapeId="13471" r:id="rId533" name="Option Button 1183">
              <controlPr defaultSize="0" autoFill="0" autoLine="0" autoPict="0">
                <anchor moveWithCells="1">
                  <from>
                    <xdr:col>26</xdr:col>
                    <xdr:colOff>63500</xdr:colOff>
                    <xdr:row>512</xdr:row>
                    <xdr:rowOff>31750</xdr:rowOff>
                  </from>
                  <to>
                    <xdr:col>29</xdr:col>
                    <xdr:colOff>177800</xdr:colOff>
                    <xdr:row>512</xdr:row>
                    <xdr:rowOff>292100</xdr:rowOff>
                  </to>
                </anchor>
              </controlPr>
            </control>
          </mc:Choice>
        </mc:AlternateContent>
        <mc:AlternateContent xmlns:mc="http://schemas.openxmlformats.org/markup-compatibility/2006">
          <mc:Choice Requires="x14">
            <control shapeId="13472" r:id="rId534" name="Option Button 1184">
              <controlPr defaultSize="0" autoFill="0" autoLine="0" autoPict="0">
                <anchor moveWithCells="1">
                  <from>
                    <xdr:col>24</xdr:col>
                    <xdr:colOff>152400</xdr:colOff>
                    <xdr:row>512</xdr:row>
                    <xdr:rowOff>209550</xdr:rowOff>
                  </from>
                  <to>
                    <xdr:col>27</xdr:col>
                    <xdr:colOff>107950</xdr:colOff>
                    <xdr:row>513</xdr:row>
                    <xdr:rowOff>0</xdr:rowOff>
                  </to>
                </anchor>
              </controlPr>
            </control>
          </mc:Choice>
        </mc:AlternateContent>
        <mc:AlternateContent xmlns:mc="http://schemas.openxmlformats.org/markup-compatibility/2006">
          <mc:Choice Requires="x14">
            <control shapeId="13473" r:id="rId535" name="Group Box 1185">
              <controlPr defaultSize="0" autoFill="0" autoPict="0">
                <anchor moveWithCells="1">
                  <from>
                    <xdr:col>24</xdr:col>
                    <xdr:colOff>0</xdr:colOff>
                    <xdr:row>511</xdr:row>
                    <xdr:rowOff>31750</xdr:rowOff>
                  </from>
                  <to>
                    <xdr:col>30</xdr:col>
                    <xdr:colOff>69850</xdr:colOff>
                    <xdr:row>514</xdr:row>
                    <xdr:rowOff>31750</xdr:rowOff>
                  </to>
                </anchor>
              </controlPr>
            </control>
          </mc:Choice>
        </mc:AlternateContent>
        <mc:AlternateContent xmlns:mc="http://schemas.openxmlformats.org/markup-compatibility/2006">
          <mc:Choice Requires="x14">
            <control shapeId="13474" r:id="rId536" name="Option Button 1186">
              <controlPr defaultSize="0" autoFill="0" autoLine="0" autoPict="0">
                <anchor moveWithCells="1">
                  <from>
                    <xdr:col>24</xdr:col>
                    <xdr:colOff>152400</xdr:colOff>
                    <xdr:row>514</xdr:row>
                    <xdr:rowOff>44450</xdr:rowOff>
                  </from>
                  <to>
                    <xdr:col>27</xdr:col>
                    <xdr:colOff>107950</xdr:colOff>
                    <xdr:row>514</xdr:row>
                    <xdr:rowOff>285750</xdr:rowOff>
                  </to>
                </anchor>
              </controlPr>
            </control>
          </mc:Choice>
        </mc:AlternateContent>
        <mc:AlternateContent xmlns:mc="http://schemas.openxmlformats.org/markup-compatibility/2006">
          <mc:Choice Requires="x14">
            <control shapeId="13475" r:id="rId537" name="Option Button 1187">
              <controlPr defaultSize="0" autoFill="0" autoLine="0" autoPict="0">
                <anchor moveWithCells="1">
                  <from>
                    <xdr:col>26</xdr:col>
                    <xdr:colOff>63500</xdr:colOff>
                    <xdr:row>514</xdr:row>
                    <xdr:rowOff>38100</xdr:rowOff>
                  </from>
                  <to>
                    <xdr:col>29</xdr:col>
                    <xdr:colOff>177800</xdr:colOff>
                    <xdr:row>514</xdr:row>
                    <xdr:rowOff>304800</xdr:rowOff>
                  </to>
                </anchor>
              </controlPr>
            </control>
          </mc:Choice>
        </mc:AlternateContent>
        <mc:AlternateContent xmlns:mc="http://schemas.openxmlformats.org/markup-compatibility/2006">
          <mc:Choice Requires="x14">
            <control shapeId="13476" r:id="rId538" name="Option Button 1188">
              <controlPr defaultSize="0" autoFill="0" autoLine="0" autoPict="0">
                <anchor moveWithCells="1">
                  <from>
                    <xdr:col>24</xdr:col>
                    <xdr:colOff>152400</xdr:colOff>
                    <xdr:row>514</xdr:row>
                    <xdr:rowOff>215900</xdr:rowOff>
                  </from>
                  <to>
                    <xdr:col>27</xdr:col>
                    <xdr:colOff>107950</xdr:colOff>
                    <xdr:row>515</xdr:row>
                    <xdr:rowOff>12700</xdr:rowOff>
                  </to>
                </anchor>
              </controlPr>
            </control>
          </mc:Choice>
        </mc:AlternateContent>
        <mc:AlternateContent xmlns:mc="http://schemas.openxmlformats.org/markup-compatibility/2006">
          <mc:Choice Requires="x14">
            <control shapeId="13477" r:id="rId539" name="Group Box 1189">
              <controlPr defaultSize="0" autoFill="0" autoPict="0">
                <anchor moveWithCells="1">
                  <from>
                    <xdr:col>24</xdr:col>
                    <xdr:colOff>0</xdr:colOff>
                    <xdr:row>513</xdr:row>
                    <xdr:rowOff>44450</xdr:rowOff>
                  </from>
                  <to>
                    <xdr:col>30</xdr:col>
                    <xdr:colOff>69850</xdr:colOff>
                    <xdr:row>516</xdr:row>
                    <xdr:rowOff>38100</xdr:rowOff>
                  </to>
                </anchor>
              </controlPr>
            </control>
          </mc:Choice>
        </mc:AlternateContent>
        <mc:AlternateContent xmlns:mc="http://schemas.openxmlformats.org/markup-compatibility/2006">
          <mc:Choice Requires="x14">
            <control shapeId="13478" r:id="rId540" name="Option Button 1190">
              <controlPr defaultSize="0" autoFill="0" autoLine="0" autoPict="0">
                <anchor moveWithCells="1">
                  <from>
                    <xdr:col>24</xdr:col>
                    <xdr:colOff>152400</xdr:colOff>
                    <xdr:row>516</xdr:row>
                    <xdr:rowOff>31750</xdr:rowOff>
                  </from>
                  <to>
                    <xdr:col>27</xdr:col>
                    <xdr:colOff>107950</xdr:colOff>
                    <xdr:row>516</xdr:row>
                    <xdr:rowOff>279400</xdr:rowOff>
                  </to>
                </anchor>
              </controlPr>
            </control>
          </mc:Choice>
        </mc:AlternateContent>
        <mc:AlternateContent xmlns:mc="http://schemas.openxmlformats.org/markup-compatibility/2006">
          <mc:Choice Requires="x14">
            <control shapeId="13479" r:id="rId541" name="Option Button 1191">
              <controlPr defaultSize="0" autoFill="0" autoLine="0" autoPict="0">
                <anchor moveWithCells="1">
                  <from>
                    <xdr:col>26</xdr:col>
                    <xdr:colOff>63500</xdr:colOff>
                    <xdr:row>516</xdr:row>
                    <xdr:rowOff>31750</xdr:rowOff>
                  </from>
                  <to>
                    <xdr:col>29</xdr:col>
                    <xdr:colOff>177800</xdr:colOff>
                    <xdr:row>516</xdr:row>
                    <xdr:rowOff>298450</xdr:rowOff>
                  </to>
                </anchor>
              </controlPr>
            </control>
          </mc:Choice>
        </mc:AlternateContent>
        <mc:AlternateContent xmlns:mc="http://schemas.openxmlformats.org/markup-compatibility/2006">
          <mc:Choice Requires="x14">
            <control shapeId="13480" r:id="rId542" name="Option Button 1192">
              <controlPr defaultSize="0" autoFill="0" autoLine="0" autoPict="0">
                <anchor moveWithCells="1">
                  <from>
                    <xdr:col>24</xdr:col>
                    <xdr:colOff>152400</xdr:colOff>
                    <xdr:row>516</xdr:row>
                    <xdr:rowOff>209550</xdr:rowOff>
                  </from>
                  <to>
                    <xdr:col>27</xdr:col>
                    <xdr:colOff>107950</xdr:colOff>
                    <xdr:row>517</xdr:row>
                    <xdr:rowOff>6350</xdr:rowOff>
                  </to>
                </anchor>
              </controlPr>
            </control>
          </mc:Choice>
        </mc:AlternateContent>
        <mc:AlternateContent xmlns:mc="http://schemas.openxmlformats.org/markup-compatibility/2006">
          <mc:Choice Requires="x14">
            <control shapeId="13481" r:id="rId543" name="Group Box 1193">
              <controlPr defaultSize="0" autoFill="0" autoPict="0">
                <anchor moveWithCells="1">
                  <from>
                    <xdr:col>24</xdr:col>
                    <xdr:colOff>0</xdr:colOff>
                    <xdr:row>515</xdr:row>
                    <xdr:rowOff>31750</xdr:rowOff>
                  </from>
                  <to>
                    <xdr:col>30</xdr:col>
                    <xdr:colOff>69850</xdr:colOff>
                    <xdr:row>518</xdr:row>
                    <xdr:rowOff>31750</xdr:rowOff>
                  </to>
                </anchor>
              </controlPr>
            </control>
          </mc:Choice>
        </mc:AlternateContent>
        <mc:AlternateContent xmlns:mc="http://schemas.openxmlformats.org/markup-compatibility/2006">
          <mc:Choice Requires="x14">
            <control shapeId="13482" r:id="rId544" name="Option Button 1194">
              <controlPr defaultSize="0" autoFill="0" autoLine="0" autoPict="0">
                <anchor moveWithCells="1">
                  <from>
                    <xdr:col>24</xdr:col>
                    <xdr:colOff>158750</xdr:colOff>
                    <xdr:row>531</xdr:row>
                    <xdr:rowOff>311150</xdr:rowOff>
                  </from>
                  <to>
                    <xdr:col>27</xdr:col>
                    <xdr:colOff>114300</xdr:colOff>
                    <xdr:row>533</xdr:row>
                    <xdr:rowOff>19050</xdr:rowOff>
                  </to>
                </anchor>
              </controlPr>
            </control>
          </mc:Choice>
        </mc:AlternateContent>
        <mc:AlternateContent xmlns:mc="http://schemas.openxmlformats.org/markup-compatibility/2006">
          <mc:Choice Requires="x14">
            <control shapeId="13483" r:id="rId545" name="Option Button 1195">
              <controlPr defaultSize="0" autoFill="0" autoLine="0" autoPict="0">
                <anchor moveWithCells="1">
                  <from>
                    <xdr:col>26</xdr:col>
                    <xdr:colOff>76200</xdr:colOff>
                    <xdr:row>531</xdr:row>
                    <xdr:rowOff>304800</xdr:rowOff>
                  </from>
                  <to>
                    <xdr:col>29</xdr:col>
                    <xdr:colOff>190500</xdr:colOff>
                    <xdr:row>533</xdr:row>
                    <xdr:rowOff>31750</xdr:rowOff>
                  </to>
                </anchor>
              </controlPr>
            </control>
          </mc:Choice>
        </mc:AlternateContent>
        <mc:AlternateContent xmlns:mc="http://schemas.openxmlformats.org/markup-compatibility/2006">
          <mc:Choice Requires="x14">
            <control shapeId="13484" r:id="rId546" name="Option Button 1196">
              <controlPr defaultSize="0" autoFill="0" autoLine="0" autoPict="0">
                <anchor moveWithCells="1">
                  <from>
                    <xdr:col>24</xdr:col>
                    <xdr:colOff>158750</xdr:colOff>
                    <xdr:row>532</xdr:row>
                    <xdr:rowOff>19050</xdr:rowOff>
                  </from>
                  <to>
                    <xdr:col>27</xdr:col>
                    <xdr:colOff>114300</xdr:colOff>
                    <xdr:row>533</xdr:row>
                    <xdr:rowOff>203200</xdr:rowOff>
                  </to>
                </anchor>
              </controlPr>
            </control>
          </mc:Choice>
        </mc:AlternateContent>
        <mc:AlternateContent xmlns:mc="http://schemas.openxmlformats.org/markup-compatibility/2006">
          <mc:Choice Requires="x14">
            <control shapeId="13485" r:id="rId547" name="Group Box 1197">
              <controlPr defaultSize="0" autoFill="0" autoPict="0">
                <anchor moveWithCells="1">
                  <from>
                    <xdr:col>24</xdr:col>
                    <xdr:colOff>12700</xdr:colOff>
                    <xdr:row>531</xdr:row>
                    <xdr:rowOff>234950</xdr:rowOff>
                  </from>
                  <to>
                    <xdr:col>30</xdr:col>
                    <xdr:colOff>82550</xdr:colOff>
                    <xdr:row>533</xdr:row>
                    <xdr:rowOff>304800</xdr:rowOff>
                  </to>
                </anchor>
              </controlPr>
            </control>
          </mc:Choice>
        </mc:AlternateContent>
        <mc:AlternateContent xmlns:mc="http://schemas.openxmlformats.org/markup-compatibility/2006">
          <mc:Choice Requires="x14">
            <control shapeId="13486" r:id="rId548" name="Option Button 1198">
              <controlPr defaultSize="0" autoFill="0" autoLine="0" autoPict="0">
                <anchor moveWithCells="1">
                  <from>
                    <xdr:col>24</xdr:col>
                    <xdr:colOff>152400</xdr:colOff>
                    <xdr:row>535</xdr:row>
                    <xdr:rowOff>19050</xdr:rowOff>
                  </from>
                  <to>
                    <xdr:col>27</xdr:col>
                    <xdr:colOff>107950</xdr:colOff>
                    <xdr:row>535</xdr:row>
                    <xdr:rowOff>266700</xdr:rowOff>
                  </to>
                </anchor>
              </controlPr>
            </control>
          </mc:Choice>
        </mc:AlternateContent>
        <mc:AlternateContent xmlns:mc="http://schemas.openxmlformats.org/markup-compatibility/2006">
          <mc:Choice Requires="x14">
            <control shapeId="13487" r:id="rId549" name="Option Button 1199">
              <controlPr defaultSize="0" autoFill="0" autoLine="0" autoPict="0">
                <anchor moveWithCells="1">
                  <from>
                    <xdr:col>26</xdr:col>
                    <xdr:colOff>63500</xdr:colOff>
                    <xdr:row>535</xdr:row>
                    <xdr:rowOff>19050</xdr:rowOff>
                  </from>
                  <to>
                    <xdr:col>29</xdr:col>
                    <xdr:colOff>177800</xdr:colOff>
                    <xdr:row>535</xdr:row>
                    <xdr:rowOff>285750</xdr:rowOff>
                  </to>
                </anchor>
              </controlPr>
            </control>
          </mc:Choice>
        </mc:AlternateContent>
        <mc:AlternateContent xmlns:mc="http://schemas.openxmlformats.org/markup-compatibility/2006">
          <mc:Choice Requires="x14">
            <control shapeId="13488" r:id="rId550" name="Option Button 1200">
              <controlPr defaultSize="0" autoFill="0" autoLine="0" autoPict="0">
                <anchor moveWithCells="1">
                  <from>
                    <xdr:col>24</xdr:col>
                    <xdr:colOff>152400</xdr:colOff>
                    <xdr:row>535</xdr:row>
                    <xdr:rowOff>196850</xdr:rowOff>
                  </from>
                  <to>
                    <xdr:col>27</xdr:col>
                    <xdr:colOff>107950</xdr:colOff>
                    <xdr:row>535</xdr:row>
                    <xdr:rowOff>457200</xdr:rowOff>
                  </to>
                </anchor>
              </controlPr>
            </control>
          </mc:Choice>
        </mc:AlternateContent>
        <mc:AlternateContent xmlns:mc="http://schemas.openxmlformats.org/markup-compatibility/2006">
          <mc:Choice Requires="x14">
            <control shapeId="13489" r:id="rId551" name="Group Box 1201">
              <controlPr defaultSize="0" autoFill="0" autoPict="0">
                <anchor moveWithCells="1">
                  <from>
                    <xdr:col>24</xdr:col>
                    <xdr:colOff>0</xdr:colOff>
                    <xdr:row>534</xdr:row>
                    <xdr:rowOff>19050</xdr:rowOff>
                  </from>
                  <to>
                    <xdr:col>30</xdr:col>
                    <xdr:colOff>69850</xdr:colOff>
                    <xdr:row>537</xdr:row>
                    <xdr:rowOff>19050</xdr:rowOff>
                  </to>
                </anchor>
              </controlPr>
            </control>
          </mc:Choice>
        </mc:AlternateContent>
        <mc:AlternateContent xmlns:mc="http://schemas.openxmlformats.org/markup-compatibility/2006">
          <mc:Choice Requires="x14">
            <control shapeId="13490" r:id="rId552" name="Option Button 1202">
              <controlPr defaultSize="0" autoFill="0" autoLine="0" autoPict="0">
                <anchor moveWithCells="1">
                  <from>
                    <xdr:col>24</xdr:col>
                    <xdr:colOff>152400</xdr:colOff>
                    <xdr:row>537</xdr:row>
                    <xdr:rowOff>44450</xdr:rowOff>
                  </from>
                  <to>
                    <xdr:col>27</xdr:col>
                    <xdr:colOff>107950</xdr:colOff>
                    <xdr:row>537</xdr:row>
                    <xdr:rowOff>285750</xdr:rowOff>
                  </to>
                </anchor>
              </controlPr>
            </control>
          </mc:Choice>
        </mc:AlternateContent>
        <mc:AlternateContent xmlns:mc="http://schemas.openxmlformats.org/markup-compatibility/2006">
          <mc:Choice Requires="x14">
            <control shapeId="13491" r:id="rId553" name="Option Button 1203">
              <controlPr defaultSize="0" autoFill="0" autoLine="0" autoPict="0">
                <anchor moveWithCells="1">
                  <from>
                    <xdr:col>26</xdr:col>
                    <xdr:colOff>63500</xdr:colOff>
                    <xdr:row>537</xdr:row>
                    <xdr:rowOff>38100</xdr:rowOff>
                  </from>
                  <to>
                    <xdr:col>29</xdr:col>
                    <xdr:colOff>177800</xdr:colOff>
                    <xdr:row>537</xdr:row>
                    <xdr:rowOff>304800</xdr:rowOff>
                  </to>
                </anchor>
              </controlPr>
            </control>
          </mc:Choice>
        </mc:AlternateContent>
        <mc:AlternateContent xmlns:mc="http://schemas.openxmlformats.org/markup-compatibility/2006">
          <mc:Choice Requires="x14">
            <control shapeId="13492" r:id="rId554" name="Option Button 1204">
              <controlPr defaultSize="0" autoFill="0" autoLine="0" autoPict="0">
                <anchor moveWithCells="1">
                  <from>
                    <xdr:col>24</xdr:col>
                    <xdr:colOff>152400</xdr:colOff>
                    <xdr:row>537</xdr:row>
                    <xdr:rowOff>215900</xdr:rowOff>
                  </from>
                  <to>
                    <xdr:col>27</xdr:col>
                    <xdr:colOff>107950</xdr:colOff>
                    <xdr:row>538</xdr:row>
                    <xdr:rowOff>12700</xdr:rowOff>
                  </to>
                </anchor>
              </controlPr>
            </control>
          </mc:Choice>
        </mc:AlternateContent>
        <mc:AlternateContent xmlns:mc="http://schemas.openxmlformats.org/markup-compatibility/2006">
          <mc:Choice Requires="x14">
            <control shapeId="13493" r:id="rId555" name="Group Box 1205">
              <controlPr defaultSize="0" autoFill="0" autoPict="0">
                <anchor moveWithCells="1">
                  <from>
                    <xdr:col>24</xdr:col>
                    <xdr:colOff>0</xdr:colOff>
                    <xdr:row>536</xdr:row>
                    <xdr:rowOff>44450</xdr:rowOff>
                  </from>
                  <to>
                    <xdr:col>30</xdr:col>
                    <xdr:colOff>69850</xdr:colOff>
                    <xdr:row>539</xdr:row>
                    <xdr:rowOff>38100</xdr:rowOff>
                  </to>
                </anchor>
              </controlPr>
            </control>
          </mc:Choice>
        </mc:AlternateContent>
        <mc:AlternateContent xmlns:mc="http://schemas.openxmlformats.org/markup-compatibility/2006">
          <mc:Choice Requires="x14">
            <control shapeId="13494" r:id="rId556" name="Option Button 1206">
              <controlPr defaultSize="0" autoFill="0" autoLine="0" autoPict="0">
                <anchor moveWithCells="1">
                  <from>
                    <xdr:col>24</xdr:col>
                    <xdr:colOff>165100</xdr:colOff>
                    <xdr:row>539</xdr:row>
                    <xdr:rowOff>31750</xdr:rowOff>
                  </from>
                  <to>
                    <xdr:col>27</xdr:col>
                    <xdr:colOff>120650</xdr:colOff>
                    <xdr:row>539</xdr:row>
                    <xdr:rowOff>279400</xdr:rowOff>
                  </to>
                </anchor>
              </controlPr>
            </control>
          </mc:Choice>
        </mc:AlternateContent>
        <mc:AlternateContent xmlns:mc="http://schemas.openxmlformats.org/markup-compatibility/2006">
          <mc:Choice Requires="x14">
            <control shapeId="13495" r:id="rId557" name="Option Button 1207">
              <controlPr defaultSize="0" autoFill="0" autoLine="0" autoPict="0">
                <anchor moveWithCells="1">
                  <from>
                    <xdr:col>26</xdr:col>
                    <xdr:colOff>76200</xdr:colOff>
                    <xdr:row>539</xdr:row>
                    <xdr:rowOff>31750</xdr:rowOff>
                  </from>
                  <to>
                    <xdr:col>29</xdr:col>
                    <xdr:colOff>190500</xdr:colOff>
                    <xdr:row>539</xdr:row>
                    <xdr:rowOff>292100</xdr:rowOff>
                  </to>
                </anchor>
              </controlPr>
            </control>
          </mc:Choice>
        </mc:AlternateContent>
        <mc:AlternateContent xmlns:mc="http://schemas.openxmlformats.org/markup-compatibility/2006">
          <mc:Choice Requires="x14">
            <control shapeId="13496" r:id="rId558" name="Option Button 1208">
              <controlPr defaultSize="0" autoFill="0" autoLine="0" autoPict="0">
                <anchor moveWithCells="1">
                  <from>
                    <xdr:col>24</xdr:col>
                    <xdr:colOff>165100</xdr:colOff>
                    <xdr:row>539</xdr:row>
                    <xdr:rowOff>209550</xdr:rowOff>
                  </from>
                  <to>
                    <xdr:col>27</xdr:col>
                    <xdr:colOff>120650</xdr:colOff>
                    <xdr:row>540</xdr:row>
                    <xdr:rowOff>0</xdr:rowOff>
                  </to>
                </anchor>
              </controlPr>
            </control>
          </mc:Choice>
        </mc:AlternateContent>
        <mc:AlternateContent xmlns:mc="http://schemas.openxmlformats.org/markup-compatibility/2006">
          <mc:Choice Requires="x14">
            <control shapeId="13497" r:id="rId559" name="Group Box 1209">
              <controlPr defaultSize="0" autoFill="0" autoPict="0">
                <anchor moveWithCells="1">
                  <from>
                    <xdr:col>24</xdr:col>
                    <xdr:colOff>12700</xdr:colOff>
                    <xdr:row>538</xdr:row>
                    <xdr:rowOff>31750</xdr:rowOff>
                  </from>
                  <to>
                    <xdr:col>30</xdr:col>
                    <xdr:colOff>82550</xdr:colOff>
                    <xdr:row>541</xdr:row>
                    <xdr:rowOff>31750</xdr:rowOff>
                  </to>
                </anchor>
              </controlPr>
            </control>
          </mc:Choice>
        </mc:AlternateContent>
        <mc:AlternateContent xmlns:mc="http://schemas.openxmlformats.org/markup-compatibility/2006">
          <mc:Choice Requires="x14">
            <control shapeId="13501" r:id="rId560" name="Option Button 1213">
              <controlPr defaultSize="0" autoFill="0" autoLine="0" autoPict="0">
                <anchor moveWithCells="1">
                  <from>
                    <xdr:col>24</xdr:col>
                    <xdr:colOff>152400</xdr:colOff>
                    <xdr:row>541</xdr:row>
                    <xdr:rowOff>12700</xdr:rowOff>
                  </from>
                  <to>
                    <xdr:col>27</xdr:col>
                    <xdr:colOff>107950</xdr:colOff>
                    <xdr:row>541</xdr:row>
                    <xdr:rowOff>254000</xdr:rowOff>
                  </to>
                </anchor>
              </controlPr>
            </control>
          </mc:Choice>
        </mc:AlternateContent>
        <mc:AlternateContent xmlns:mc="http://schemas.openxmlformats.org/markup-compatibility/2006">
          <mc:Choice Requires="x14">
            <control shapeId="13502" r:id="rId561" name="Option Button 1214">
              <controlPr defaultSize="0" autoFill="0" autoLine="0" autoPict="0">
                <anchor moveWithCells="1">
                  <from>
                    <xdr:col>26</xdr:col>
                    <xdr:colOff>63500</xdr:colOff>
                    <xdr:row>541</xdr:row>
                    <xdr:rowOff>6350</xdr:rowOff>
                  </from>
                  <to>
                    <xdr:col>29</xdr:col>
                    <xdr:colOff>177800</xdr:colOff>
                    <xdr:row>541</xdr:row>
                    <xdr:rowOff>273050</xdr:rowOff>
                  </to>
                </anchor>
              </controlPr>
            </control>
          </mc:Choice>
        </mc:AlternateContent>
        <mc:AlternateContent xmlns:mc="http://schemas.openxmlformats.org/markup-compatibility/2006">
          <mc:Choice Requires="x14">
            <control shapeId="13503" r:id="rId562" name="Option Button 1215">
              <controlPr defaultSize="0" autoFill="0" autoLine="0" autoPict="0">
                <anchor moveWithCells="1">
                  <from>
                    <xdr:col>24</xdr:col>
                    <xdr:colOff>152400</xdr:colOff>
                    <xdr:row>541</xdr:row>
                    <xdr:rowOff>184150</xdr:rowOff>
                  </from>
                  <to>
                    <xdr:col>27</xdr:col>
                    <xdr:colOff>107950</xdr:colOff>
                    <xdr:row>541</xdr:row>
                    <xdr:rowOff>444500</xdr:rowOff>
                  </to>
                </anchor>
              </controlPr>
            </control>
          </mc:Choice>
        </mc:AlternateContent>
        <mc:AlternateContent xmlns:mc="http://schemas.openxmlformats.org/markup-compatibility/2006">
          <mc:Choice Requires="x14">
            <control shapeId="13504" r:id="rId563" name="Group Box 1216">
              <controlPr defaultSize="0" autoFill="0" autoPict="0">
                <anchor moveWithCells="1">
                  <from>
                    <xdr:col>24</xdr:col>
                    <xdr:colOff>0</xdr:colOff>
                    <xdr:row>540</xdr:row>
                    <xdr:rowOff>12700</xdr:rowOff>
                  </from>
                  <to>
                    <xdr:col>30</xdr:col>
                    <xdr:colOff>69850</xdr:colOff>
                    <xdr:row>543</xdr:row>
                    <xdr:rowOff>6350</xdr:rowOff>
                  </to>
                </anchor>
              </controlPr>
            </control>
          </mc:Choice>
        </mc:AlternateContent>
        <mc:AlternateContent xmlns:mc="http://schemas.openxmlformats.org/markup-compatibility/2006">
          <mc:Choice Requires="x14">
            <control shapeId="13505" r:id="rId564" name="Option Button 1217">
              <controlPr defaultSize="0" autoFill="0" autoLine="0" autoPict="0">
                <anchor moveWithCells="1">
                  <from>
                    <xdr:col>24</xdr:col>
                    <xdr:colOff>152400</xdr:colOff>
                    <xdr:row>543</xdr:row>
                    <xdr:rowOff>31750</xdr:rowOff>
                  </from>
                  <to>
                    <xdr:col>27</xdr:col>
                    <xdr:colOff>107950</xdr:colOff>
                    <xdr:row>543</xdr:row>
                    <xdr:rowOff>279400</xdr:rowOff>
                  </to>
                </anchor>
              </controlPr>
            </control>
          </mc:Choice>
        </mc:AlternateContent>
        <mc:AlternateContent xmlns:mc="http://schemas.openxmlformats.org/markup-compatibility/2006">
          <mc:Choice Requires="x14">
            <control shapeId="13506" r:id="rId565" name="Option Button 1218">
              <controlPr defaultSize="0" autoFill="0" autoLine="0" autoPict="0">
                <anchor moveWithCells="1">
                  <from>
                    <xdr:col>26</xdr:col>
                    <xdr:colOff>63500</xdr:colOff>
                    <xdr:row>543</xdr:row>
                    <xdr:rowOff>31750</xdr:rowOff>
                  </from>
                  <to>
                    <xdr:col>29</xdr:col>
                    <xdr:colOff>177800</xdr:colOff>
                    <xdr:row>543</xdr:row>
                    <xdr:rowOff>298450</xdr:rowOff>
                  </to>
                </anchor>
              </controlPr>
            </control>
          </mc:Choice>
        </mc:AlternateContent>
        <mc:AlternateContent xmlns:mc="http://schemas.openxmlformats.org/markup-compatibility/2006">
          <mc:Choice Requires="x14">
            <control shapeId="13507" r:id="rId566" name="Option Button 1219">
              <controlPr defaultSize="0" autoFill="0" autoLine="0" autoPict="0">
                <anchor moveWithCells="1">
                  <from>
                    <xdr:col>24</xdr:col>
                    <xdr:colOff>152400</xdr:colOff>
                    <xdr:row>543</xdr:row>
                    <xdr:rowOff>209550</xdr:rowOff>
                  </from>
                  <to>
                    <xdr:col>27</xdr:col>
                    <xdr:colOff>107950</xdr:colOff>
                    <xdr:row>544</xdr:row>
                    <xdr:rowOff>6350</xdr:rowOff>
                  </to>
                </anchor>
              </controlPr>
            </control>
          </mc:Choice>
        </mc:AlternateContent>
        <mc:AlternateContent xmlns:mc="http://schemas.openxmlformats.org/markup-compatibility/2006">
          <mc:Choice Requires="x14">
            <control shapeId="13508" r:id="rId567" name="Group Box 1220">
              <controlPr defaultSize="0" autoFill="0" autoPict="0">
                <anchor moveWithCells="1">
                  <from>
                    <xdr:col>24</xdr:col>
                    <xdr:colOff>0</xdr:colOff>
                    <xdr:row>542</xdr:row>
                    <xdr:rowOff>31750</xdr:rowOff>
                  </from>
                  <to>
                    <xdr:col>30</xdr:col>
                    <xdr:colOff>69850</xdr:colOff>
                    <xdr:row>545</xdr:row>
                    <xdr:rowOff>31750</xdr:rowOff>
                  </to>
                </anchor>
              </controlPr>
            </control>
          </mc:Choice>
        </mc:AlternateContent>
        <mc:AlternateContent xmlns:mc="http://schemas.openxmlformats.org/markup-compatibility/2006">
          <mc:Choice Requires="x14">
            <control shapeId="13512" r:id="rId568" name="Option Button 1224">
              <controlPr defaultSize="0" autoFill="0" autoLine="0" autoPict="0">
                <anchor moveWithCells="1">
                  <from>
                    <xdr:col>24</xdr:col>
                    <xdr:colOff>133350</xdr:colOff>
                    <xdr:row>552</xdr:row>
                    <xdr:rowOff>273050</xdr:rowOff>
                  </from>
                  <to>
                    <xdr:col>27</xdr:col>
                    <xdr:colOff>88900</xdr:colOff>
                    <xdr:row>553</xdr:row>
                    <xdr:rowOff>50800</xdr:rowOff>
                  </to>
                </anchor>
              </controlPr>
            </control>
          </mc:Choice>
        </mc:AlternateContent>
        <mc:AlternateContent xmlns:mc="http://schemas.openxmlformats.org/markup-compatibility/2006">
          <mc:Choice Requires="x14">
            <control shapeId="13513" r:id="rId569" name="Option Button 1225">
              <controlPr defaultSize="0" autoFill="0" autoLine="0" autoPict="0">
                <anchor moveWithCells="1">
                  <from>
                    <xdr:col>26</xdr:col>
                    <xdr:colOff>50800</xdr:colOff>
                    <xdr:row>552</xdr:row>
                    <xdr:rowOff>266700</xdr:rowOff>
                  </from>
                  <to>
                    <xdr:col>29</xdr:col>
                    <xdr:colOff>165100</xdr:colOff>
                    <xdr:row>553</xdr:row>
                    <xdr:rowOff>63500</xdr:rowOff>
                  </to>
                </anchor>
              </controlPr>
            </control>
          </mc:Choice>
        </mc:AlternateContent>
        <mc:AlternateContent xmlns:mc="http://schemas.openxmlformats.org/markup-compatibility/2006">
          <mc:Choice Requires="x14">
            <control shapeId="13514" r:id="rId570" name="Option Button 1226">
              <controlPr defaultSize="0" autoFill="0" autoLine="0" autoPict="0">
                <anchor moveWithCells="1">
                  <from>
                    <xdr:col>24</xdr:col>
                    <xdr:colOff>133350</xdr:colOff>
                    <xdr:row>552</xdr:row>
                    <xdr:rowOff>444500</xdr:rowOff>
                  </from>
                  <to>
                    <xdr:col>27</xdr:col>
                    <xdr:colOff>88900</xdr:colOff>
                    <xdr:row>554</xdr:row>
                    <xdr:rowOff>171450</xdr:rowOff>
                  </to>
                </anchor>
              </controlPr>
            </control>
          </mc:Choice>
        </mc:AlternateContent>
        <mc:AlternateContent xmlns:mc="http://schemas.openxmlformats.org/markup-compatibility/2006">
          <mc:Choice Requires="x14">
            <control shapeId="13515" r:id="rId571" name="Group Box 1227">
              <controlPr defaultSize="0" autoFill="0" autoPict="0">
                <anchor moveWithCells="1">
                  <from>
                    <xdr:col>23</xdr:col>
                    <xdr:colOff>285750</xdr:colOff>
                    <xdr:row>552</xdr:row>
                    <xdr:rowOff>203200</xdr:rowOff>
                  </from>
                  <to>
                    <xdr:col>30</xdr:col>
                    <xdr:colOff>57150</xdr:colOff>
                    <xdr:row>554</xdr:row>
                    <xdr:rowOff>266700</xdr:rowOff>
                  </to>
                </anchor>
              </controlPr>
            </control>
          </mc:Choice>
        </mc:AlternateContent>
        <mc:AlternateContent xmlns:mc="http://schemas.openxmlformats.org/markup-compatibility/2006">
          <mc:Choice Requires="x14">
            <control shapeId="13525" r:id="rId572" name="Option Button 1237">
              <controlPr defaultSize="0" autoFill="0" autoLine="0" autoPict="0">
                <anchor moveWithCells="1">
                  <from>
                    <xdr:col>24</xdr:col>
                    <xdr:colOff>152400</xdr:colOff>
                    <xdr:row>556</xdr:row>
                    <xdr:rowOff>0</xdr:rowOff>
                  </from>
                  <to>
                    <xdr:col>27</xdr:col>
                    <xdr:colOff>107950</xdr:colOff>
                    <xdr:row>556</xdr:row>
                    <xdr:rowOff>241300</xdr:rowOff>
                  </to>
                </anchor>
              </controlPr>
            </control>
          </mc:Choice>
        </mc:AlternateContent>
        <mc:AlternateContent xmlns:mc="http://schemas.openxmlformats.org/markup-compatibility/2006">
          <mc:Choice Requires="x14">
            <control shapeId="13526" r:id="rId573" name="Option Button 1238">
              <controlPr defaultSize="0" autoFill="0" autoLine="0" autoPict="0">
                <anchor moveWithCells="1">
                  <from>
                    <xdr:col>26</xdr:col>
                    <xdr:colOff>63500</xdr:colOff>
                    <xdr:row>555</xdr:row>
                    <xdr:rowOff>63500</xdr:rowOff>
                  </from>
                  <to>
                    <xdr:col>29</xdr:col>
                    <xdr:colOff>177800</xdr:colOff>
                    <xdr:row>556</xdr:row>
                    <xdr:rowOff>247650</xdr:rowOff>
                  </to>
                </anchor>
              </controlPr>
            </control>
          </mc:Choice>
        </mc:AlternateContent>
        <mc:AlternateContent xmlns:mc="http://schemas.openxmlformats.org/markup-compatibility/2006">
          <mc:Choice Requires="x14">
            <control shapeId="13527" r:id="rId574" name="Option Button 1239">
              <controlPr defaultSize="0" autoFill="0" autoLine="0" autoPict="0">
                <anchor moveWithCells="1">
                  <from>
                    <xdr:col>24</xdr:col>
                    <xdr:colOff>152400</xdr:colOff>
                    <xdr:row>556</xdr:row>
                    <xdr:rowOff>177800</xdr:rowOff>
                  </from>
                  <to>
                    <xdr:col>27</xdr:col>
                    <xdr:colOff>107950</xdr:colOff>
                    <xdr:row>556</xdr:row>
                    <xdr:rowOff>444500</xdr:rowOff>
                  </to>
                </anchor>
              </controlPr>
            </control>
          </mc:Choice>
        </mc:AlternateContent>
        <mc:AlternateContent xmlns:mc="http://schemas.openxmlformats.org/markup-compatibility/2006">
          <mc:Choice Requires="x14">
            <control shapeId="13528" r:id="rId575" name="Group Box 1240">
              <controlPr defaultSize="0" autoFill="0" autoPict="0">
                <anchor moveWithCells="1">
                  <from>
                    <xdr:col>24</xdr:col>
                    <xdr:colOff>6350</xdr:colOff>
                    <xdr:row>555</xdr:row>
                    <xdr:rowOff>6350</xdr:rowOff>
                  </from>
                  <to>
                    <xdr:col>30</xdr:col>
                    <xdr:colOff>76200</xdr:colOff>
                    <xdr:row>558</xdr:row>
                    <xdr:rowOff>6350</xdr:rowOff>
                  </to>
                </anchor>
              </controlPr>
            </control>
          </mc:Choice>
        </mc:AlternateContent>
        <mc:AlternateContent xmlns:mc="http://schemas.openxmlformats.org/markup-compatibility/2006">
          <mc:Choice Requires="x14">
            <control shapeId="13529" r:id="rId576" name="Option Button 1241">
              <controlPr defaultSize="0" autoFill="0" autoLine="0" autoPict="0">
                <anchor moveWithCells="1">
                  <from>
                    <xdr:col>24</xdr:col>
                    <xdr:colOff>158750</xdr:colOff>
                    <xdr:row>558</xdr:row>
                    <xdr:rowOff>25400</xdr:rowOff>
                  </from>
                  <to>
                    <xdr:col>27</xdr:col>
                    <xdr:colOff>114300</xdr:colOff>
                    <xdr:row>558</xdr:row>
                    <xdr:rowOff>266700</xdr:rowOff>
                  </to>
                </anchor>
              </controlPr>
            </control>
          </mc:Choice>
        </mc:AlternateContent>
        <mc:AlternateContent xmlns:mc="http://schemas.openxmlformats.org/markup-compatibility/2006">
          <mc:Choice Requires="x14">
            <control shapeId="13530" r:id="rId577" name="Option Button 1242">
              <controlPr defaultSize="0" autoFill="0" autoLine="0" autoPict="0">
                <anchor moveWithCells="1">
                  <from>
                    <xdr:col>26</xdr:col>
                    <xdr:colOff>76200</xdr:colOff>
                    <xdr:row>558</xdr:row>
                    <xdr:rowOff>12700</xdr:rowOff>
                  </from>
                  <to>
                    <xdr:col>29</xdr:col>
                    <xdr:colOff>190500</xdr:colOff>
                    <xdr:row>558</xdr:row>
                    <xdr:rowOff>273050</xdr:rowOff>
                  </to>
                </anchor>
              </controlPr>
            </control>
          </mc:Choice>
        </mc:AlternateContent>
        <mc:AlternateContent xmlns:mc="http://schemas.openxmlformats.org/markup-compatibility/2006">
          <mc:Choice Requires="x14">
            <control shapeId="13531" r:id="rId578" name="Option Button 1243">
              <controlPr defaultSize="0" autoFill="0" autoLine="0" autoPict="0">
                <anchor moveWithCells="1">
                  <from>
                    <xdr:col>24</xdr:col>
                    <xdr:colOff>158750</xdr:colOff>
                    <xdr:row>558</xdr:row>
                    <xdr:rowOff>203200</xdr:rowOff>
                  </from>
                  <to>
                    <xdr:col>27</xdr:col>
                    <xdr:colOff>114300</xdr:colOff>
                    <xdr:row>559</xdr:row>
                    <xdr:rowOff>0</xdr:rowOff>
                  </to>
                </anchor>
              </controlPr>
            </control>
          </mc:Choice>
        </mc:AlternateContent>
        <mc:AlternateContent xmlns:mc="http://schemas.openxmlformats.org/markup-compatibility/2006">
          <mc:Choice Requires="x14">
            <control shapeId="13532" r:id="rId579" name="Group Box 1244">
              <controlPr defaultSize="0" autoFill="0" autoPict="0">
                <anchor moveWithCells="1">
                  <from>
                    <xdr:col>24</xdr:col>
                    <xdr:colOff>12700</xdr:colOff>
                    <xdr:row>557</xdr:row>
                    <xdr:rowOff>31750</xdr:rowOff>
                  </from>
                  <to>
                    <xdr:col>30</xdr:col>
                    <xdr:colOff>82550</xdr:colOff>
                    <xdr:row>560</xdr:row>
                    <xdr:rowOff>25400</xdr:rowOff>
                  </to>
                </anchor>
              </controlPr>
            </control>
          </mc:Choice>
        </mc:AlternateContent>
        <mc:AlternateContent xmlns:mc="http://schemas.openxmlformats.org/markup-compatibility/2006">
          <mc:Choice Requires="x14">
            <control shapeId="13533" r:id="rId580" name="Option Button 1245">
              <controlPr defaultSize="0" autoFill="0" autoLine="0" autoPict="0">
                <anchor moveWithCells="1">
                  <from>
                    <xdr:col>24</xdr:col>
                    <xdr:colOff>158750</xdr:colOff>
                    <xdr:row>560</xdr:row>
                    <xdr:rowOff>6350</xdr:rowOff>
                  </from>
                  <to>
                    <xdr:col>27</xdr:col>
                    <xdr:colOff>114300</xdr:colOff>
                    <xdr:row>560</xdr:row>
                    <xdr:rowOff>247650</xdr:rowOff>
                  </to>
                </anchor>
              </controlPr>
            </control>
          </mc:Choice>
        </mc:AlternateContent>
        <mc:AlternateContent xmlns:mc="http://schemas.openxmlformats.org/markup-compatibility/2006">
          <mc:Choice Requires="x14">
            <control shapeId="13534" r:id="rId581" name="Option Button 1246">
              <controlPr defaultSize="0" autoFill="0" autoLine="0" autoPict="0">
                <anchor moveWithCells="1">
                  <from>
                    <xdr:col>26</xdr:col>
                    <xdr:colOff>69850</xdr:colOff>
                    <xdr:row>559</xdr:row>
                    <xdr:rowOff>69850</xdr:rowOff>
                  </from>
                  <to>
                    <xdr:col>29</xdr:col>
                    <xdr:colOff>184150</xdr:colOff>
                    <xdr:row>560</xdr:row>
                    <xdr:rowOff>254000</xdr:rowOff>
                  </to>
                </anchor>
              </controlPr>
            </control>
          </mc:Choice>
        </mc:AlternateContent>
        <mc:AlternateContent xmlns:mc="http://schemas.openxmlformats.org/markup-compatibility/2006">
          <mc:Choice Requires="x14">
            <control shapeId="13535" r:id="rId582" name="Option Button 1247">
              <controlPr defaultSize="0" autoFill="0" autoLine="0" autoPict="0">
                <anchor moveWithCells="1">
                  <from>
                    <xdr:col>24</xdr:col>
                    <xdr:colOff>158750</xdr:colOff>
                    <xdr:row>560</xdr:row>
                    <xdr:rowOff>184150</xdr:rowOff>
                  </from>
                  <to>
                    <xdr:col>27</xdr:col>
                    <xdr:colOff>114300</xdr:colOff>
                    <xdr:row>560</xdr:row>
                    <xdr:rowOff>450850</xdr:rowOff>
                  </to>
                </anchor>
              </controlPr>
            </control>
          </mc:Choice>
        </mc:AlternateContent>
        <mc:AlternateContent xmlns:mc="http://schemas.openxmlformats.org/markup-compatibility/2006">
          <mc:Choice Requires="x14">
            <control shapeId="13536" r:id="rId583" name="Group Box 1248">
              <controlPr defaultSize="0" autoFill="0" autoPict="0">
                <anchor moveWithCells="1">
                  <from>
                    <xdr:col>24</xdr:col>
                    <xdr:colOff>6350</xdr:colOff>
                    <xdr:row>559</xdr:row>
                    <xdr:rowOff>19050</xdr:rowOff>
                  </from>
                  <to>
                    <xdr:col>30</xdr:col>
                    <xdr:colOff>76200</xdr:colOff>
                    <xdr:row>562</xdr:row>
                    <xdr:rowOff>6350</xdr:rowOff>
                  </to>
                </anchor>
              </controlPr>
            </control>
          </mc:Choice>
        </mc:AlternateContent>
        <mc:AlternateContent xmlns:mc="http://schemas.openxmlformats.org/markup-compatibility/2006">
          <mc:Choice Requires="x14">
            <control shapeId="13537" r:id="rId584" name="Option Button 1249">
              <controlPr defaultSize="0" autoFill="0" autoLine="0" autoPict="0">
                <anchor moveWithCells="1">
                  <from>
                    <xdr:col>24</xdr:col>
                    <xdr:colOff>165100</xdr:colOff>
                    <xdr:row>562</xdr:row>
                    <xdr:rowOff>0</xdr:rowOff>
                  </from>
                  <to>
                    <xdr:col>27</xdr:col>
                    <xdr:colOff>120650</xdr:colOff>
                    <xdr:row>562</xdr:row>
                    <xdr:rowOff>241300</xdr:rowOff>
                  </to>
                </anchor>
              </controlPr>
            </control>
          </mc:Choice>
        </mc:AlternateContent>
        <mc:AlternateContent xmlns:mc="http://schemas.openxmlformats.org/markup-compatibility/2006">
          <mc:Choice Requires="x14">
            <control shapeId="13538" r:id="rId585" name="Option Button 1250">
              <controlPr defaultSize="0" autoFill="0" autoLine="0" autoPict="0">
                <anchor moveWithCells="1">
                  <from>
                    <xdr:col>26</xdr:col>
                    <xdr:colOff>76200</xdr:colOff>
                    <xdr:row>561</xdr:row>
                    <xdr:rowOff>57150</xdr:rowOff>
                  </from>
                  <to>
                    <xdr:col>29</xdr:col>
                    <xdr:colOff>190500</xdr:colOff>
                    <xdr:row>562</xdr:row>
                    <xdr:rowOff>247650</xdr:rowOff>
                  </to>
                </anchor>
              </controlPr>
            </control>
          </mc:Choice>
        </mc:AlternateContent>
        <mc:AlternateContent xmlns:mc="http://schemas.openxmlformats.org/markup-compatibility/2006">
          <mc:Choice Requires="x14">
            <control shapeId="13539" r:id="rId586" name="Option Button 1251">
              <controlPr defaultSize="0" autoFill="0" autoLine="0" autoPict="0">
                <anchor moveWithCells="1">
                  <from>
                    <xdr:col>24</xdr:col>
                    <xdr:colOff>165100</xdr:colOff>
                    <xdr:row>562</xdr:row>
                    <xdr:rowOff>177800</xdr:rowOff>
                  </from>
                  <to>
                    <xdr:col>27</xdr:col>
                    <xdr:colOff>120650</xdr:colOff>
                    <xdr:row>562</xdr:row>
                    <xdr:rowOff>438150</xdr:rowOff>
                  </to>
                </anchor>
              </controlPr>
            </control>
          </mc:Choice>
        </mc:AlternateContent>
        <mc:AlternateContent xmlns:mc="http://schemas.openxmlformats.org/markup-compatibility/2006">
          <mc:Choice Requires="x14">
            <control shapeId="13540" r:id="rId587" name="Group Box 1252">
              <controlPr defaultSize="0" autoFill="0" autoPict="0">
                <anchor moveWithCells="1">
                  <from>
                    <xdr:col>24</xdr:col>
                    <xdr:colOff>12700</xdr:colOff>
                    <xdr:row>561</xdr:row>
                    <xdr:rowOff>6350</xdr:rowOff>
                  </from>
                  <to>
                    <xdr:col>30</xdr:col>
                    <xdr:colOff>82550</xdr:colOff>
                    <xdr:row>564</xdr:row>
                    <xdr:rowOff>6350</xdr:rowOff>
                  </to>
                </anchor>
              </controlPr>
            </control>
          </mc:Choice>
        </mc:AlternateContent>
        <mc:AlternateContent xmlns:mc="http://schemas.openxmlformats.org/markup-compatibility/2006">
          <mc:Choice Requires="x14">
            <control shapeId="13547" r:id="rId588" name="Option Button 1259">
              <controlPr defaultSize="0" autoFill="0" autoLine="0" autoPict="0">
                <anchor moveWithCells="1">
                  <from>
                    <xdr:col>24</xdr:col>
                    <xdr:colOff>165100</xdr:colOff>
                    <xdr:row>573</xdr:row>
                    <xdr:rowOff>6350</xdr:rowOff>
                  </from>
                  <to>
                    <xdr:col>27</xdr:col>
                    <xdr:colOff>120650</xdr:colOff>
                    <xdr:row>573</xdr:row>
                    <xdr:rowOff>254000</xdr:rowOff>
                  </to>
                </anchor>
              </controlPr>
            </control>
          </mc:Choice>
        </mc:AlternateContent>
        <mc:AlternateContent xmlns:mc="http://schemas.openxmlformats.org/markup-compatibility/2006">
          <mc:Choice Requires="x14">
            <control shapeId="13548" r:id="rId589" name="Option Button 1260">
              <controlPr defaultSize="0" autoFill="0" autoLine="0" autoPict="0">
                <anchor moveWithCells="1">
                  <from>
                    <xdr:col>26</xdr:col>
                    <xdr:colOff>76200</xdr:colOff>
                    <xdr:row>573</xdr:row>
                    <xdr:rowOff>0</xdr:rowOff>
                  </from>
                  <to>
                    <xdr:col>29</xdr:col>
                    <xdr:colOff>190500</xdr:colOff>
                    <xdr:row>573</xdr:row>
                    <xdr:rowOff>266700</xdr:rowOff>
                  </to>
                </anchor>
              </controlPr>
            </control>
          </mc:Choice>
        </mc:AlternateContent>
        <mc:AlternateContent xmlns:mc="http://schemas.openxmlformats.org/markup-compatibility/2006">
          <mc:Choice Requires="x14">
            <control shapeId="13549" r:id="rId590" name="Option Button 1261">
              <controlPr defaultSize="0" autoFill="0" autoLine="0" autoPict="0">
                <anchor moveWithCells="1">
                  <from>
                    <xdr:col>24</xdr:col>
                    <xdr:colOff>165100</xdr:colOff>
                    <xdr:row>573</xdr:row>
                    <xdr:rowOff>184150</xdr:rowOff>
                  </from>
                  <to>
                    <xdr:col>27</xdr:col>
                    <xdr:colOff>120650</xdr:colOff>
                    <xdr:row>573</xdr:row>
                    <xdr:rowOff>444500</xdr:rowOff>
                  </to>
                </anchor>
              </controlPr>
            </control>
          </mc:Choice>
        </mc:AlternateContent>
        <mc:AlternateContent xmlns:mc="http://schemas.openxmlformats.org/markup-compatibility/2006">
          <mc:Choice Requires="x14">
            <control shapeId="13550" r:id="rId591" name="Group Box 1262">
              <controlPr defaultSize="0" autoFill="0" autoPict="0">
                <anchor moveWithCells="1">
                  <from>
                    <xdr:col>24</xdr:col>
                    <xdr:colOff>12700</xdr:colOff>
                    <xdr:row>572</xdr:row>
                    <xdr:rowOff>12700</xdr:rowOff>
                  </from>
                  <to>
                    <xdr:col>30</xdr:col>
                    <xdr:colOff>82550</xdr:colOff>
                    <xdr:row>575</xdr:row>
                    <xdr:rowOff>0</xdr:rowOff>
                  </to>
                </anchor>
              </controlPr>
            </control>
          </mc:Choice>
        </mc:AlternateContent>
        <mc:AlternateContent xmlns:mc="http://schemas.openxmlformats.org/markup-compatibility/2006">
          <mc:Choice Requires="x14">
            <control shapeId="13554" r:id="rId592" name="Option Button 1266">
              <controlPr defaultSize="0" autoFill="0" autoLine="0" autoPict="0">
                <anchor moveWithCells="1">
                  <from>
                    <xdr:col>24</xdr:col>
                    <xdr:colOff>165100</xdr:colOff>
                    <xdr:row>575</xdr:row>
                    <xdr:rowOff>31750</xdr:rowOff>
                  </from>
                  <to>
                    <xdr:col>27</xdr:col>
                    <xdr:colOff>120650</xdr:colOff>
                    <xdr:row>575</xdr:row>
                    <xdr:rowOff>273050</xdr:rowOff>
                  </to>
                </anchor>
              </controlPr>
            </control>
          </mc:Choice>
        </mc:AlternateContent>
        <mc:AlternateContent xmlns:mc="http://schemas.openxmlformats.org/markup-compatibility/2006">
          <mc:Choice Requires="x14">
            <control shapeId="13555" r:id="rId593" name="Option Button 1267">
              <controlPr defaultSize="0" autoFill="0" autoLine="0" autoPict="0">
                <anchor moveWithCells="1">
                  <from>
                    <xdr:col>26</xdr:col>
                    <xdr:colOff>76200</xdr:colOff>
                    <xdr:row>575</xdr:row>
                    <xdr:rowOff>19050</xdr:rowOff>
                  </from>
                  <to>
                    <xdr:col>29</xdr:col>
                    <xdr:colOff>190500</xdr:colOff>
                    <xdr:row>575</xdr:row>
                    <xdr:rowOff>285750</xdr:rowOff>
                  </to>
                </anchor>
              </controlPr>
            </control>
          </mc:Choice>
        </mc:AlternateContent>
        <mc:AlternateContent xmlns:mc="http://schemas.openxmlformats.org/markup-compatibility/2006">
          <mc:Choice Requires="x14">
            <control shapeId="13556" r:id="rId594" name="Option Button 1268">
              <controlPr defaultSize="0" autoFill="0" autoLine="0" autoPict="0">
                <anchor moveWithCells="1">
                  <from>
                    <xdr:col>24</xdr:col>
                    <xdr:colOff>165100</xdr:colOff>
                    <xdr:row>575</xdr:row>
                    <xdr:rowOff>203200</xdr:rowOff>
                  </from>
                  <to>
                    <xdr:col>27</xdr:col>
                    <xdr:colOff>120650</xdr:colOff>
                    <xdr:row>575</xdr:row>
                    <xdr:rowOff>463550</xdr:rowOff>
                  </to>
                </anchor>
              </controlPr>
            </control>
          </mc:Choice>
        </mc:AlternateContent>
        <mc:AlternateContent xmlns:mc="http://schemas.openxmlformats.org/markup-compatibility/2006">
          <mc:Choice Requires="x14">
            <control shapeId="13557" r:id="rId595" name="Group Box 1269">
              <controlPr defaultSize="0" autoFill="0" autoPict="0">
                <anchor moveWithCells="1">
                  <from>
                    <xdr:col>24</xdr:col>
                    <xdr:colOff>12700</xdr:colOff>
                    <xdr:row>574</xdr:row>
                    <xdr:rowOff>31750</xdr:rowOff>
                  </from>
                  <to>
                    <xdr:col>30</xdr:col>
                    <xdr:colOff>82550</xdr:colOff>
                    <xdr:row>577</xdr:row>
                    <xdr:rowOff>19050</xdr:rowOff>
                  </to>
                </anchor>
              </controlPr>
            </control>
          </mc:Choice>
        </mc:AlternateContent>
        <mc:AlternateContent xmlns:mc="http://schemas.openxmlformats.org/markup-compatibility/2006">
          <mc:Choice Requires="x14">
            <control shapeId="13558" r:id="rId596" name="Option Button 1270">
              <controlPr defaultSize="0" autoFill="0" autoLine="0" autoPict="0">
                <anchor moveWithCells="1">
                  <from>
                    <xdr:col>24</xdr:col>
                    <xdr:colOff>165100</xdr:colOff>
                    <xdr:row>577</xdr:row>
                    <xdr:rowOff>31750</xdr:rowOff>
                  </from>
                  <to>
                    <xdr:col>27</xdr:col>
                    <xdr:colOff>120650</xdr:colOff>
                    <xdr:row>577</xdr:row>
                    <xdr:rowOff>273050</xdr:rowOff>
                  </to>
                </anchor>
              </controlPr>
            </control>
          </mc:Choice>
        </mc:AlternateContent>
        <mc:AlternateContent xmlns:mc="http://schemas.openxmlformats.org/markup-compatibility/2006">
          <mc:Choice Requires="x14">
            <control shapeId="13559" r:id="rId597" name="Option Button 1271">
              <controlPr defaultSize="0" autoFill="0" autoLine="0" autoPict="0">
                <anchor moveWithCells="1">
                  <from>
                    <xdr:col>26</xdr:col>
                    <xdr:colOff>76200</xdr:colOff>
                    <xdr:row>577</xdr:row>
                    <xdr:rowOff>12700</xdr:rowOff>
                  </from>
                  <to>
                    <xdr:col>29</xdr:col>
                    <xdr:colOff>190500</xdr:colOff>
                    <xdr:row>577</xdr:row>
                    <xdr:rowOff>285750</xdr:rowOff>
                  </to>
                </anchor>
              </controlPr>
            </control>
          </mc:Choice>
        </mc:AlternateContent>
        <mc:AlternateContent xmlns:mc="http://schemas.openxmlformats.org/markup-compatibility/2006">
          <mc:Choice Requires="x14">
            <control shapeId="13560" r:id="rId598" name="Option Button 1272">
              <controlPr defaultSize="0" autoFill="0" autoLine="0" autoPict="0">
                <anchor moveWithCells="1">
                  <from>
                    <xdr:col>24</xdr:col>
                    <xdr:colOff>165100</xdr:colOff>
                    <xdr:row>577</xdr:row>
                    <xdr:rowOff>203200</xdr:rowOff>
                  </from>
                  <to>
                    <xdr:col>27</xdr:col>
                    <xdr:colOff>120650</xdr:colOff>
                    <xdr:row>577</xdr:row>
                    <xdr:rowOff>463550</xdr:rowOff>
                  </to>
                </anchor>
              </controlPr>
            </control>
          </mc:Choice>
        </mc:AlternateContent>
        <mc:AlternateContent xmlns:mc="http://schemas.openxmlformats.org/markup-compatibility/2006">
          <mc:Choice Requires="x14">
            <control shapeId="13561" r:id="rId599" name="Group Box 1273">
              <controlPr defaultSize="0" autoFill="0" autoPict="0">
                <anchor moveWithCells="1">
                  <from>
                    <xdr:col>24</xdr:col>
                    <xdr:colOff>12700</xdr:colOff>
                    <xdr:row>576</xdr:row>
                    <xdr:rowOff>31750</xdr:rowOff>
                  </from>
                  <to>
                    <xdr:col>30</xdr:col>
                    <xdr:colOff>82550</xdr:colOff>
                    <xdr:row>579</xdr:row>
                    <xdr:rowOff>12700</xdr:rowOff>
                  </to>
                </anchor>
              </controlPr>
            </control>
          </mc:Choice>
        </mc:AlternateContent>
        <mc:AlternateContent xmlns:mc="http://schemas.openxmlformats.org/markup-compatibility/2006">
          <mc:Choice Requires="x14">
            <control shapeId="13562" r:id="rId600" name="Option Button 1274">
              <controlPr defaultSize="0" autoFill="0" autoLine="0" autoPict="0">
                <anchor moveWithCells="1">
                  <from>
                    <xdr:col>24</xdr:col>
                    <xdr:colOff>165100</xdr:colOff>
                    <xdr:row>594</xdr:row>
                    <xdr:rowOff>19050</xdr:rowOff>
                  </from>
                  <to>
                    <xdr:col>27</xdr:col>
                    <xdr:colOff>120650</xdr:colOff>
                    <xdr:row>594</xdr:row>
                    <xdr:rowOff>260350</xdr:rowOff>
                  </to>
                </anchor>
              </controlPr>
            </control>
          </mc:Choice>
        </mc:AlternateContent>
        <mc:AlternateContent xmlns:mc="http://schemas.openxmlformats.org/markup-compatibility/2006">
          <mc:Choice Requires="x14">
            <control shapeId="13563" r:id="rId601" name="Option Button 1275">
              <controlPr defaultSize="0" autoFill="0" autoLine="0" autoPict="0">
                <anchor moveWithCells="1">
                  <from>
                    <xdr:col>26</xdr:col>
                    <xdr:colOff>76200</xdr:colOff>
                    <xdr:row>594</xdr:row>
                    <xdr:rowOff>6350</xdr:rowOff>
                  </from>
                  <to>
                    <xdr:col>29</xdr:col>
                    <xdr:colOff>190500</xdr:colOff>
                    <xdr:row>594</xdr:row>
                    <xdr:rowOff>279400</xdr:rowOff>
                  </to>
                </anchor>
              </controlPr>
            </control>
          </mc:Choice>
        </mc:AlternateContent>
        <mc:AlternateContent xmlns:mc="http://schemas.openxmlformats.org/markup-compatibility/2006">
          <mc:Choice Requires="x14">
            <control shapeId="13564" r:id="rId602" name="Option Button 1276">
              <controlPr defaultSize="0" autoFill="0" autoLine="0" autoPict="0">
                <anchor moveWithCells="1">
                  <from>
                    <xdr:col>24</xdr:col>
                    <xdr:colOff>165100</xdr:colOff>
                    <xdr:row>594</xdr:row>
                    <xdr:rowOff>190500</xdr:rowOff>
                  </from>
                  <to>
                    <xdr:col>27</xdr:col>
                    <xdr:colOff>120650</xdr:colOff>
                    <xdr:row>594</xdr:row>
                    <xdr:rowOff>450850</xdr:rowOff>
                  </to>
                </anchor>
              </controlPr>
            </control>
          </mc:Choice>
        </mc:AlternateContent>
        <mc:AlternateContent xmlns:mc="http://schemas.openxmlformats.org/markup-compatibility/2006">
          <mc:Choice Requires="x14">
            <control shapeId="13565" r:id="rId603" name="Group Box 1277">
              <controlPr defaultSize="0" autoFill="0" autoPict="0">
                <anchor moveWithCells="1">
                  <from>
                    <xdr:col>24</xdr:col>
                    <xdr:colOff>12700</xdr:colOff>
                    <xdr:row>593</xdr:row>
                    <xdr:rowOff>19050</xdr:rowOff>
                  </from>
                  <to>
                    <xdr:col>30</xdr:col>
                    <xdr:colOff>82550</xdr:colOff>
                    <xdr:row>596</xdr:row>
                    <xdr:rowOff>6350</xdr:rowOff>
                  </to>
                </anchor>
              </controlPr>
            </control>
          </mc:Choice>
        </mc:AlternateContent>
        <mc:AlternateContent xmlns:mc="http://schemas.openxmlformats.org/markup-compatibility/2006">
          <mc:Choice Requires="x14">
            <control shapeId="13566" r:id="rId604" name="Option Button 1278">
              <controlPr defaultSize="0" autoFill="0" autoLine="0" autoPict="0">
                <anchor moveWithCells="1">
                  <from>
                    <xdr:col>24</xdr:col>
                    <xdr:colOff>165100</xdr:colOff>
                    <xdr:row>596</xdr:row>
                    <xdr:rowOff>304800</xdr:rowOff>
                  </from>
                  <to>
                    <xdr:col>27</xdr:col>
                    <xdr:colOff>120650</xdr:colOff>
                    <xdr:row>598</xdr:row>
                    <xdr:rowOff>6350</xdr:rowOff>
                  </to>
                </anchor>
              </controlPr>
            </control>
          </mc:Choice>
        </mc:AlternateContent>
        <mc:AlternateContent xmlns:mc="http://schemas.openxmlformats.org/markup-compatibility/2006">
          <mc:Choice Requires="x14">
            <control shapeId="13567" r:id="rId605" name="Option Button 1279">
              <controlPr defaultSize="0" autoFill="0" autoLine="0" autoPict="0">
                <anchor moveWithCells="1">
                  <from>
                    <xdr:col>26</xdr:col>
                    <xdr:colOff>76200</xdr:colOff>
                    <xdr:row>596</xdr:row>
                    <xdr:rowOff>285750</xdr:rowOff>
                  </from>
                  <to>
                    <xdr:col>29</xdr:col>
                    <xdr:colOff>190500</xdr:colOff>
                    <xdr:row>598</xdr:row>
                    <xdr:rowOff>12700</xdr:rowOff>
                  </to>
                </anchor>
              </controlPr>
            </control>
          </mc:Choice>
        </mc:AlternateContent>
        <mc:AlternateContent xmlns:mc="http://schemas.openxmlformats.org/markup-compatibility/2006">
          <mc:Choice Requires="x14">
            <control shapeId="13568" r:id="rId606" name="Option Button 1280">
              <controlPr defaultSize="0" autoFill="0" autoLine="0" autoPict="0">
                <anchor moveWithCells="1">
                  <from>
                    <xdr:col>24</xdr:col>
                    <xdr:colOff>165100</xdr:colOff>
                    <xdr:row>597</xdr:row>
                    <xdr:rowOff>25400</xdr:rowOff>
                  </from>
                  <to>
                    <xdr:col>27</xdr:col>
                    <xdr:colOff>120650</xdr:colOff>
                    <xdr:row>598</xdr:row>
                    <xdr:rowOff>209550</xdr:rowOff>
                  </to>
                </anchor>
              </controlPr>
            </control>
          </mc:Choice>
        </mc:AlternateContent>
        <mc:AlternateContent xmlns:mc="http://schemas.openxmlformats.org/markup-compatibility/2006">
          <mc:Choice Requires="x14">
            <control shapeId="13569" r:id="rId607" name="Group Box 1281">
              <controlPr defaultSize="0" autoFill="0" autoPict="0">
                <anchor moveWithCells="1">
                  <from>
                    <xdr:col>24</xdr:col>
                    <xdr:colOff>12700</xdr:colOff>
                    <xdr:row>596</xdr:row>
                    <xdr:rowOff>241300</xdr:rowOff>
                  </from>
                  <to>
                    <xdr:col>30</xdr:col>
                    <xdr:colOff>82550</xdr:colOff>
                    <xdr:row>598</xdr:row>
                    <xdr:rowOff>304800</xdr:rowOff>
                  </to>
                </anchor>
              </controlPr>
            </control>
          </mc:Choice>
        </mc:AlternateContent>
        <mc:AlternateContent xmlns:mc="http://schemas.openxmlformats.org/markup-compatibility/2006">
          <mc:Choice Requires="x14">
            <control shapeId="13570" r:id="rId608" name="Option Button 1282">
              <controlPr defaultSize="0" autoFill="0" autoLine="0" autoPict="0">
                <anchor moveWithCells="1">
                  <from>
                    <xdr:col>24</xdr:col>
                    <xdr:colOff>165100</xdr:colOff>
                    <xdr:row>600</xdr:row>
                    <xdr:rowOff>31750</xdr:rowOff>
                  </from>
                  <to>
                    <xdr:col>27</xdr:col>
                    <xdr:colOff>120650</xdr:colOff>
                    <xdr:row>600</xdr:row>
                    <xdr:rowOff>273050</xdr:rowOff>
                  </to>
                </anchor>
              </controlPr>
            </control>
          </mc:Choice>
        </mc:AlternateContent>
        <mc:AlternateContent xmlns:mc="http://schemas.openxmlformats.org/markup-compatibility/2006">
          <mc:Choice Requires="x14">
            <control shapeId="13571" r:id="rId609" name="Option Button 1283">
              <controlPr defaultSize="0" autoFill="0" autoLine="0" autoPict="0">
                <anchor moveWithCells="1">
                  <from>
                    <xdr:col>26</xdr:col>
                    <xdr:colOff>76200</xdr:colOff>
                    <xdr:row>600</xdr:row>
                    <xdr:rowOff>12700</xdr:rowOff>
                  </from>
                  <to>
                    <xdr:col>29</xdr:col>
                    <xdr:colOff>190500</xdr:colOff>
                    <xdr:row>600</xdr:row>
                    <xdr:rowOff>279400</xdr:rowOff>
                  </to>
                </anchor>
              </controlPr>
            </control>
          </mc:Choice>
        </mc:AlternateContent>
        <mc:AlternateContent xmlns:mc="http://schemas.openxmlformats.org/markup-compatibility/2006">
          <mc:Choice Requires="x14">
            <control shapeId="13572" r:id="rId610" name="Option Button 1284">
              <controlPr defaultSize="0" autoFill="0" autoLine="0" autoPict="0">
                <anchor moveWithCells="1">
                  <from>
                    <xdr:col>24</xdr:col>
                    <xdr:colOff>165100</xdr:colOff>
                    <xdr:row>600</xdr:row>
                    <xdr:rowOff>203200</xdr:rowOff>
                  </from>
                  <to>
                    <xdr:col>27</xdr:col>
                    <xdr:colOff>120650</xdr:colOff>
                    <xdr:row>600</xdr:row>
                    <xdr:rowOff>463550</xdr:rowOff>
                  </to>
                </anchor>
              </controlPr>
            </control>
          </mc:Choice>
        </mc:AlternateContent>
        <mc:AlternateContent xmlns:mc="http://schemas.openxmlformats.org/markup-compatibility/2006">
          <mc:Choice Requires="x14">
            <control shapeId="13573" r:id="rId611" name="Group Box 1285">
              <controlPr defaultSize="0" autoFill="0" autoPict="0">
                <anchor moveWithCells="1">
                  <from>
                    <xdr:col>24</xdr:col>
                    <xdr:colOff>12700</xdr:colOff>
                    <xdr:row>599</xdr:row>
                    <xdr:rowOff>25400</xdr:rowOff>
                  </from>
                  <to>
                    <xdr:col>30</xdr:col>
                    <xdr:colOff>82550</xdr:colOff>
                    <xdr:row>602</xdr:row>
                    <xdr:rowOff>19050</xdr:rowOff>
                  </to>
                </anchor>
              </controlPr>
            </control>
          </mc:Choice>
        </mc:AlternateContent>
        <mc:AlternateContent xmlns:mc="http://schemas.openxmlformats.org/markup-compatibility/2006">
          <mc:Choice Requires="x14">
            <control shapeId="13574" r:id="rId612" name="Option Button 1286">
              <controlPr defaultSize="0" autoFill="0" autoLine="0" autoPict="0">
                <anchor moveWithCells="1">
                  <from>
                    <xdr:col>24</xdr:col>
                    <xdr:colOff>165100</xdr:colOff>
                    <xdr:row>617</xdr:row>
                    <xdr:rowOff>38100</xdr:rowOff>
                  </from>
                  <to>
                    <xdr:col>27</xdr:col>
                    <xdr:colOff>120650</xdr:colOff>
                    <xdr:row>617</xdr:row>
                    <xdr:rowOff>285750</xdr:rowOff>
                  </to>
                </anchor>
              </controlPr>
            </control>
          </mc:Choice>
        </mc:AlternateContent>
        <mc:AlternateContent xmlns:mc="http://schemas.openxmlformats.org/markup-compatibility/2006">
          <mc:Choice Requires="x14">
            <control shapeId="13575" r:id="rId613" name="Option Button 1287">
              <controlPr defaultSize="0" autoFill="0" autoLine="0" autoPict="0">
                <anchor moveWithCells="1">
                  <from>
                    <xdr:col>26</xdr:col>
                    <xdr:colOff>76200</xdr:colOff>
                    <xdr:row>617</xdr:row>
                    <xdr:rowOff>25400</xdr:rowOff>
                  </from>
                  <to>
                    <xdr:col>29</xdr:col>
                    <xdr:colOff>190500</xdr:colOff>
                    <xdr:row>617</xdr:row>
                    <xdr:rowOff>292100</xdr:rowOff>
                  </to>
                </anchor>
              </controlPr>
            </control>
          </mc:Choice>
        </mc:AlternateContent>
        <mc:AlternateContent xmlns:mc="http://schemas.openxmlformats.org/markup-compatibility/2006">
          <mc:Choice Requires="x14">
            <control shapeId="13576" r:id="rId614" name="Option Button 1288">
              <controlPr defaultSize="0" autoFill="0" autoLine="0" autoPict="0">
                <anchor moveWithCells="1">
                  <from>
                    <xdr:col>24</xdr:col>
                    <xdr:colOff>165100</xdr:colOff>
                    <xdr:row>617</xdr:row>
                    <xdr:rowOff>215900</xdr:rowOff>
                  </from>
                  <to>
                    <xdr:col>27</xdr:col>
                    <xdr:colOff>120650</xdr:colOff>
                    <xdr:row>618</xdr:row>
                    <xdr:rowOff>12700</xdr:rowOff>
                  </to>
                </anchor>
              </controlPr>
            </control>
          </mc:Choice>
        </mc:AlternateContent>
        <mc:AlternateContent xmlns:mc="http://schemas.openxmlformats.org/markup-compatibility/2006">
          <mc:Choice Requires="x14">
            <control shapeId="13577" r:id="rId615" name="Group Box 1289">
              <controlPr defaultSize="0" autoFill="0" autoPict="0">
                <anchor moveWithCells="1">
                  <from>
                    <xdr:col>24</xdr:col>
                    <xdr:colOff>12700</xdr:colOff>
                    <xdr:row>616</xdr:row>
                    <xdr:rowOff>38100</xdr:rowOff>
                  </from>
                  <to>
                    <xdr:col>30</xdr:col>
                    <xdr:colOff>82550</xdr:colOff>
                    <xdr:row>619</xdr:row>
                    <xdr:rowOff>31750</xdr:rowOff>
                  </to>
                </anchor>
              </controlPr>
            </control>
          </mc:Choice>
        </mc:AlternateContent>
        <mc:AlternateContent xmlns:mc="http://schemas.openxmlformats.org/markup-compatibility/2006">
          <mc:Choice Requires="x14">
            <control shapeId="13578" r:id="rId616" name="Option Button 1290">
              <controlPr defaultSize="0" autoFill="0" autoLine="0" autoPict="0">
                <anchor moveWithCells="1">
                  <from>
                    <xdr:col>24</xdr:col>
                    <xdr:colOff>165100</xdr:colOff>
                    <xdr:row>619</xdr:row>
                    <xdr:rowOff>25400</xdr:rowOff>
                  </from>
                  <to>
                    <xdr:col>27</xdr:col>
                    <xdr:colOff>120650</xdr:colOff>
                    <xdr:row>619</xdr:row>
                    <xdr:rowOff>266700</xdr:rowOff>
                  </to>
                </anchor>
              </controlPr>
            </control>
          </mc:Choice>
        </mc:AlternateContent>
        <mc:AlternateContent xmlns:mc="http://schemas.openxmlformats.org/markup-compatibility/2006">
          <mc:Choice Requires="x14">
            <control shapeId="13579" r:id="rId617" name="Option Button 1291">
              <controlPr defaultSize="0" autoFill="0" autoLine="0" autoPict="0">
                <anchor moveWithCells="1">
                  <from>
                    <xdr:col>26</xdr:col>
                    <xdr:colOff>76200</xdr:colOff>
                    <xdr:row>619</xdr:row>
                    <xdr:rowOff>6350</xdr:rowOff>
                  </from>
                  <to>
                    <xdr:col>29</xdr:col>
                    <xdr:colOff>190500</xdr:colOff>
                    <xdr:row>619</xdr:row>
                    <xdr:rowOff>273050</xdr:rowOff>
                  </to>
                </anchor>
              </controlPr>
            </control>
          </mc:Choice>
        </mc:AlternateContent>
        <mc:AlternateContent xmlns:mc="http://schemas.openxmlformats.org/markup-compatibility/2006">
          <mc:Choice Requires="x14">
            <control shapeId="13580" r:id="rId618" name="Option Button 1292">
              <controlPr defaultSize="0" autoFill="0" autoLine="0" autoPict="0">
                <anchor moveWithCells="1">
                  <from>
                    <xdr:col>24</xdr:col>
                    <xdr:colOff>165100</xdr:colOff>
                    <xdr:row>619</xdr:row>
                    <xdr:rowOff>196850</xdr:rowOff>
                  </from>
                  <to>
                    <xdr:col>27</xdr:col>
                    <xdr:colOff>120650</xdr:colOff>
                    <xdr:row>619</xdr:row>
                    <xdr:rowOff>457200</xdr:rowOff>
                  </to>
                </anchor>
              </controlPr>
            </control>
          </mc:Choice>
        </mc:AlternateContent>
        <mc:AlternateContent xmlns:mc="http://schemas.openxmlformats.org/markup-compatibility/2006">
          <mc:Choice Requires="x14">
            <control shapeId="13581" r:id="rId619" name="Group Box 1293">
              <controlPr defaultSize="0" autoFill="0" autoPict="0">
                <anchor moveWithCells="1">
                  <from>
                    <xdr:col>24</xdr:col>
                    <xdr:colOff>12700</xdr:colOff>
                    <xdr:row>617</xdr:row>
                    <xdr:rowOff>463550</xdr:rowOff>
                  </from>
                  <to>
                    <xdr:col>30</xdr:col>
                    <xdr:colOff>82550</xdr:colOff>
                    <xdr:row>621</xdr:row>
                    <xdr:rowOff>6350</xdr:rowOff>
                  </to>
                </anchor>
              </controlPr>
            </control>
          </mc:Choice>
        </mc:AlternateContent>
        <mc:AlternateContent xmlns:mc="http://schemas.openxmlformats.org/markup-compatibility/2006">
          <mc:Choice Requires="x14">
            <control shapeId="13582" r:id="rId620" name="Option Button 1294">
              <controlPr defaultSize="0" autoFill="0" autoLine="0" autoPict="0">
                <anchor moveWithCells="1">
                  <from>
                    <xdr:col>24</xdr:col>
                    <xdr:colOff>152400</xdr:colOff>
                    <xdr:row>621</xdr:row>
                    <xdr:rowOff>12700</xdr:rowOff>
                  </from>
                  <to>
                    <xdr:col>27</xdr:col>
                    <xdr:colOff>107950</xdr:colOff>
                    <xdr:row>621</xdr:row>
                    <xdr:rowOff>254000</xdr:rowOff>
                  </to>
                </anchor>
              </controlPr>
            </control>
          </mc:Choice>
        </mc:AlternateContent>
        <mc:AlternateContent xmlns:mc="http://schemas.openxmlformats.org/markup-compatibility/2006">
          <mc:Choice Requires="x14">
            <control shapeId="13583" r:id="rId621" name="Option Button 1295">
              <controlPr defaultSize="0" autoFill="0" autoLine="0" autoPict="0">
                <anchor moveWithCells="1">
                  <from>
                    <xdr:col>26</xdr:col>
                    <xdr:colOff>63500</xdr:colOff>
                    <xdr:row>620</xdr:row>
                    <xdr:rowOff>69850</xdr:rowOff>
                  </from>
                  <to>
                    <xdr:col>29</xdr:col>
                    <xdr:colOff>177800</xdr:colOff>
                    <xdr:row>621</xdr:row>
                    <xdr:rowOff>260350</xdr:rowOff>
                  </to>
                </anchor>
              </controlPr>
            </control>
          </mc:Choice>
        </mc:AlternateContent>
        <mc:AlternateContent xmlns:mc="http://schemas.openxmlformats.org/markup-compatibility/2006">
          <mc:Choice Requires="x14">
            <control shapeId="13584" r:id="rId622" name="Option Button 1296">
              <controlPr defaultSize="0" autoFill="0" autoLine="0" autoPict="0">
                <anchor moveWithCells="1">
                  <from>
                    <xdr:col>24</xdr:col>
                    <xdr:colOff>152400</xdr:colOff>
                    <xdr:row>621</xdr:row>
                    <xdr:rowOff>184150</xdr:rowOff>
                  </from>
                  <to>
                    <xdr:col>27</xdr:col>
                    <xdr:colOff>107950</xdr:colOff>
                    <xdr:row>621</xdr:row>
                    <xdr:rowOff>450850</xdr:rowOff>
                  </to>
                </anchor>
              </controlPr>
            </control>
          </mc:Choice>
        </mc:AlternateContent>
        <mc:AlternateContent xmlns:mc="http://schemas.openxmlformats.org/markup-compatibility/2006">
          <mc:Choice Requires="x14">
            <control shapeId="13585" r:id="rId623" name="Group Box 1297">
              <controlPr defaultSize="0" autoFill="0" autoPict="0">
                <anchor moveWithCells="1">
                  <from>
                    <xdr:col>24</xdr:col>
                    <xdr:colOff>6350</xdr:colOff>
                    <xdr:row>620</xdr:row>
                    <xdr:rowOff>6350</xdr:rowOff>
                  </from>
                  <to>
                    <xdr:col>30</xdr:col>
                    <xdr:colOff>76200</xdr:colOff>
                    <xdr:row>623</xdr:row>
                    <xdr:rowOff>6350</xdr:rowOff>
                  </to>
                </anchor>
              </controlPr>
            </control>
          </mc:Choice>
        </mc:AlternateContent>
        <mc:AlternateContent xmlns:mc="http://schemas.openxmlformats.org/markup-compatibility/2006">
          <mc:Choice Requires="x14">
            <control shapeId="13586" r:id="rId624" name="Option Button 1298">
              <controlPr defaultSize="0" autoFill="0" autoLine="0" autoPict="0">
                <anchor moveWithCells="1">
                  <from>
                    <xdr:col>24</xdr:col>
                    <xdr:colOff>165100</xdr:colOff>
                    <xdr:row>623</xdr:row>
                    <xdr:rowOff>25400</xdr:rowOff>
                  </from>
                  <to>
                    <xdr:col>27</xdr:col>
                    <xdr:colOff>120650</xdr:colOff>
                    <xdr:row>623</xdr:row>
                    <xdr:rowOff>266700</xdr:rowOff>
                  </to>
                </anchor>
              </controlPr>
            </control>
          </mc:Choice>
        </mc:AlternateContent>
        <mc:AlternateContent xmlns:mc="http://schemas.openxmlformats.org/markup-compatibility/2006">
          <mc:Choice Requires="x14">
            <control shapeId="13587" r:id="rId625" name="Option Button 1299">
              <controlPr defaultSize="0" autoFill="0" autoLine="0" autoPict="0">
                <anchor moveWithCells="1">
                  <from>
                    <xdr:col>26</xdr:col>
                    <xdr:colOff>76200</xdr:colOff>
                    <xdr:row>623</xdr:row>
                    <xdr:rowOff>6350</xdr:rowOff>
                  </from>
                  <to>
                    <xdr:col>29</xdr:col>
                    <xdr:colOff>190500</xdr:colOff>
                    <xdr:row>623</xdr:row>
                    <xdr:rowOff>273050</xdr:rowOff>
                  </to>
                </anchor>
              </controlPr>
            </control>
          </mc:Choice>
        </mc:AlternateContent>
        <mc:AlternateContent xmlns:mc="http://schemas.openxmlformats.org/markup-compatibility/2006">
          <mc:Choice Requires="x14">
            <control shapeId="13588" r:id="rId626" name="Option Button 1300">
              <controlPr defaultSize="0" autoFill="0" autoLine="0" autoPict="0">
                <anchor moveWithCells="1">
                  <from>
                    <xdr:col>24</xdr:col>
                    <xdr:colOff>165100</xdr:colOff>
                    <xdr:row>623</xdr:row>
                    <xdr:rowOff>203200</xdr:rowOff>
                  </from>
                  <to>
                    <xdr:col>27</xdr:col>
                    <xdr:colOff>120650</xdr:colOff>
                    <xdr:row>623</xdr:row>
                    <xdr:rowOff>463550</xdr:rowOff>
                  </to>
                </anchor>
              </controlPr>
            </control>
          </mc:Choice>
        </mc:AlternateContent>
        <mc:AlternateContent xmlns:mc="http://schemas.openxmlformats.org/markup-compatibility/2006">
          <mc:Choice Requires="x14">
            <control shapeId="13589" r:id="rId627" name="Group Box 1301">
              <controlPr defaultSize="0" autoFill="0" autoPict="0">
                <anchor moveWithCells="1">
                  <from>
                    <xdr:col>24</xdr:col>
                    <xdr:colOff>12700</xdr:colOff>
                    <xdr:row>622</xdr:row>
                    <xdr:rowOff>25400</xdr:rowOff>
                  </from>
                  <to>
                    <xdr:col>30</xdr:col>
                    <xdr:colOff>82550</xdr:colOff>
                    <xdr:row>625</xdr:row>
                    <xdr:rowOff>19050</xdr:rowOff>
                  </to>
                </anchor>
              </controlPr>
            </control>
          </mc:Choice>
        </mc:AlternateContent>
        <mc:AlternateContent xmlns:mc="http://schemas.openxmlformats.org/markup-compatibility/2006">
          <mc:Choice Requires="x14">
            <control shapeId="13590" r:id="rId628" name="Option Button 1302">
              <controlPr defaultSize="0" autoFill="0" autoLine="0" autoPict="0">
                <anchor moveWithCells="1">
                  <from>
                    <xdr:col>24</xdr:col>
                    <xdr:colOff>139700</xdr:colOff>
                    <xdr:row>636</xdr:row>
                    <xdr:rowOff>31750</xdr:rowOff>
                  </from>
                  <to>
                    <xdr:col>27</xdr:col>
                    <xdr:colOff>95250</xdr:colOff>
                    <xdr:row>636</xdr:row>
                    <xdr:rowOff>273050</xdr:rowOff>
                  </to>
                </anchor>
              </controlPr>
            </control>
          </mc:Choice>
        </mc:AlternateContent>
        <mc:AlternateContent xmlns:mc="http://schemas.openxmlformats.org/markup-compatibility/2006">
          <mc:Choice Requires="x14">
            <control shapeId="13591" r:id="rId629" name="Option Button 1303">
              <controlPr defaultSize="0" autoFill="0" autoLine="0" autoPict="0">
                <anchor moveWithCells="1">
                  <from>
                    <xdr:col>26</xdr:col>
                    <xdr:colOff>57150</xdr:colOff>
                    <xdr:row>636</xdr:row>
                    <xdr:rowOff>12700</xdr:rowOff>
                  </from>
                  <to>
                    <xdr:col>29</xdr:col>
                    <xdr:colOff>171450</xdr:colOff>
                    <xdr:row>636</xdr:row>
                    <xdr:rowOff>285750</xdr:rowOff>
                  </to>
                </anchor>
              </controlPr>
            </control>
          </mc:Choice>
        </mc:AlternateContent>
        <mc:AlternateContent xmlns:mc="http://schemas.openxmlformats.org/markup-compatibility/2006">
          <mc:Choice Requires="x14">
            <control shapeId="13592" r:id="rId630" name="Option Button 1304">
              <controlPr defaultSize="0" autoFill="0" autoLine="0" autoPict="0">
                <anchor moveWithCells="1">
                  <from>
                    <xdr:col>24</xdr:col>
                    <xdr:colOff>139700</xdr:colOff>
                    <xdr:row>636</xdr:row>
                    <xdr:rowOff>203200</xdr:rowOff>
                  </from>
                  <to>
                    <xdr:col>27</xdr:col>
                    <xdr:colOff>95250</xdr:colOff>
                    <xdr:row>636</xdr:row>
                    <xdr:rowOff>457200</xdr:rowOff>
                  </to>
                </anchor>
              </controlPr>
            </control>
          </mc:Choice>
        </mc:AlternateContent>
        <mc:AlternateContent xmlns:mc="http://schemas.openxmlformats.org/markup-compatibility/2006">
          <mc:Choice Requires="x14">
            <control shapeId="13593" r:id="rId631" name="Group Box 1305">
              <controlPr defaultSize="0" autoFill="0" autoPict="0">
                <anchor moveWithCells="1">
                  <from>
                    <xdr:col>23</xdr:col>
                    <xdr:colOff>292100</xdr:colOff>
                    <xdr:row>635</xdr:row>
                    <xdr:rowOff>25400</xdr:rowOff>
                  </from>
                  <to>
                    <xdr:col>30</xdr:col>
                    <xdr:colOff>63500</xdr:colOff>
                    <xdr:row>638</xdr:row>
                    <xdr:rowOff>12700</xdr:rowOff>
                  </to>
                </anchor>
              </controlPr>
            </control>
          </mc:Choice>
        </mc:AlternateContent>
        <mc:AlternateContent xmlns:mc="http://schemas.openxmlformats.org/markup-compatibility/2006">
          <mc:Choice Requires="x14">
            <control shapeId="13594" r:id="rId632" name="Option Button 1306">
              <controlPr defaultSize="0" autoFill="0" autoLine="0" autoPict="0">
                <anchor moveWithCells="1">
                  <from>
                    <xdr:col>24</xdr:col>
                    <xdr:colOff>165100</xdr:colOff>
                    <xdr:row>602</xdr:row>
                    <xdr:rowOff>50800</xdr:rowOff>
                  </from>
                  <to>
                    <xdr:col>27</xdr:col>
                    <xdr:colOff>120650</xdr:colOff>
                    <xdr:row>602</xdr:row>
                    <xdr:rowOff>292100</xdr:rowOff>
                  </to>
                </anchor>
              </controlPr>
            </control>
          </mc:Choice>
        </mc:AlternateContent>
        <mc:AlternateContent xmlns:mc="http://schemas.openxmlformats.org/markup-compatibility/2006">
          <mc:Choice Requires="x14">
            <control shapeId="13595" r:id="rId633" name="Option Button 1307">
              <controlPr defaultSize="0" autoFill="0" autoLine="0" autoPict="0">
                <anchor moveWithCells="1">
                  <from>
                    <xdr:col>26</xdr:col>
                    <xdr:colOff>76200</xdr:colOff>
                    <xdr:row>602</xdr:row>
                    <xdr:rowOff>31750</xdr:rowOff>
                  </from>
                  <to>
                    <xdr:col>29</xdr:col>
                    <xdr:colOff>190500</xdr:colOff>
                    <xdr:row>602</xdr:row>
                    <xdr:rowOff>298450</xdr:rowOff>
                  </to>
                </anchor>
              </controlPr>
            </control>
          </mc:Choice>
        </mc:AlternateContent>
        <mc:AlternateContent xmlns:mc="http://schemas.openxmlformats.org/markup-compatibility/2006">
          <mc:Choice Requires="x14">
            <control shapeId="13596" r:id="rId634" name="Option Button 1308">
              <controlPr defaultSize="0" autoFill="0" autoLine="0" autoPict="0">
                <anchor moveWithCells="1">
                  <from>
                    <xdr:col>24</xdr:col>
                    <xdr:colOff>165100</xdr:colOff>
                    <xdr:row>602</xdr:row>
                    <xdr:rowOff>228600</xdr:rowOff>
                  </from>
                  <to>
                    <xdr:col>27</xdr:col>
                    <xdr:colOff>120650</xdr:colOff>
                    <xdr:row>603</xdr:row>
                    <xdr:rowOff>12700</xdr:rowOff>
                  </to>
                </anchor>
              </controlPr>
            </control>
          </mc:Choice>
        </mc:AlternateContent>
        <mc:AlternateContent xmlns:mc="http://schemas.openxmlformats.org/markup-compatibility/2006">
          <mc:Choice Requires="x14">
            <control shapeId="13597" r:id="rId635" name="Group Box 1309">
              <controlPr defaultSize="0" autoFill="0" autoPict="0">
                <anchor moveWithCells="1">
                  <from>
                    <xdr:col>24</xdr:col>
                    <xdr:colOff>12700</xdr:colOff>
                    <xdr:row>601</xdr:row>
                    <xdr:rowOff>44450</xdr:rowOff>
                  </from>
                  <to>
                    <xdr:col>30</xdr:col>
                    <xdr:colOff>82550</xdr:colOff>
                    <xdr:row>604</xdr:row>
                    <xdr:rowOff>44450</xdr:rowOff>
                  </to>
                </anchor>
              </controlPr>
            </control>
          </mc:Choice>
        </mc:AlternateContent>
        <mc:AlternateContent xmlns:mc="http://schemas.openxmlformats.org/markup-compatibility/2006">
          <mc:Choice Requires="x14">
            <control shapeId="13598" r:id="rId636" name="Option Button 1310">
              <controlPr defaultSize="0" autoFill="0" autoLine="0" autoPict="0">
                <anchor moveWithCells="1">
                  <from>
                    <xdr:col>24</xdr:col>
                    <xdr:colOff>165100</xdr:colOff>
                    <xdr:row>615</xdr:row>
                    <xdr:rowOff>19050</xdr:rowOff>
                  </from>
                  <to>
                    <xdr:col>27</xdr:col>
                    <xdr:colOff>120650</xdr:colOff>
                    <xdr:row>615</xdr:row>
                    <xdr:rowOff>266700</xdr:rowOff>
                  </to>
                </anchor>
              </controlPr>
            </control>
          </mc:Choice>
        </mc:AlternateContent>
        <mc:AlternateContent xmlns:mc="http://schemas.openxmlformats.org/markup-compatibility/2006">
          <mc:Choice Requires="x14">
            <control shapeId="13599" r:id="rId637" name="Option Button 1311">
              <controlPr defaultSize="0" autoFill="0" autoLine="0" autoPict="0">
                <anchor moveWithCells="1">
                  <from>
                    <xdr:col>26</xdr:col>
                    <xdr:colOff>76200</xdr:colOff>
                    <xdr:row>615</xdr:row>
                    <xdr:rowOff>6350</xdr:rowOff>
                  </from>
                  <to>
                    <xdr:col>29</xdr:col>
                    <xdr:colOff>190500</xdr:colOff>
                    <xdr:row>615</xdr:row>
                    <xdr:rowOff>273050</xdr:rowOff>
                  </to>
                </anchor>
              </controlPr>
            </control>
          </mc:Choice>
        </mc:AlternateContent>
        <mc:AlternateContent xmlns:mc="http://schemas.openxmlformats.org/markup-compatibility/2006">
          <mc:Choice Requires="x14">
            <control shapeId="13600" r:id="rId638" name="Option Button 1312">
              <controlPr defaultSize="0" autoFill="0" autoLine="0" autoPict="0">
                <anchor moveWithCells="1">
                  <from>
                    <xdr:col>24</xdr:col>
                    <xdr:colOff>165100</xdr:colOff>
                    <xdr:row>615</xdr:row>
                    <xdr:rowOff>203200</xdr:rowOff>
                  </from>
                  <to>
                    <xdr:col>27</xdr:col>
                    <xdr:colOff>120650</xdr:colOff>
                    <xdr:row>615</xdr:row>
                    <xdr:rowOff>463550</xdr:rowOff>
                  </to>
                </anchor>
              </controlPr>
            </control>
          </mc:Choice>
        </mc:AlternateContent>
        <mc:AlternateContent xmlns:mc="http://schemas.openxmlformats.org/markup-compatibility/2006">
          <mc:Choice Requires="x14">
            <control shapeId="13601" r:id="rId639" name="Group Box 1313">
              <controlPr defaultSize="0" autoFill="0" autoPict="0">
                <anchor moveWithCells="1">
                  <from>
                    <xdr:col>24</xdr:col>
                    <xdr:colOff>12700</xdr:colOff>
                    <xdr:row>614</xdr:row>
                    <xdr:rowOff>19050</xdr:rowOff>
                  </from>
                  <to>
                    <xdr:col>30</xdr:col>
                    <xdr:colOff>82550</xdr:colOff>
                    <xdr:row>617</xdr:row>
                    <xdr:rowOff>19050</xdr:rowOff>
                  </to>
                </anchor>
              </controlPr>
            </control>
          </mc:Choice>
        </mc:AlternateContent>
        <mc:AlternateContent xmlns:mc="http://schemas.openxmlformats.org/markup-compatibility/2006">
          <mc:Choice Requires="x14">
            <control shapeId="13608" r:id="rId640" name="Option Button 1320">
              <controlPr defaultSize="0" autoFill="0" autoLine="0" autoPict="0">
                <anchor moveWithCells="1">
                  <from>
                    <xdr:col>24</xdr:col>
                    <xdr:colOff>133350</xdr:colOff>
                    <xdr:row>638</xdr:row>
                    <xdr:rowOff>44450</xdr:rowOff>
                  </from>
                  <to>
                    <xdr:col>27</xdr:col>
                    <xdr:colOff>88900</xdr:colOff>
                    <xdr:row>638</xdr:row>
                    <xdr:rowOff>292100</xdr:rowOff>
                  </to>
                </anchor>
              </controlPr>
            </control>
          </mc:Choice>
        </mc:AlternateContent>
        <mc:AlternateContent xmlns:mc="http://schemas.openxmlformats.org/markup-compatibility/2006">
          <mc:Choice Requires="x14">
            <control shapeId="13609" r:id="rId641" name="Option Button 1321">
              <controlPr defaultSize="0" autoFill="0" autoLine="0" autoPict="0">
                <anchor moveWithCells="1">
                  <from>
                    <xdr:col>26</xdr:col>
                    <xdr:colOff>44450</xdr:colOff>
                    <xdr:row>638</xdr:row>
                    <xdr:rowOff>31750</xdr:rowOff>
                  </from>
                  <to>
                    <xdr:col>29</xdr:col>
                    <xdr:colOff>158750</xdr:colOff>
                    <xdr:row>638</xdr:row>
                    <xdr:rowOff>304800</xdr:rowOff>
                  </to>
                </anchor>
              </controlPr>
            </control>
          </mc:Choice>
        </mc:AlternateContent>
        <mc:AlternateContent xmlns:mc="http://schemas.openxmlformats.org/markup-compatibility/2006">
          <mc:Choice Requires="x14">
            <control shapeId="13610" r:id="rId642" name="Option Button 1322">
              <controlPr defaultSize="0" autoFill="0" autoLine="0" autoPict="0">
                <anchor moveWithCells="1">
                  <from>
                    <xdr:col>24</xdr:col>
                    <xdr:colOff>133350</xdr:colOff>
                    <xdr:row>638</xdr:row>
                    <xdr:rowOff>222250</xdr:rowOff>
                  </from>
                  <to>
                    <xdr:col>27</xdr:col>
                    <xdr:colOff>88900</xdr:colOff>
                    <xdr:row>639</xdr:row>
                    <xdr:rowOff>12700</xdr:rowOff>
                  </to>
                </anchor>
              </controlPr>
            </control>
          </mc:Choice>
        </mc:AlternateContent>
        <mc:AlternateContent xmlns:mc="http://schemas.openxmlformats.org/markup-compatibility/2006">
          <mc:Choice Requires="x14">
            <control shapeId="13611" r:id="rId643" name="Group Box 1323">
              <controlPr defaultSize="0" autoFill="0" autoPict="0">
                <anchor moveWithCells="1">
                  <from>
                    <xdr:col>23</xdr:col>
                    <xdr:colOff>279400</xdr:colOff>
                    <xdr:row>637</xdr:row>
                    <xdr:rowOff>44450</xdr:rowOff>
                  </from>
                  <to>
                    <xdr:col>30</xdr:col>
                    <xdr:colOff>50800</xdr:colOff>
                    <xdr:row>640</xdr:row>
                    <xdr:rowOff>31750</xdr:rowOff>
                  </to>
                </anchor>
              </controlPr>
            </control>
          </mc:Choice>
        </mc:AlternateContent>
        <mc:AlternateContent xmlns:mc="http://schemas.openxmlformats.org/markup-compatibility/2006">
          <mc:Choice Requires="x14">
            <control shapeId="13612" r:id="rId644" name="Option Button 1324">
              <controlPr defaultSize="0" autoFill="0" autoLine="0" autoPict="0">
                <anchor moveWithCells="1">
                  <from>
                    <xdr:col>24</xdr:col>
                    <xdr:colOff>171450</xdr:colOff>
                    <xdr:row>659</xdr:row>
                    <xdr:rowOff>279400</xdr:rowOff>
                  </from>
                  <to>
                    <xdr:col>27</xdr:col>
                    <xdr:colOff>127000</xdr:colOff>
                    <xdr:row>660</xdr:row>
                    <xdr:rowOff>44450</xdr:rowOff>
                  </to>
                </anchor>
              </controlPr>
            </control>
          </mc:Choice>
        </mc:AlternateContent>
        <mc:AlternateContent xmlns:mc="http://schemas.openxmlformats.org/markup-compatibility/2006">
          <mc:Choice Requires="x14">
            <control shapeId="13613" r:id="rId645" name="Option Button 1325">
              <controlPr defaultSize="0" autoFill="0" autoLine="0" autoPict="0">
                <anchor moveWithCells="1">
                  <from>
                    <xdr:col>26</xdr:col>
                    <xdr:colOff>82550</xdr:colOff>
                    <xdr:row>659</xdr:row>
                    <xdr:rowOff>247650</xdr:rowOff>
                  </from>
                  <to>
                    <xdr:col>29</xdr:col>
                    <xdr:colOff>196850</xdr:colOff>
                    <xdr:row>660</xdr:row>
                    <xdr:rowOff>44450</xdr:rowOff>
                  </to>
                </anchor>
              </controlPr>
            </control>
          </mc:Choice>
        </mc:AlternateContent>
        <mc:AlternateContent xmlns:mc="http://schemas.openxmlformats.org/markup-compatibility/2006">
          <mc:Choice Requires="x14">
            <control shapeId="13614" r:id="rId646" name="Option Button 1326">
              <controlPr defaultSize="0" autoFill="0" autoLine="0" autoPict="0">
                <anchor moveWithCells="1">
                  <from>
                    <xdr:col>24</xdr:col>
                    <xdr:colOff>171450</xdr:colOff>
                    <xdr:row>659</xdr:row>
                    <xdr:rowOff>450850</xdr:rowOff>
                  </from>
                  <to>
                    <xdr:col>27</xdr:col>
                    <xdr:colOff>127000</xdr:colOff>
                    <xdr:row>661</xdr:row>
                    <xdr:rowOff>177800</xdr:rowOff>
                  </to>
                </anchor>
              </controlPr>
            </control>
          </mc:Choice>
        </mc:AlternateContent>
        <mc:AlternateContent xmlns:mc="http://schemas.openxmlformats.org/markup-compatibility/2006">
          <mc:Choice Requires="x14">
            <control shapeId="13615" r:id="rId647" name="Group Box 1327">
              <controlPr defaultSize="0" autoFill="0" autoPict="0">
                <anchor moveWithCells="1">
                  <from>
                    <xdr:col>24</xdr:col>
                    <xdr:colOff>12700</xdr:colOff>
                    <xdr:row>659</xdr:row>
                    <xdr:rowOff>209550</xdr:rowOff>
                  </from>
                  <to>
                    <xdr:col>30</xdr:col>
                    <xdr:colOff>88900</xdr:colOff>
                    <xdr:row>661</xdr:row>
                    <xdr:rowOff>260350</xdr:rowOff>
                  </to>
                </anchor>
              </controlPr>
            </control>
          </mc:Choice>
        </mc:AlternateContent>
        <mc:AlternateContent xmlns:mc="http://schemas.openxmlformats.org/markup-compatibility/2006">
          <mc:Choice Requires="x14">
            <control shapeId="13616" r:id="rId648" name="Option Button 1328">
              <controlPr defaultSize="0" autoFill="0" autoLine="0" autoPict="0">
                <anchor moveWithCells="1">
                  <from>
                    <xdr:col>24</xdr:col>
                    <xdr:colOff>171450</xdr:colOff>
                    <xdr:row>663</xdr:row>
                    <xdr:rowOff>311150</xdr:rowOff>
                  </from>
                  <to>
                    <xdr:col>27</xdr:col>
                    <xdr:colOff>127000</xdr:colOff>
                    <xdr:row>665</xdr:row>
                    <xdr:rowOff>6350</xdr:rowOff>
                  </to>
                </anchor>
              </controlPr>
            </control>
          </mc:Choice>
        </mc:AlternateContent>
        <mc:AlternateContent xmlns:mc="http://schemas.openxmlformats.org/markup-compatibility/2006">
          <mc:Choice Requires="x14">
            <control shapeId="13617" r:id="rId649" name="Option Button 1329">
              <controlPr defaultSize="0" autoFill="0" autoLine="0" autoPict="0">
                <anchor moveWithCells="1">
                  <from>
                    <xdr:col>26</xdr:col>
                    <xdr:colOff>88900</xdr:colOff>
                    <xdr:row>663</xdr:row>
                    <xdr:rowOff>285750</xdr:rowOff>
                  </from>
                  <to>
                    <xdr:col>29</xdr:col>
                    <xdr:colOff>203200</xdr:colOff>
                    <xdr:row>665</xdr:row>
                    <xdr:rowOff>12700</xdr:rowOff>
                  </to>
                </anchor>
              </controlPr>
            </control>
          </mc:Choice>
        </mc:AlternateContent>
        <mc:AlternateContent xmlns:mc="http://schemas.openxmlformats.org/markup-compatibility/2006">
          <mc:Choice Requires="x14">
            <control shapeId="13618" r:id="rId650" name="Option Button 1330">
              <controlPr defaultSize="0" autoFill="0" autoLine="0" autoPict="0">
                <anchor moveWithCells="1">
                  <from>
                    <xdr:col>24</xdr:col>
                    <xdr:colOff>171450</xdr:colOff>
                    <xdr:row>664</xdr:row>
                    <xdr:rowOff>12700</xdr:rowOff>
                  </from>
                  <to>
                    <xdr:col>27</xdr:col>
                    <xdr:colOff>127000</xdr:colOff>
                    <xdr:row>665</xdr:row>
                    <xdr:rowOff>209550</xdr:rowOff>
                  </to>
                </anchor>
              </controlPr>
            </control>
          </mc:Choice>
        </mc:AlternateContent>
        <mc:AlternateContent xmlns:mc="http://schemas.openxmlformats.org/markup-compatibility/2006">
          <mc:Choice Requires="x14">
            <control shapeId="13619" r:id="rId651" name="Group Box 1331">
              <controlPr defaultSize="0" autoFill="0" autoPict="0">
                <anchor moveWithCells="1">
                  <from>
                    <xdr:col>24</xdr:col>
                    <xdr:colOff>19050</xdr:colOff>
                    <xdr:row>663</xdr:row>
                    <xdr:rowOff>228600</xdr:rowOff>
                  </from>
                  <to>
                    <xdr:col>30</xdr:col>
                    <xdr:colOff>95250</xdr:colOff>
                    <xdr:row>665</xdr:row>
                    <xdr:rowOff>298450</xdr:rowOff>
                  </to>
                </anchor>
              </controlPr>
            </control>
          </mc:Choice>
        </mc:AlternateContent>
        <mc:AlternateContent xmlns:mc="http://schemas.openxmlformats.org/markup-compatibility/2006">
          <mc:Choice Requires="x14">
            <control shapeId="13620" r:id="rId652" name="Option Button 1332">
              <controlPr defaultSize="0" autoFill="0" autoLine="0" autoPict="0">
                <anchor moveWithCells="1">
                  <from>
                    <xdr:col>24</xdr:col>
                    <xdr:colOff>165100</xdr:colOff>
                    <xdr:row>667</xdr:row>
                    <xdr:rowOff>44450</xdr:rowOff>
                  </from>
                  <to>
                    <xdr:col>27</xdr:col>
                    <xdr:colOff>120650</xdr:colOff>
                    <xdr:row>667</xdr:row>
                    <xdr:rowOff>279400</xdr:rowOff>
                  </to>
                </anchor>
              </controlPr>
            </control>
          </mc:Choice>
        </mc:AlternateContent>
        <mc:AlternateContent xmlns:mc="http://schemas.openxmlformats.org/markup-compatibility/2006">
          <mc:Choice Requires="x14">
            <control shapeId="13621" r:id="rId653" name="Option Button 1333">
              <controlPr defaultSize="0" autoFill="0" autoLine="0" autoPict="0">
                <anchor moveWithCells="1">
                  <from>
                    <xdr:col>26</xdr:col>
                    <xdr:colOff>76200</xdr:colOff>
                    <xdr:row>667</xdr:row>
                    <xdr:rowOff>12700</xdr:rowOff>
                  </from>
                  <to>
                    <xdr:col>29</xdr:col>
                    <xdr:colOff>190500</xdr:colOff>
                    <xdr:row>667</xdr:row>
                    <xdr:rowOff>292100</xdr:rowOff>
                  </to>
                </anchor>
              </controlPr>
            </control>
          </mc:Choice>
        </mc:AlternateContent>
        <mc:AlternateContent xmlns:mc="http://schemas.openxmlformats.org/markup-compatibility/2006">
          <mc:Choice Requires="x14">
            <control shapeId="13622" r:id="rId654" name="Option Button 1334">
              <controlPr defaultSize="0" autoFill="0" autoLine="0" autoPict="0">
                <anchor moveWithCells="1">
                  <from>
                    <xdr:col>24</xdr:col>
                    <xdr:colOff>165100</xdr:colOff>
                    <xdr:row>667</xdr:row>
                    <xdr:rowOff>215900</xdr:rowOff>
                  </from>
                  <to>
                    <xdr:col>27</xdr:col>
                    <xdr:colOff>120650</xdr:colOff>
                    <xdr:row>668</xdr:row>
                    <xdr:rowOff>6350</xdr:rowOff>
                  </to>
                </anchor>
              </controlPr>
            </control>
          </mc:Choice>
        </mc:AlternateContent>
        <mc:AlternateContent xmlns:mc="http://schemas.openxmlformats.org/markup-compatibility/2006">
          <mc:Choice Requires="x14">
            <control shapeId="13623" r:id="rId655" name="Group Box 1335">
              <controlPr defaultSize="0" autoFill="0" autoPict="0">
                <anchor moveWithCells="1">
                  <from>
                    <xdr:col>24</xdr:col>
                    <xdr:colOff>12700</xdr:colOff>
                    <xdr:row>666</xdr:row>
                    <xdr:rowOff>25400</xdr:rowOff>
                  </from>
                  <to>
                    <xdr:col>30</xdr:col>
                    <xdr:colOff>82550</xdr:colOff>
                    <xdr:row>669</xdr:row>
                    <xdr:rowOff>25400</xdr:rowOff>
                  </to>
                </anchor>
              </controlPr>
            </control>
          </mc:Choice>
        </mc:AlternateContent>
        <mc:AlternateContent xmlns:mc="http://schemas.openxmlformats.org/markup-compatibility/2006">
          <mc:Choice Requires="x14">
            <control shapeId="13624" r:id="rId656" name="Option Button 1336">
              <controlPr defaultSize="0" autoFill="0" autoLine="0" autoPict="0">
                <anchor moveWithCells="1">
                  <from>
                    <xdr:col>24</xdr:col>
                    <xdr:colOff>171450</xdr:colOff>
                    <xdr:row>671</xdr:row>
                    <xdr:rowOff>38100</xdr:rowOff>
                  </from>
                  <to>
                    <xdr:col>27</xdr:col>
                    <xdr:colOff>127000</xdr:colOff>
                    <xdr:row>671</xdr:row>
                    <xdr:rowOff>285750</xdr:rowOff>
                  </to>
                </anchor>
              </controlPr>
            </control>
          </mc:Choice>
        </mc:AlternateContent>
        <mc:AlternateContent xmlns:mc="http://schemas.openxmlformats.org/markup-compatibility/2006">
          <mc:Choice Requires="x14">
            <control shapeId="13625" r:id="rId657" name="Option Button 1337">
              <controlPr defaultSize="0" autoFill="0" autoLine="0" autoPict="0">
                <anchor moveWithCells="1">
                  <from>
                    <xdr:col>26</xdr:col>
                    <xdr:colOff>82550</xdr:colOff>
                    <xdr:row>671</xdr:row>
                    <xdr:rowOff>12700</xdr:rowOff>
                  </from>
                  <to>
                    <xdr:col>29</xdr:col>
                    <xdr:colOff>196850</xdr:colOff>
                    <xdr:row>671</xdr:row>
                    <xdr:rowOff>292100</xdr:rowOff>
                  </to>
                </anchor>
              </controlPr>
            </control>
          </mc:Choice>
        </mc:AlternateContent>
        <mc:AlternateContent xmlns:mc="http://schemas.openxmlformats.org/markup-compatibility/2006">
          <mc:Choice Requires="x14">
            <control shapeId="13626" r:id="rId658" name="Option Button 1338">
              <controlPr defaultSize="0" autoFill="0" autoLine="0" autoPict="0">
                <anchor moveWithCells="1">
                  <from>
                    <xdr:col>24</xdr:col>
                    <xdr:colOff>171450</xdr:colOff>
                    <xdr:row>671</xdr:row>
                    <xdr:rowOff>215900</xdr:rowOff>
                  </from>
                  <to>
                    <xdr:col>27</xdr:col>
                    <xdr:colOff>127000</xdr:colOff>
                    <xdr:row>672</xdr:row>
                    <xdr:rowOff>6350</xdr:rowOff>
                  </to>
                </anchor>
              </controlPr>
            </control>
          </mc:Choice>
        </mc:AlternateContent>
        <mc:AlternateContent xmlns:mc="http://schemas.openxmlformats.org/markup-compatibility/2006">
          <mc:Choice Requires="x14">
            <control shapeId="13627" r:id="rId659" name="Group Box 1339">
              <controlPr defaultSize="0" autoFill="0" autoPict="0">
                <anchor moveWithCells="1">
                  <from>
                    <xdr:col>24</xdr:col>
                    <xdr:colOff>12700</xdr:colOff>
                    <xdr:row>670</xdr:row>
                    <xdr:rowOff>25400</xdr:rowOff>
                  </from>
                  <to>
                    <xdr:col>30</xdr:col>
                    <xdr:colOff>88900</xdr:colOff>
                    <xdr:row>673</xdr:row>
                    <xdr:rowOff>25400</xdr:rowOff>
                  </to>
                </anchor>
              </controlPr>
            </control>
          </mc:Choice>
        </mc:AlternateContent>
        <mc:AlternateContent xmlns:mc="http://schemas.openxmlformats.org/markup-compatibility/2006">
          <mc:Choice Requires="x14">
            <control shapeId="13628" r:id="rId660" name="Option Button 1340">
              <controlPr defaultSize="0" autoFill="0" autoLine="0" autoPict="0">
                <anchor moveWithCells="1">
                  <from>
                    <xdr:col>24</xdr:col>
                    <xdr:colOff>165100</xdr:colOff>
                    <xdr:row>675</xdr:row>
                    <xdr:rowOff>6350</xdr:rowOff>
                  </from>
                  <to>
                    <xdr:col>27</xdr:col>
                    <xdr:colOff>31750</xdr:colOff>
                    <xdr:row>675</xdr:row>
                    <xdr:rowOff>260350</xdr:rowOff>
                  </to>
                </anchor>
              </controlPr>
            </control>
          </mc:Choice>
        </mc:AlternateContent>
        <mc:AlternateContent xmlns:mc="http://schemas.openxmlformats.org/markup-compatibility/2006">
          <mc:Choice Requires="x14">
            <control shapeId="13629" r:id="rId661" name="Option Button 1341">
              <controlPr defaultSize="0" autoFill="0" autoLine="0" autoPict="0">
                <anchor moveWithCells="1">
                  <from>
                    <xdr:col>26</xdr:col>
                    <xdr:colOff>69850</xdr:colOff>
                    <xdr:row>674</xdr:row>
                    <xdr:rowOff>63500</xdr:rowOff>
                  </from>
                  <to>
                    <xdr:col>29</xdr:col>
                    <xdr:colOff>101600</xdr:colOff>
                    <xdr:row>675</xdr:row>
                    <xdr:rowOff>266700</xdr:rowOff>
                  </to>
                </anchor>
              </controlPr>
            </control>
          </mc:Choice>
        </mc:AlternateContent>
        <mc:AlternateContent xmlns:mc="http://schemas.openxmlformats.org/markup-compatibility/2006">
          <mc:Choice Requires="x14">
            <control shapeId="13630" r:id="rId662" name="Option Button 1342">
              <controlPr defaultSize="0" autoFill="0" autoLine="0" autoPict="0">
                <anchor moveWithCells="1">
                  <from>
                    <xdr:col>24</xdr:col>
                    <xdr:colOff>165100</xdr:colOff>
                    <xdr:row>675</xdr:row>
                    <xdr:rowOff>190500</xdr:rowOff>
                  </from>
                  <to>
                    <xdr:col>27</xdr:col>
                    <xdr:colOff>31750</xdr:colOff>
                    <xdr:row>675</xdr:row>
                    <xdr:rowOff>438150</xdr:rowOff>
                  </to>
                </anchor>
              </controlPr>
            </control>
          </mc:Choice>
        </mc:AlternateContent>
        <mc:AlternateContent xmlns:mc="http://schemas.openxmlformats.org/markup-compatibility/2006">
          <mc:Choice Requires="x14">
            <control shapeId="13631" r:id="rId663" name="Group Box 1343">
              <controlPr defaultSize="0" autoFill="0" autoPict="0">
                <anchor moveWithCells="1">
                  <from>
                    <xdr:col>23</xdr:col>
                    <xdr:colOff>298450</xdr:colOff>
                    <xdr:row>673</xdr:row>
                    <xdr:rowOff>469900</xdr:rowOff>
                  </from>
                  <to>
                    <xdr:col>29</xdr:col>
                    <xdr:colOff>184150</xdr:colOff>
                    <xdr:row>677</xdr:row>
                    <xdr:rowOff>0</xdr:rowOff>
                  </to>
                </anchor>
              </controlPr>
            </control>
          </mc:Choice>
        </mc:AlternateContent>
        <mc:AlternateContent xmlns:mc="http://schemas.openxmlformats.org/markup-compatibility/2006">
          <mc:Choice Requires="x14">
            <control shapeId="13635" r:id="rId664" name="Option Button 1347">
              <controlPr defaultSize="0" autoFill="0" autoLine="0" autoPict="0">
                <anchor moveWithCells="1">
                  <from>
                    <xdr:col>24</xdr:col>
                    <xdr:colOff>171450</xdr:colOff>
                    <xdr:row>709</xdr:row>
                    <xdr:rowOff>438150</xdr:rowOff>
                  </from>
                  <to>
                    <xdr:col>27</xdr:col>
                    <xdr:colOff>127000</xdr:colOff>
                    <xdr:row>711</xdr:row>
                    <xdr:rowOff>133350</xdr:rowOff>
                  </to>
                </anchor>
              </controlPr>
            </control>
          </mc:Choice>
        </mc:AlternateContent>
        <mc:AlternateContent xmlns:mc="http://schemas.openxmlformats.org/markup-compatibility/2006">
          <mc:Choice Requires="x14">
            <control shapeId="13636" r:id="rId665" name="Option Button 1348">
              <controlPr defaultSize="0" autoFill="0" autoLine="0" autoPict="0">
                <anchor moveWithCells="1">
                  <from>
                    <xdr:col>26</xdr:col>
                    <xdr:colOff>82550</xdr:colOff>
                    <xdr:row>709</xdr:row>
                    <xdr:rowOff>419100</xdr:rowOff>
                  </from>
                  <to>
                    <xdr:col>29</xdr:col>
                    <xdr:colOff>203200</xdr:colOff>
                    <xdr:row>711</xdr:row>
                    <xdr:rowOff>139700</xdr:rowOff>
                  </to>
                </anchor>
              </controlPr>
            </control>
          </mc:Choice>
        </mc:AlternateContent>
        <mc:AlternateContent xmlns:mc="http://schemas.openxmlformats.org/markup-compatibility/2006">
          <mc:Choice Requires="x14">
            <control shapeId="13637" r:id="rId666" name="Option Button 1349">
              <controlPr defaultSize="0" autoFill="0" autoLine="0" autoPict="0">
                <anchor moveWithCells="1">
                  <from>
                    <xdr:col>24</xdr:col>
                    <xdr:colOff>171450</xdr:colOff>
                    <xdr:row>711</xdr:row>
                    <xdr:rowOff>69850</xdr:rowOff>
                  </from>
                  <to>
                    <xdr:col>27</xdr:col>
                    <xdr:colOff>127000</xdr:colOff>
                    <xdr:row>711</xdr:row>
                    <xdr:rowOff>323850</xdr:rowOff>
                  </to>
                </anchor>
              </controlPr>
            </control>
          </mc:Choice>
        </mc:AlternateContent>
        <mc:AlternateContent xmlns:mc="http://schemas.openxmlformats.org/markup-compatibility/2006">
          <mc:Choice Requires="x14">
            <control shapeId="13638" r:id="rId667" name="Group Box 1350">
              <controlPr defaultSize="0" autoFill="0" autoPict="0">
                <anchor moveWithCells="1">
                  <from>
                    <xdr:col>24</xdr:col>
                    <xdr:colOff>19050</xdr:colOff>
                    <xdr:row>709</xdr:row>
                    <xdr:rowOff>355600</xdr:rowOff>
                  </from>
                  <to>
                    <xdr:col>30</xdr:col>
                    <xdr:colOff>95250</xdr:colOff>
                    <xdr:row>711</xdr:row>
                    <xdr:rowOff>431800</xdr:rowOff>
                  </to>
                </anchor>
              </controlPr>
            </control>
          </mc:Choice>
        </mc:AlternateContent>
        <mc:AlternateContent xmlns:mc="http://schemas.openxmlformats.org/markup-compatibility/2006">
          <mc:Choice Requires="x14">
            <control shapeId="13639" r:id="rId668" name="Option Button 1351">
              <controlPr defaultSize="0" autoFill="0" autoLine="0" autoPict="0">
                <anchor moveWithCells="1">
                  <from>
                    <xdr:col>24</xdr:col>
                    <xdr:colOff>171450</xdr:colOff>
                    <xdr:row>723</xdr:row>
                    <xdr:rowOff>412750</xdr:rowOff>
                  </from>
                  <to>
                    <xdr:col>27</xdr:col>
                    <xdr:colOff>127000</xdr:colOff>
                    <xdr:row>725</xdr:row>
                    <xdr:rowOff>120650</xdr:rowOff>
                  </to>
                </anchor>
              </controlPr>
            </control>
          </mc:Choice>
        </mc:AlternateContent>
        <mc:AlternateContent xmlns:mc="http://schemas.openxmlformats.org/markup-compatibility/2006">
          <mc:Choice Requires="x14">
            <control shapeId="13640" r:id="rId669" name="Option Button 1352">
              <controlPr defaultSize="0" autoFill="0" autoLine="0" autoPict="0">
                <anchor moveWithCells="1">
                  <from>
                    <xdr:col>26</xdr:col>
                    <xdr:colOff>82550</xdr:colOff>
                    <xdr:row>723</xdr:row>
                    <xdr:rowOff>393700</xdr:rowOff>
                  </from>
                  <to>
                    <xdr:col>29</xdr:col>
                    <xdr:colOff>203200</xdr:colOff>
                    <xdr:row>725</xdr:row>
                    <xdr:rowOff>120650</xdr:rowOff>
                  </to>
                </anchor>
              </controlPr>
            </control>
          </mc:Choice>
        </mc:AlternateContent>
        <mc:AlternateContent xmlns:mc="http://schemas.openxmlformats.org/markup-compatibility/2006">
          <mc:Choice Requires="x14">
            <control shapeId="13641" r:id="rId670" name="Option Button 1353">
              <controlPr defaultSize="0" autoFill="0" autoLine="0" autoPict="0">
                <anchor moveWithCells="1">
                  <from>
                    <xdr:col>24</xdr:col>
                    <xdr:colOff>171450</xdr:colOff>
                    <xdr:row>725</xdr:row>
                    <xdr:rowOff>57150</xdr:rowOff>
                  </from>
                  <to>
                    <xdr:col>27</xdr:col>
                    <xdr:colOff>127000</xdr:colOff>
                    <xdr:row>725</xdr:row>
                    <xdr:rowOff>311150</xdr:rowOff>
                  </to>
                </anchor>
              </controlPr>
            </control>
          </mc:Choice>
        </mc:AlternateContent>
        <mc:AlternateContent xmlns:mc="http://schemas.openxmlformats.org/markup-compatibility/2006">
          <mc:Choice Requires="x14">
            <control shapeId="13642" r:id="rId671" name="Group Box 1354">
              <controlPr defaultSize="0" autoFill="0" autoPict="0">
                <anchor moveWithCells="1">
                  <from>
                    <xdr:col>24</xdr:col>
                    <xdr:colOff>19050</xdr:colOff>
                    <xdr:row>723</xdr:row>
                    <xdr:rowOff>342900</xdr:rowOff>
                  </from>
                  <to>
                    <xdr:col>30</xdr:col>
                    <xdr:colOff>95250</xdr:colOff>
                    <xdr:row>725</xdr:row>
                    <xdr:rowOff>406400</xdr:rowOff>
                  </to>
                </anchor>
              </controlPr>
            </control>
          </mc:Choice>
        </mc:AlternateContent>
        <mc:AlternateContent xmlns:mc="http://schemas.openxmlformats.org/markup-compatibility/2006">
          <mc:Choice Requires="x14">
            <control shapeId="13643" r:id="rId672" name="Option Button 1355">
              <controlPr defaultSize="0" autoFill="0" autoLine="0" autoPict="0">
                <anchor moveWithCells="1">
                  <from>
                    <xdr:col>24</xdr:col>
                    <xdr:colOff>171450</xdr:colOff>
                    <xdr:row>735</xdr:row>
                    <xdr:rowOff>6350</xdr:rowOff>
                  </from>
                  <to>
                    <xdr:col>27</xdr:col>
                    <xdr:colOff>127000</xdr:colOff>
                    <xdr:row>735</xdr:row>
                    <xdr:rowOff>254000</xdr:rowOff>
                  </to>
                </anchor>
              </controlPr>
            </control>
          </mc:Choice>
        </mc:AlternateContent>
        <mc:AlternateContent xmlns:mc="http://schemas.openxmlformats.org/markup-compatibility/2006">
          <mc:Choice Requires="x14">
            <control shapeId="13644" r:id="rId673" name="Option Button 1356">
              <controlPr defaultSize="0" autoFill="0" autoLine="0" autoPict="0">
                <anchor moveWithCells="1">
                  <from>
                    <xdr:col>26</xdr:col>
                    <xdr:colOff>82550</xdr:colOff>
                    <xdr:row>734</xdr:row>
                    <xdr:rowOff>44450</xdr:rowOff>
                  </from>
                  <to>
                    <xdr:col>29</xdr:col>
                    <xdr:colOff>203200</xdr:colOff>
                    <xdr:row>735</xdr:row>
                    <xdr:rowOff>260350</xdr:rowOff>
                  </to>
                </anchor>
              </controlPr>
            </control>
          </mc:Choice>
        </mc:AlternateContent>
        <mc:AlternateContent xmlns:mc="http://schemas.openxmlformats.org/markup-compatibility/2006">
          <mc:Choice Requires="x14">
            <control shapeId="13645" r:id="rId674" name="Option Button 1357">
              <controlPr defaultSize="0" autoFill="0" autoLine="0" autoPict="0">
                <anchor moveWithCells="1">
                  <from>
                    <xdr:col>24</xdr:col>
                    <xdr:colOff>171450</xdr:colOff>
                    <xdr:row>735</xdr:row>
                    <xdr:rowOff>190500</xdr:rowOff>
                  </from>
                  <to>
                    <xdr:col>27</xdr:col>
                    <xdr:colOff>127000</xdr:colOff>
                    <xdr:row>735</xdr:row>
                    <xdr:rowOff>444500</xdr:rowOff>
                  </to>
                </anchor>
              </controlPr>
            </control>
          </mc:Choice>
        </mc:AlternateContent>
        <mc:AlternateContent xmlns:mc="http://schemas.openxmlformats.org/markup-compatibility/2006">
          <mc:Choice Requires="x14">
            <control shapeId="13646" r:id="rId675" name="Group Box 1358">
              <controlPr defaultSize="0" autoFill="0" autoPict="0">
                <anchor moveWithCells="1">
                  <from>
                    <xdr:col>24</xdr:col>
                    <xdr:colOff>19050</xdr:colOff>
                    <xdr:row>733</xdr:row>
                    <xdr:rowOff>476250</xdr:rowOff>
                  </from>
                  <to>
                    <xdr:col>30</xdr:col>
                    <xdr:colOff>95250</xdr:colOff>
                    <xdr:row>736</xdr:row>
                    <xdr:rowOff>57150</xdr:rowOff>
                  </to>
                </anchor>
              </controlPr>
            </control>
          </mc:Choice>
        </mc:AlternateContent>
        <mc:AlternateContent xmlns:mc="http://schemas.openxmlformats.org/markup-compatibility/2006">
          <mc:Choice Requires="x14">
            <control shapeId="13647" r:id="rId676" name="Option Button 1359">
              <controlPr defaultSize="0" autoFill="0" autoLine="0" autoPict="0">
                <anchor moveWithCells="1">
                  <from>
                    <xdr:col>24</xdr:col>
                    <xdr:colOff>177800</xdr:colOff>
                    <xdr:row>741</xdr:row>
                    <xdr:rowOff>25400</xdr:rowOff>
                  </from>
                  <to>
                    <xdr:col>27</xdr:col>
                    <xdr:colOff>133350</xdr:colOff>
                    <xdr:row>741</xdr:row>
                    <xdr:rowOff>279400</xdr:rowOff>
                  </to>
                </anchor>
              </controlPr>
            </control>
          </mc:Choice>
        </mc:AlternateContent>
        <mc:AlternateContent xmlns:mc="http://schemas.openxmlformats.org/markup-compatibility/2006">
          <mc:Choice Requires="x14">
            <control shapeId="13648" r:id="rId677" name="Option Button 1360">
              <controlPr defaultSize="0" autoFill="0" autoLine="0" autoPict="0">
                <anchor moveWithCells="1">
                  <from>
                    <xdr:col>26</xdr:col>
                    <xdr:colOff>82550</xdr:colOff>
                    <xdr:row>741</xdr:row>
                    <xdr:rowOff>6350</xdr:rowOff>
                  </from>
                  <to>
                    <xdr:col>29</xdr:col>
                    <xdr:colOff>203200</xdr:colOff>
                    <xdr:row>741</xdr:row>
                    <xdr:rowOff>279400</xdr:rowOff>
                  </to>
                </anchor>
              </controlPr>
            </control>
          </mc:Choice>
        </mc:AlternateContent>
        <mc:AlternateContent xmlns:mc="http://schemas.openxmlformats.org/markup-compatibility/2006">
          <mc:Choice Requires="x14">
            <control shapeId="13649" r:id="rId678" name="Option Button 1361">
              <controlPr defaultSize="0" autoFill="0" autoLine="0" autoPict="0">
                <anchor moveWithCells="1">
                  <from>
                    <xdr:col>24</xdr:col>
                    <xdr:colOff>177800</xdr:colOff>
                    <xdr:row>741</xdr:row>
                    <xdr:rowOff>209550</xdr:rowOff>
                  </from>
                  <to>
                    <xdr:col>27</xdr:col>
                    <xdr:colOff>133350</xdr:colOff>
                    <xdr:row>742</xdr:row>
                    <xdr:rowOff>6350</xdr:rowOff>
                  </to>
                </anchor>
              </controlPr>
            </control>
          </mc:Choice>
        </mc:AlternateContent>
        <mc:AlternateContent xmlns:mc="http://schemas.openxmlformats.org/markup-compatibility/2006">
          <mc:Choice Requires="x14">
            <control shapeId="13650" r:id="rId679" name="Group Box 1362">
              <controlPr defaultSize="0" autoFill="0" autoPict="0">
                <anchor moveWithCells="1">
                  <from>
                    <xdr:col>24</xdr:col>
                    <xdr:colOff>19050</xdr:colOff>
                    <xdr:row>740</xdr:row>
                    <xdr:rowOff>19050</xdr:rowOff>
                  </from>
                  <to>
                    <xdr:col>30</xdr:col>
                    <xdr:colOff>95250</xdr:colOff>
                    <xdr:row>743</xdr:row>
                    <xdr:rowOff>19050</xdr:rowOff>
                  </to>
                </anchor>
              </controlPr>
            </control>
          </mc:Choice>
        </mc:AlternateContent>
        <mc:AlternateContent xmlns:mc="http://schemas.openxmlformats.org/markup-compatibility/2006">
          <mc:Choice Requires="x14">
            <control shapeId="13651" r:id="rId680" name="Option Button 1363">
              <controlPr defaultSize="0" autoFill="0" autoLine="0" autoPict="0">
                <anchor moveWithCells="1">
                  <from>
                    <xdr:col>24</xdr:col>
                    <xdr:colOff>177800</xdr:colOff>
                    <xdr:row>745</xdr:row>
                    <xdr:rowOff>323850</xdr:rowOff>
                  </from>
                  <to>
                    <xdr:col>27</xdr:col>
                    <xdr:colOff>133350</xdr:colOff>
                    <xdr:row>747</xdr:row>
                    <xdr:rowOff>44450</xdr:rowOff>
                  </to>
                </anchor>
              </controlPr>
            </control>
          </mc:Choice>
        </mc:AlternateContent>
        <mc:AlternateContent xmlns:mc="http://schemas.openxmlformats.org/markup-compatibility/2006">
          <mc:Choice Requires="x14">
            <control shapeId="13652" r:id="rId681" name="Option Button 1364">
              <controlPr defaultSize="0" autoFill="0" autoLine="0" autoPict="0">
                <anchor moveWithCells="1">
                  <from>
                    <xdr:col>26</xdr:col>
                    <xdr:colOff>82550</xdr:colOff>
                    <xdr:row>745</xdr:row>
                    <xdr:rowOff>298450</xdr:rowOff>
                  </from>
                  <to>
                    <xdr:col>29</xdr:col>
                    <xdr:colOff>203200</xdr:colOff>
                    <xdr:row>747</xdr:row>
                    <xdr:rowOff>44450</xdr:rowOff>
                  </to>
                </anchor>
              </controlPr>
            </control>
          </mc:Choice>
        </mc:AlternateContent>
        <mc:AlternateContent xmlns:mc="http://schemas.openxmlformats.org/markup-compatibility/2006">
          <mc:Choice Requires="x14">
            <control shapeId="13653" r:id="rId682" name="Option Button 1365">
              <controlPr defaultSize="0" autoFill="0" autoLine="0" autoPict="0">
                <anchor moveWithCells="1">
                  <from>
                    <xdr:col>24</xdr:col>
                    <xdr:colOff>177800</xdr:colOff>
                    <xdr:row>746</xdr:row>
                    <xdr:rowOff>25400</xdr:rowOff>
                  </from>
                  <to>
                    <xdr:col>27</xdr:col>
                    <xdr:colOff>133350</xdr:colOff>
                    <xdr:row>747</xdr:row>
                    <xdr:rowOff>215900</xdr:rowOff>
                  </to>
                </anchor>
              </controlPr>
            </control>
          </mc:Choice>
        </mc:AlternateContent>
        <mc:AlternateContent xmlns:mc="http://schemas.openxmlformats.org/markup-compatibility/2006">
          <mc:Choice Requires="x14">
            <control shapeId="13654" r:id="rId683" name="Group Box 1366">
              <controlPr defaultSize="0" autoFill="0" autoPict="0">
                <anchor moveWithCells="1">
                  <from>
                    <xdr:col>24</xdr:col>
                    <xdr:colOff>19050</xdr:colOff>
                    <xdr:row>745</xdr:row>
                    <xdr:rowOff>247650</xdr:rowOff>
                  </from>
                  <to>
                    <xdr:col>30</xdr:col>
                    <xdr:colOff>95250</xdr:colOff>
                    <xdr:row>747</xdr:row>
                    <xdr:rowOff>311150</xdr:rowOff>
                  </to>
                </anchor>
              </controlPr>
            </control>
          </mc:Choice>
        </mc:AlternateContent>
        <mc:AlternateContent xmlns:mc="http://schemas.openxmlformats.org/markup-compatibility/2006">
          <mc:Choice Requires="x14">
            <control shapeId="13655" r:id="rId684" name="Option Button 1367">
              <controlPr defaultSize="0" autoFill="0" autoLine="0" autoPict="0">
                <anchor moveWithCells="1">
                  <from>
                    <xdr:col>24</xdr:col>
                    <xdr:colOff>152400</xdr:colOff>
                    <xdr:row>749</xdr:row>
                    <xdr:rowOff>298450</xdr:rowOff>
                  </from>
                  <to>
                    <xdr:col>27</xdr:col>
                    <xdr:colOff>107950</xdr:colOff>
                    <xdr:row>751</xdr:row>
                    <xdr:rowOff>6350</xdr:rowOff>
                  </to>
                </anchor>
              </controlPr>
            </control>
          </mc:Choice>
        </mc:AlternateContent>
        <mc:AlternateContent xmlns:mc="http://schemas.openxmlformats.org/markup-compatibility/2006">
          <mc:Choice Requires="x14">
            <control shapeId="13656" r:id="rId685" name="Option Button 1368">
              <controlPr defaultSize="0" autoFill="0" autoLine="0" autoPict="0">
                <anchor moveWithCells="1">
                  <from>
                    <xdr:col>26</xdr:col>
                    <xdr:colOff>69850</xdr:colOff>
                    <xdr:row>749</xdr:row>
                    <xdr:rowOff>279400</xdr:rowOff>
                  </from>
                  <to>
                    <xdr:col>29</xdr:col>
                    <xdr:colOff>184150</xdr:colOff>
                    <xdr:row>751</xdr:row>
                    <xdr:rowOff>12700</xdr:rowOff>
                  </to>
                </anchor>
              </controlPr>
            </control>
          </mc:Choice>
        </mc:AlternateContent>
        <mc:AlternateContent xmlns:mc="http://schemas.openxmlformats.org/markup-compatibility/2006">
          <mc:Choice Requires="x14">
            <control shapeId="13657" r:id="rId686" name="Option Button 1369">
              <controlPr defaultSize="0" autoFill="0" autoLine="0" autoPict="0">
                <anchor moveWithCells="1">
                  <from>
                    <xdr:col>24</xdr:col>
                    <xdr:colOff>152400</xdr:colOff>
                    <xdr:row>750</xdr:row>
                    <xdr:rowOff>12700</xdr:rowOff>
                  </from>
                  <to>
                    <xdr:col>27</xdr:col>
                    <xdr:colOff>107950</xdr:colOff>
                    <xdr:row>751</xdr:row>
                    <xdr:rowOff>190500</xdr:rowOff>
                  </to>
                </anchor>
              </controlPr>
            </control>
          </mc:Choice>
        </mc:AlternateContent>
        <mc:AlternateContent xmlns:mc="http://schemas.openxmlformats.org/markup-compatibility/2006">
          <mc:Choice Requires="x14">
            <control shapeId="13658" r:id="rId687" name="Group Box 1370">
              <controlPr defaultSize="0" autoFill="0" autoPict="0">
                <anchor moveWithCells="1">
                  <from>
                    <xdr:col>24</xdr:col>
                    <xdr:colOff>6350</xdr:colOff>
                    <xdr:row>749</xdr:row>
                    <xdr:rowOff>222250</xdr:rowOff>
                  </from>
                  <to>
                    <xdr:col>30</xdr:col>
                    <xdr:colOff>76200</xdr:colOff>
                    <xdr:row>751</xdr:row>
                    <xdr:rowOff>292100</xdr:rowOff>
                  </to>
                </anchor>
              </controlPr>
            </control>
          </mc:Choice>
        </mc:AlternateContent>
        <mc:AlternateContent xmlns:mc="http://schemas.openxmlformats.org/markup-compatibility/2006">
          <mc:Choice Requires="x14">
            <control shapeId="13668" r:id="rId688" name="Option Button 1380">
              <controlPr defaultSize="0" autoFill="0" autoLine="0" autoPict="0">
                <anchor moveWithCells="1">
                  <from>
                    <xdr:col>24</xdr:col>
                    <xdr:colOff>165100</xdr:colOff>
                    <xdr:row>679</xdr:row>
                    <xdr:rowOff>0</xdr:rowOff>
                  </from>
                  <to>
                    <xdr:col>27</xdr:col>
                    <xdr:colOff>31750</xdr:colOff>
                    <xdr:row>679</xdr:row>
                    <xdr:rowOff>254000</xdr:rowOff>
                  </to>
                </anchor>
              </controlPr>
            </control>
          </mc:Choice>
        </mc:AlternateContent>
        <mc:AlternateContent xmlns:mc="http://schemas.openxmlformats.org/markup-compatibility/2006">
          <mc:Choice Requires="x14">
            <control shapeId="13669" r:id="rId689" name="Option Button 1381">
              <controlPr defaultSize="0" autoFill="0" autoLine="0" autoPict="0">
                <anchor moveWithCells="1">
                  <from>
                    <xdr:col>26</xdr:col>
                    <xdr:colOff>76200</xdr:colOff>
                    <xdr:row>678</xdr:row>
                    <xdr:rowOff>50800</xdr:rowOff>
                  </from>
                  <to>
                    <xdr:col>29</xdr:col>
                    <xdr:colOff>101600</xdr:colOff>
                    <xdr:row>679</xdr:row>
                    <xdr:rowOff>260350</xdr:rowOff>
                  </to>
                </anchor>
              </controlPr>
            </control>
          </mc:Choice>
        </mc:AlternateContent>
        <mc:AlternateContent xmlns:mc="http://schemas.openxmlformats.org/markup-compatibility/2006">
          <mc:Choice Requires="x14">
            <control shapeId="13670" r:id="rId690" name="Option Button 1382">
              <controlPr defaultSize="0" autoFill="0" autoLine="0" autoPict="0">
                <anchor moveWithCells="1">
                  <from>
                    <xdr:col>24</xdr:col>
                    <xdr:colOff>165100</xdr:colOff>
                    <xdr:row>679</xdr:row>
                    <xdr:rowOff>184150</xdr:rowOff>
                  </from>
                  <to>
                    <xdr:col>27</xdr:col>
                    <xdr:colOff>31750</xdr:colOff>
                    <xdr:row>679</xdr:row>
                    <xdr:rowOff>431800</xdr:rowOff>
                  </to>
                </anchor>
              </controlPr>
            </control>
          </mc:Choice>
        </mc:AlternateContent>
        <mc:AlternateContent xmlns:mc="http://schemas.openxmlformats.org/markup-compatibility/2006">
          <mc:Choice Requires="x14">
            <control shapeId="13671" r:id="rId691" name="Group Box 1383">
              <controlPr defaultSize="0" autoFill="0" autoPict="0">
                <anchor moveWithCells="1">
                  <from>
                    <xdr:col>24</xdr:col>
                    <xdr:colOff>0</xdr:colOff>
                    <xdr:row>677</xdr:row>
                    <xdr:rowOff>463550</xdr:rowOff>
                  </from>
                  <to>
                    <xdr:col>29</xdr:col>
                    <xdr:colOff>190500</xdr:colOff>
                    <xdr:row>680</xdr:row>
                    <xdr:rowOff>63500</xdr:rowOff>
                  </to>
                </anchor>
              </controlPr>
            </control>
          </mc:Choice>
        </mc:AlternateContent>
        <mc:AlternateContent xmlns:mc="http://schemas.openxmlformats.org/markup-compatibility/2006">
          <mc:Choice Requires="x14">
            <control shapeId="13672" r:id="rId692" name="Option Button 1384">
              <controlPr defaultSize="0" autoFill="0" autoLine="0" autoPict="0">
                <anchor moveWithCells="1">
                  <from>
                    <xdr:col>24</xdr:col>
                    <xdr:colOff>177800</xdr:colOff>
                    <xdr:row>682</xdr:row>
                    <xdr:rowOff>57150</xdr:rowOff>
                  </from>
                  <to>
                    <xdr:col>27</xdr:col>
                    <xdr:colOff>44450</xdr:colOff>
                    <xdr:row>683</xdr:row>
                    <xdr:rowOff>241300</xdr:rowOff>
                  </to>
                </anchor>
              </controlPr>
            </control>
          </mc:Choice>
        </mc:AlternateContent>
        <mc:AlternateContent xmlns:mc="http://schemas.openxmlformats.org/markup-compatibility/2006">
          <mc:Choice Requires="x14">
            <control shapeId="13673" r:id="rId693" name="Option Button 1385">
              <controlPr defaultSize="0" autoFill="0" autoLine="0" autoPict="0">
                <anchor moveWithCells="1">
                  <from>
                    <xdr:col>26</xdr:col>
                    <xdr:colOff>88900</xdr:colOff>
                    <xdr:row>682</xdr:row>
                    <xdr:rowOff>44450</xdr:rowOff>
                  </from>
                  <to>
                    <xdr:col>29</xdr:col>
                    <xdr:colOff>114300</xdr:colOff>
                    <xdr:row>683</xdr:row>
                    <xdr:rowOff>247650</xdr:rowOff>
                  </to>
                </anchor>
              </controlPr>
            </control>
          </mc:Choice>
        </mc:AlternateContent>
        <mc:AlternateContent xmlns:mc="http://schemas.openxmlformats.org/markup-compatibility/2006">
          <mc:Choice Requires="x14">
            <control shapeId="13674" r:id="rId694" name="Option Button 1386">
              <controlPr defaultSize="0" autoFill="0" autoLine="0" autoPict="0">
                <anchor moveWithCells="1">
                  <from>
                    <xdr:col>24</xdr:col>
                    <xdr:colOff>177800</xdr:colOff>
                    <xdr:row>683</xdr:row>
                    <xdr:rowOff>171450</xdr:rowOff>
                  </from>
                  <to>
                    <xdr:col>27</xdr:col>
                    <xdr:colOff>44450</xdr:colOff>
                    <xdr:row>683</xdr:row>
                    <xdr:rowOff>419100</xdr:rowOff>
                  </to>
                </anchor>
              </controlPr>
            </control>
          </mc:Choice>
        </mc:AlternateContent>
        <mc:AlternateContent xmlns:mc="http://schemas.openxmlformats.org/markup-compatibility/2006">
          <mc:Choice Requires="x14">
            <control shapeId="13675" r:id="rId695" name="Group Box 1387">
              <controlPr defaultSize="0" autoFill="0" autoPict="0">
                <anchor moveWithCells="1">
                  <from>
                    <xdr:col>24</xdr:col>
                    <xdr:colOff>12700</xdr:colOff>
                    <xdr:row>681</xdr:row>
                    <xdr:rowOff>450850</xdr:rowOff>
                  </from>
                  <to>
                    <xdr:col>29</xdr:col>
                    <xdr:colOff>203200</xdr:colOff>
                    <xdr:row>684</xdr:row>
                    <xdr:rowOff>57150</xdr:rowOff>
                  </to>
                </anchor>
              </controlPr>
            </control>
          </mc:Choice>
        </mc:AlternateContent>
        <mc:AlternateContent xmlns:mc="http://schemas.openxmlformats.org/markup-compatibility/2006">
          <mc:Choice Requires="x14">
            <control shapeId="13679" r:id="rId696" name="Option Button 1391">
              <controlPr defaultSize="0" autoFill="0" autoLine="0" autoPict="0">
                <anchor moveWithCells="1">
                  <from>
                    <xdr:col>24</xdr:col>
                    <xdr:colOff>120650</xdr:colOff>
                    <xdr:row>693</xdr:row>
                    <xdr:rowOff>336550</xdr:rowOff>
                  </from>
                  <to>
                    <xdr:col>26</xdr:col>
                    <xdr:colOff>285750</xdr:colOff>
                    <xdr:row>695</xdr:row>
                    <xdr:rowOff>50800</xdr:rowOff>
                  </to>
                </anchor>
              </controlPr>
            </control>
          </mc:Choice>
        </mc:AlternateContent>
        <mc:AlternateContent xmlns:mc="http://schemas.openxmlformats.org/markup-compatibility/2006">
          <mc:Choice Requires="x14">
            <control shapeId="13680" r:id="rId697" name="Option Button 1392">
              <controlPr defaultSize="0" autoFill="0" autoLine="0" autoPict="0">
                <anchor moveWithCells="1">
                  <from>
                    <xdr:col>26</xdr:col>
                    <xdr:colOff>31750</xdr:colOff>
                    <xdr:row>693</xdr:row>
                    <xdr:rowOff>323850</xdr:rowOff>
                  </from>
                  <to>
                    <xdr:col>29</xdr:col>
                    <xdr:colOff>57150</xdr:colOff>
                    <xdr:row>695</xdr:row>
                    <xdr:rowOff>57150</xdr:rowOff>
                  </to>
                </anchor>
              </controlPr>
            </control>
          </mc:Choice>
        </mc:AlternateContent>
        <mc:AlternateContent xmlns:mc="http://schemas.openxmlformats.org/markup-compatibility/2006">
          <mc:Choice Requires="x14">
            <control shapeId="13681" r:id="rId698" name="Option Button 1393">
              <controlPr defaultSize="0" autoFill="0" autoLine="0" autoPict="0">
                <anchor moveWithCells="1">
                  <from>
                    <xdr:col>24</xdr:col>
                    <xdr:colOff>120650</xdr:colOff>
                    <xdr:row>694</xdr:row>
                    <xdr:rowOff>50800</xdr:rowOff>
                  </from>
                  <to>
                    <xdr:col>26</xdr:col>
                    <xdr:colOff>285750</xdr:colOff>
                    <xdr:row>695</xdr:row>
                    <xdr:rowOff>228600</xdr:rowOff>
                  </to>
                </anchor>
              </controlPr>
            </control>
          </mc:Choice>
        </mc:AlternateContent>
        <mc:AlternateContent xmlns:mc="http://schemas.openxmlformats.org/markup-compatibility/2006">
          <mc:Choice Requires="x14">
            <control shapeId="13682" r:id="rId699" name="Group Box 1394">
              <controlPr defaultSize="0" autoFill="0" autoPict="0">
                <anchor moveWithCells="1">
                  <from>
                    <xdr:col>24</xdr:col>
                    <xdr:colOff>12700</xdr:colOff>
                    <xdr:row>693</xdr:row>
                    <xdr:rowOff>260350</xdr:rowOff>
                  </from>
                  <to>
                    <xdr:col>29</xdr:col>
                    <xdr:colOff>203200</xdr:colOff>
                    <xdr:row>695</xdr:row>
                    <xdr:rowOff>336550</xdr:rowOff>
                  </to>
                </anchor>
              </controlPr>
            </control>
          </mc:Choice>
        </mc:AlternateContent>
        <mc:AlternateContent xmlns:mc="http://schemas.openxmlformats.org/markup-compatibility/2006">
          <mc:Choice Requires="x14">
            <control shapeId="13683" r:id="rId700" name="Option Button 1395">
              <controlPr defaultSize="0" autoFill="0" autoLine="0" autoPict="0">
                <anchor moveWithCells="1">
                  <from>
                    <xdr:col>24</xdr:col>
                    <xdr:colOff>146050</xdr:colOff>
                    <xdr:row>766</xdr:row>
                    <xdr:rowOff>323850</xdr:rowOff>
                  </from>
                  <to>
                    <xdr:col>27</xdr:col>
                    <xdr:colOff>101600</xdr:colOff>
                    <xdr:row>768</xdr:row>
                    <xdr:rowOff>31750</xdr:rowOff>
                  </to>
                </anchor>
              </controlPr>
            </control>
          </mc:Choice>
        </mc:AlternateContent>
        <mc:AlternateContent xmlns:mc="http://schemas.openxmlformats.org/markup-compatibility/2006">
          <mc:Choice Requires="x14">
            <control shapeId="13684" r:id="rId701" name="Option Button 1396">
              <controlPr defaultSize="0" autoFill="0" autoLine="0" autoPict="0">
                <anchor moveWithCells="1">
                  <from>
                    <xdr:col>26</xdr:col>
                    <xdr:colOff>63500</xdr:colOff>
                    <xdr:row>766</xdr:row>
                    <xdr:rowOff>298450</xdr:rowOff>
                  </from>
                  <to>
                    <xdr:col>29</xdr:col>
                    <xdr:colOff>177800</xdr:colOff>
                    <xdr:row>768</xdr:row>
                    <xdr:rowOff>38100</xdr:rowOff>
                  </to>
                </anchor>
              </controlPr>
            </control>
          </mc:Choice>
        </mc:AlternateContent>
        <mc:AlternateContent xmlns:mc="http://schemas.openxmlformats.org/markup-compatibility/2006">
          <mc:Choice Requires="x14">
            <control shapeId="13685" r:id="rId702" name="Option Button 1397">
              <controlPr defaultSize="0" autoFill="0" autoLine="0" autoPict="0">
                <anchor moveWithCells="1">
                  <from>
                    <xdr:col>24</xdr:col>
                    <xdr:colOff>146050</xdr:colOff>
                    <xdr:row>767</xdr:row>
                    <xdr:rowOff>38100</xdr:rowOff>
                  </from>
                  <to>
                    <xdr:col>27</xdr:col>
                    <xdr:colOff>101600</xdr:colOff>
                    <xdr:row>768</xdr:row>
                    <xdr:rowOff>215900</xdr:rowOff>
                  </to>
                </anchor>
              </controlPr>
            </control>
          </mc:Choice>
        </mc:AlternateContent>
        <mc:AlternateContent xmlns:mc="http://schemas.openxmlformats.org/markup-compatibility/2006">
          <mc:Choice Requires="x14">
            <control shapeId="13686" r:id="rId703" name="Group Box 1398">
              <controlPr defaultSize="0" autoFill="0" autoPict="0">
                <anchor moveWithCells="1">
                  <from>
                    <xdr:col>24</xdr:col>
                    <xdr:colOff>0</xdr:colOff>
                    <xdr:row>766</xdr:row>
                    <xdr:rowOff>247650</xdr:rowOff>
                  </from>
                  <to>
                    <xdr:col>30</xdr:col>
                    <xdr:colOff>69850</xdr:colOff>
                    <xdr:row>768</xdr:row>
                    <xdr:rowOff>311150</xdr:rowOff>
                  </to>
                </anchor>
              </controlPr>
            </control>
          </mc:Choice>
        </mc:AlternateContent>
        <mc:AlternateContent xmlns:mc="http://schemas.openxmlformats.org/markup-compatibility/2006">
          <mc:Choice Requires="x14">
            <control shapeId="13687" r:id="rId704" name="Option Button 1399">
              <controlPr defaultSize="0" autoFill="0" autoLine="0" autoPict="0">
                <anchor moveWithCells="1">
                  <from>
                    <xdr:col>24</xdr:col>
                    <xdr:colOff>139700</xdr:colOff>
                    <xdr:row>785</xdr:row>
                    <xdr:rowOff>12700</xdr:rowOff>
                  </from>
                  <to>
                    <xdr:col>27</xdr:col>
                    <xdr:colOff>95250</xdr:colOff>
                    <xdr:row>785</xdr:row>
                    <xdr:rowOff>266700</xdr:rowOff>
                  </to>
                </anchor>
              </controlPr>
            </control>
          </mc:Choice>
        </mc:AlternateContent>
        <mc:AlternateContent xmlns:mc="http://schemas.openxmlformats.org/markup-compatibility/2006">
          <mc:Choice Requires="x14">
            <control shapeId="13688" r:id="rId705" name="Option Button 1400">
              <controlPr defaultSize="0" autoFill="0" autoLine="0" autoPict="0">
                <anchor moveWithCells="1">
                  <from>
                    <xdr:col>26</xdr:col>
                    <xdr:colOff>57150</xdr:colOff>
                    <xdr:row>784</xdr:row>
                    <xdr:rowOff>63500</xdr:rowOff>
                  </from>
                  <to>
                    <xdr:col>29</xdr:col>
                    <xdr:colOff>171450</xdr:colOff>
                    <xdr:row>785</xdr:row>
                    <xdr:rowOff>273050</xdr:rowOff>
                  </to>
                </anchor>
              </controlPr>
            </control>
          </mc:Choice>
        </mc:AlternateContent>
        <mc:AlternateContent xmlns:mc="http://schemas.openxmlformats.org/markup-compatibility/2006">
          <mc:Choice Requires="x14">
            <control shapeId="13689" r:id="rId706" name="Option Button 1401">
              <controlPr defaultSize="0" autoFill="0" autoLine="0" autoPict="0">
                <anchor moveWithCells="1">
                  <from>
                    <xdr:col>24</xdr:col>
                    <xdr:colOff>139700</xdr:colOff>
                    <xdr:row>785</xdr:row>
                    <xdr:rowOff>190500</xdr:rowOff>
                  </from>
                  <to>
                    <xdr:col>27</xdr:col>
                    <xdr:colOff>95250</xdr:colOff>
                    <xdr:row>785</xdr:row>
                    <xdr:rowOff>450850</xdr:rowOff>
                  </to>
                </anchor>
              </controlPr>
            </control>
          </mc:Choice>
        </mc:AlternateContent>
        <mc:AlternateContent xmlns:mc="http://schemas.openxmlformats.org/markup-compatibility/2006">
          <mc:Choice Requires="x14">
            <control shapeId="13690" r:id="rId707" name="Group Box 1402">
              <controlPr defaultSize="0" autoFill="0" autoPict="0">
                <anchor moveWithCells="1">
                  <from>
                    <xdr:col>23</xdr:col>
                    <xdr:colOff>292100</xdr:colOff>
                    <xdr:row>784</xdr:row>
                    <xdr:rowOff>12700</xdr:rowOff>
                  </from>
                  <to>
                    <xdr:col>30</xdr:col>
                    <xdr:colOff>63500</xdr:colOff>
                    <xdr:row>787</xdr:row>
                    <xdr:rowOff>0</xdr:rowOff>
                  </to>
                </anchor>
              </controlPr>
            </control>
          </mc:Choice>
        </mc:AlternateContent>
        <mc:AlternateContent xmlns:mc="http://schemas.openxmlformats.org/markup-compatibility/2006">
          <mc:Choice Requires="x14">
            <control shapeId="13697" r:id="rId708" name="Option Button 1409">
              <controlPr defaultSize="0" autoFill="0" autoLine="0" autoPict="0">
                <anchor moveWithCells="1">
                  <from>
                    <xdr:col>24</xdr:col>
                    <xdr:colOff>146050</xdr:colOff>
                    <xdr:row>787</xdr:row>
                    <xdr:rowOff>25400</xdr:rowOff>
                  </from>
                  <to>
                    <xdr:col>27</xdr:col>
                    <xdr:colOff>101600</xdr:colOff>
                    <xdr:row>787</xdr:row>
                    <xdr:rowOff>279400</xdr:rowOff>
                  </to>
                </anchor>
              </controlPr>
            </control>
          </mc:Choice>
        </mc:AlternateContent>
        <mc:AlternateContent xmlns:mc="http://schemas.openxmlformats.org/markup-compatibility/2006">
          <mc:Choice Requires="x14">
            <control shapeId="13698" r:id="rId709" name="Option Button 1410">
              <controlPr defaultSize="0" autoFill="0" autoLine="0" autoPict="0">
                <anchor moveWithCells="1">
                  <from>
                    <xdr:col>26</xdr:col>
                    <xdr:colOff>63500</xdr:colOff>
                    <xdr:row>787</xdr:row>
                    <xdr:rowOff>0</xdr:rowOff>
                  </from>
                  <to>
                    <xdr:col>29</xdr:col>
                    <xdr:colOff>177800</xdr:colOff>
                    <xdr:row>787</xdr:row>
                    <xdr:rowOff>285750</xdr:rowOff>
                  </to>
                </anchor>
              </controlPr>
            </control>
          </mc:Choice>
        </mc:AlternateContent>
        <mc:AlternateContent xmlns:mc="http://schemas.openxmlformats.org/markup-compatibility/2006">
          <mc:Choice Requires="x14">
            <control shapeId="13699" r:id="rId710" name="Option Button 1411">
              <controlPr defaultSize="0" autoFill="0" autoLine="0" autoPict="0">
                <anchor moveWithCells="1">
                  <from>
                    <xdr:col>24</xdr:col>
                    <xdr:colOff>146050</xdr:colOff>
                    <xdr:row>787</xdr:row>
                    <xdr:rowOff>203200</xdr:rowOff>
                  </from>
                  <to>
                    <xdr:col>27</xdr:col>
                    <xdr:colOff>101600</xdr:colOff>
                    <xdr:row>787</xdr:row>
                    <xdr:rowOff>463550</xdr:rowOff>
                  </to>
                </anchor>
              </controlPr>
            </control>
          </mc:Choice>
        </mc:AlternateContent>
        <mc:AlternateContent xmlns:mc="http://schemas.openxmlformats.org/markup-compatibility/2006">
          <mc:Choice Requires="x14">
            <control shapeId="13700" r:id="rId711" name="Group Box 1412">
              <controlPr defaultSize="0" autoFill="0" autoPict="0">
                <anchor moveWithCells="1">
                  <from>
                    <xdr:col>24</xdr:col>
                    <xdr:colOff>0</xdr:colOff>
                    <xdr:row>786</xdr:row>
                    <xdr:rowOff>25400</xdr:rowOff>
                  </from>
                  <to>
                    <xdr:col>30</xdr:col>
                    <xdr:colOff>69850</xdr:colOff>
                    <xdr:row>789</xdr:row>
                    <xdr:rowOff>12700</xdr:rowOff>
                  </to>
                </anchor>
              </controlPr>
            </control>
          </mc:Choice>
        </mc:AlternateContent>
        <mc:AlternateContent xmlns:mc="http://schemas.openxmlformats.org/markup-compatibility/2006">
          <mc:Choice Requires="x14">
            <control shapeId="13701" r:id="rId712" name="Option Button 1413">
              <controlPr defaultSize="0" autoFill="0" autoLine="0" autoPict="0">
                <anchor moveWithCells="1">
                  <from>
                    <xdr:col>24</xdr:col>
                    <xdr:colOff>165100</xdr:colOff>
                    <xdr:row>806</xdr:row>
                    <xdr:rowOff>266700</xdr:rowOff>
                  </from>
                  <to>
                    <xdr:col>27</xdr:col>
                    <xdr:colOff>120650</xdr:colOff>
                    <xdr:row>807</xdr:row>
                    <xdr:rowOff>57150</xdr:rowOff>
                  </to>
                </anchor>
              </controlPr>
            </control>
          </mc:Choice>
        </mc:AlternateContent>
        <mc:AlternateContent xmlns:mc="http://schemas.openxmlformats.org/markup-compatibility/2006">
          <mc:Choice Requires="x14">
            <control shapeId="13702" r:id="rId713" name="Option Button 1414">
              <controlPr defaultSize="0" autoFill="0" autoLine="0" autoPict="0">
                <anchor moveWithCells="1">
                  <from>
                    <xdr:col>26</xdr:col>
                    <xdr:colOff>82550</xdr:colOff>
                    <xdr:row>806</xdr:row>
                    <xdr:rowOff>254000</xdr:rowOff>
                  </from>
                  <to>
                    <xdr:col>29</xdr:col>
                    <xdr:colOff>196850</xdr:colOff>
                    <xdr:row>807</xdr:row>
                    <xdr:rowOff>57150</xdr:rowOff>
                  </to>
                </anchor>
              </controlPr>
            </control>
          </mc:Choice>
        </mc:AlternateContent>
        <mc:AlternateContent xmlns:mc="http://schemas.openxmlformats.org/markup-compatibility/2006">
          <mc:Choice Requires="x14">
            <control shapeId="13703" r:id="rId714" name="Option Button 1415">
              <controlPr defaultSize="0" autoFill="0" autoLine="0" autoPict="0">
                <anchor moveWithCells="1">
                  <from>
                    <xdr:col>24</xdr:col>
                    <xdr:colOff>165100</xdr:colOff>
                    <xdr:row>806</xdr:row>
                    <xdr:rowOff>457200</xdr:rowOff>
                  </from>
                  <to>
                    <xdr:col>27</xdr:col>
                    <xdr:colOff>120650</xdr:colOff>
                    <xdr:row>808</xdr:row>
                    <xdr:rowOff>171450</xdr:rowOff>
                  </to>
                </anchor>
              </controlPr>
            </control>
          </mc:Choice>
        </mc:AlternateContent>
        <mc:AlternateContent xmlns:mc="http://schemas.openxmlformats.org/markup-compatibility/2006">
          <mc:Choice Requires="x14">
            <control shapeId="13704" r:id="rId715" name="Group Box 1416">
              <controlPr defaultSize="0" autoFill="0" autoPict="0">
                <anchor moveWithCells="1">
                  <from>
                    <xdr:col>24</xdr:col>
                    <xdr:colOff>19050</xdr:colOff>
                    <xdr:row>806</xdr:row>
                    <xdr:rowOff>196850</xdr:rowOff>
                  </from>
                  <to>
                    <xdr:col>30</xdr:col>
                    <xdr:colOff>88900</xdr:colOff>
                    <xdr:row>808</xdr:row>
                    <xdr:rowOff>266700</xdr:rowOff>
                  </to>
                </anchor>
              </controlPr>
            </control>
          </mc:Choice>
        </mc:AlternateContent>
        <mc:AlternateContent xmlns:mc="http://schemas.openxmlformats.org/markup-compatibility/2006">
          <mc:Choice Requires="x14">
            <control shapeId="13705" r:id="rId716" name="Option Button 1417">
              <controlPr defaultSize="0" autoFill="0" autoLine="0" autoPict="0">
                <anchor moveWithCells="1">
                  <from>
                    <xdr:col>24</xdr:col>
                    <xdr:colOff>146050</xdr:colOff>
                    <xdr:row>827</xdr:row>
                    <xdr:rowOff>6350</xdr:rowOff>
                  </from>
                  <to>
                    <xdr:col>27</xdr:col>
                    <xdr:colOff>101600</xdr:colOff>
                    <xdr:row>827</xdr:row>
                    <xdr:rowOff>266700</xdr:rowOff>
                  </to>
                </anchor>
              </controlPr>
            </control>
          </mc:Choice>
        </mc:AlternateContent>
        <mc:AlternateContent xmlns:mc="http://schemas.openxmlformats.org/markup-compatibility/2006">
          <mc:Choice Requires="x14">
            <control shapeId="13706" r:id="rId717" name="Option Button 1418">
              <controlPr defaultSize="0" autoFill="0" autoLine="0" autoPict="0">
                <anchor moveWithCells="1">
                  <from>
                    <xdr:col>26</xdr:col>
                    <xdr:colOff>63500</xdr:colOff>
                    <xdr:row>826</xdr:row>
                    <xdr:rowOff>63500</xdr:rowOff>
                  </from>
                  <to>
                    <xdr:col>29</xdr:col>
                    <xdr:colOff>177800</xdr:colOff>
                    <xdr:row>827</xdr:row>
                    <xdr:rowOff>266700</xdr:rowOff>
                  </to>
                </anchor>
              </controlPr>
            </control>
          </mc:Choice>
        </mc:AlternateContent>
        <mc:AlternateContent xmlns:mc="http://schemas.openxmlformats.org/markup-compatibility/2006">
          <mc:Choice Requires="x14">
            <control shapeId="13707" r:id="rId718" name="Option Button 1419">
              <controlPr defaultSize="0" autoFill="0" autoLine="0" autoPict="0">
                <anchor moveWithCells="1">
                  <from>
                    <xdr:col>24</xdr:col>
                    <xdr:colOff>146050</xdr:colOff>
                    <xdr:row>827</xdr:row>
                    <xdr:rowOff>196850</xdr:rowOff>
                  </from>
                  <to>
                    <xdr:col>27</xdr:col>
                    <xdr:colOff>101600</xdr:colOff>
                    <xdr:row>827</xdr:row>
                    <xdr:rowOff>457200</xdr:rowOff>
                  </to>
                </anchor>
              </controlPr>
            </control>
          </mc:Choice>
        </mc:AlternateContent>
        <mc:AlternateContent xmlns:mc="http://schemas.openxmlformats.org/markup-compatibility/2006">
          <mc:Choice Requires="x14">
            <control shapeId="13708" r:id="rId719" name="Group Box 1420">
              <controlPr defaultSize="0" autoFill="0" autoPict="0">
                <anchor moveWithCells="1">
                  <from>
                    <xdr:col>24</xdr:col>
                    <xdr:colOff>0</xdr:colOff>
                    <xdr:row>826</xdr:row>
                    <xdr:rowOff>12700</xdr:rowOff>
                  </from>
                  <to>
                    <xdr:col>30</xdr:col>
                    <xdr:colOff>69850</xdr:colOff>
                    <xdr:row>829</xdr:row>
                    <xdr:rowOff>6350</xdr:rowOff>
                  </to>
                </anchor>
              </controlPr>
            </control>
          </mc:Choice>
        </mc:AlternateContent>
        <mc:AlternateContent xmlns:mc="http://schemas.openxmlformats.org/markup-compatibility/2006">
          <mc:Choice Requires="x14">
            <control shapeId="13721" r:id="rId720" name="Option Button 1433">
              <controlPr defaultSize="0" autoFill="0" autoLine="0" autoPict="0">
                <anchor moveWithCells="1">
                  <from>
                    <xdr:col>24</xdr:col>
                    <xdr:colOff>146050</xdr:colOff>
                    <xdr:row>829</xdr:row>
                    <xdr:rowOff>12700</xdr:rowOff>
                  </from>
                  <to>
                    <xdr:col>27</xdr:col>
                    <xdr:colOff>101600</xdr:colOff>
                    <xdr:row>829</xdr:row>
                    <xdr:rowOff>273050</xdr:rowOff>
                  </to>
                </anchor>
              </controlPr>
            </control>
          </mc:Choice>
        </mc:AlternateContent>
        <mc:AlternateContent xmlns:mc="http://schemas.openxmlformats.org/markup-compatibility/2006">
          <mc:Choice Requires="x14">
            <control shapeId="13722" r:id="rId721" name="Option Button 1434">
              <controlPr defaultSize="0" autoFill="0" autoLine="0" autoPict="0">
                <anchor moveWithCells="1">
                  <from>
                    <xdr:col>26</xdr:col>
                    <xdr:colOff>63500</xdr:colOff>
                    <xdr:row>828</xdr:row>
                    <xdr:rowOff>69850</xdr:rowOff>
                  </from>
                  <to>
                    <xdr:col>29</xdr:col>
                    <xdr:colOff>177800</xdr:colOff>
                    <xdr:row>829</xdr:row>
                    <xdr:rowOff>273050</xdr:rowOff>
                  </to>
                </anchor>
              </controlPr>
            </control>
          </mc:Choice>
        </mc:AlternateContent>
        <mc:AlternateContent xmlns:mc="http://schemas.openxmlformats.org/markup-compatibility/2006">
          <mc:Choice Requires="x14">
            <control shapeId="13723" r:id="rId722" name="Option Button 1435">
              <controlPr defaultSize="0" autoFill="0" autoLine="0" autoPict="0">
                <anchor moveWithCells="1">
                  <from>
                    <xdr:col>24</xdr:col>
                    <xdr:colOff>146050</xdr:colOff>
                    <xdr:row>829</xdr:row>
                    <xdr:rowOff>203200</xdr:rowOff>
                  </from>
                  <to>
                    <xdr:col>27</xdr:col>
                    <xdr:colOff>101600</xdr:colOff>
                    <xdr:row>829</xdr:row>
                    <xdr:rowOff>463550</xdr:rowOff>
                  </to>
                </anchor>
              </controlPr>
            </control>
          </mc:Choice>
        </mc:AlternateContent>
        <mc:AlternateContent xmlns:mc="http://schemas.openxmlformats.org/markup-compatibility/2006">
          <mc:Choice Requires="x14">
            <control shapeId="13724" r:id="rId723" name="Group Box 1436">
              <controlPr defaultSize="0" autoFill="0" autoPict="0">
                <anchor moveWithCells="1">
                  <from>
                    <xdr:col>24</xdr:col>
                    <xdr:colOff>0</xdr:colOff>
                    <xdr:row>828</xdr:row>
                    <xdr:rowOff>19050</xdr:rowOff>
                  </from>
                  <to>
                    <xdr:col>30</xdr:col>
                    <xdr:colOff>69850</xdr:colOff>
                    <xdr:row>831</xdr:row>
                    <xdr:rowOff>12700</xdr:rowOff>
                  </to>
                </anchor>
              </controlPr>
            </control>
          </mc:Choice>
        </mc:AlternateContent>
        <mc:AlternateContent xmlns:mc="http://schemas.openxmlformats.org/markup-compatibility/2006">
          <mc:Choice Requires="x14">
            <control shapeId="13725" r:id="rId724" name="Option Button 1437">
              <controlPr defaultSize="0" autoFill="0" autoLine="0" autoPict="0">
                <anchor moveWithCells="1">
                  <from>
                    <xdr:col>24</xdr:col>
                    <xdr:colOff>146050</xdr:colOff>
                    <xdr:row>831</xdr:row>
                    <xdr:rowOff>6350</xdr:rowOff>
                  </from>
                  <to>
                    <xdr:col>27</xdr:col>
                    <xdr:colOff>101600</xdr:colOff>
                    <xdr:row>831</xdr:row>
                    <xdr:rowOff>273050</xdr:rowOff>
                  </to>
                </anchor>
              </controlPr>
            </control>
          </mc:Choice>
        </mc:AlternateContent>
        <mc:AlternateContent xmlns:mc="http://schemas.openxmlformats.org/markup-compatibility/2006">
          <mc:Choice Requires="x14">
            <control shapeId="13726" r:id="rId725" name="Option Button 1438">
              <controlPr defaultSize="0" autoFill="0" autoLine="0" autoPict="0">
                <anchor moveWithCells="1">
                  <from>
                    <xdr:col>26</xdr:col>
                    <xdr:colOff>63500</xdr:colOff>
                    <xdr:row>830</xdr:row>
                    <xdr:rowOff>69850</xdr:rowOff>
                  </from>
                  <to>
                    <xdr:col>29</xdr:col>
                    <xdr:colOff>177800</xdr:colOff>
                    <xdr:row>831</xdr:row>
                    <xdr:rowOff>273050</xdr:rowOff>
                  </to>
                </anchor>
              </controlPr>
            </control>
          </mc:Choice>
        </mc:AlternateContent>
        <mc:AlternateContent xmlns:mc="http://schemas.openxmlformats.org/markup-compatibility/2006">
          <mc:Choice Requires="x14">
            <control shapeId="13727" r:id="rId726" name="Option Button 1439">
              <controlPr defaultSize="0" autoFill="0" autoLine="0" autoPict="0">
                <anchor moveWithCells="1">
                  <from>
                    <xdr:col>24</xdr:col>
                    <xdr:colOff>146050</xdr:colOff>
                    <xdr:row>831</xdr:row>
                    <xdr:rowOff>196850</xdr:rowOff>
                  </from>
                  <to>
                    <xdr:col>27</xdr:col>
                    <xdr:colOff>101600</xdr:colOff>
                    <xdr:row>831</xdr:row>
                    <xdr:rowOff>457200</xdr:rowOff>
                  </to>
                </anchor>
              </controlPr>
            </control>
          </mc:Choice>
        </mc:AlternateContent>
        <mc:AlternateContent xmlns:mc="http://schemas.openxmlformats.org/markup-compatibility/2006">
          <mc:Choice Requires="x14">
            <control shapeId="13728" r:id="rId727" name="Group Box 1440">
              <controlPr defaultSize="0" autoFill="0" autoPict="0">
                <anchor moveWithCells="1">
                  <from>
                    <xdr:col>23</xdr:col>
                    <xdr:colOff>298450</xdr:colOff>
                    <xdr:row>830</xdr:row>
                    <xdr:rowOff>19050</xdr:rowOff>
                  </from>
                  <to>
                    <xdr:col>30</xdr:col>
                    <xdr:colOff>69850</xdr:colOff>
                    <xdr:row>833</xdr:row>
                    <xdr:rowOff>6350</xdr:rowOff>
                  </to>
                </anchor>
              </controlPr>
            </control>
          </mc:Choice>
        </mc:AlternateContent>
        <mc:AlternateContent xmlns:mc="http://schemas.openxmlformats.org/markup-compatibility/2006">
          <mc:Choice Requires="x14">
            <control shapeId="13729" r:id="rId728" name="Option Button 1441">
              <controlPr defaultSize="0" autoFill="0" autoLine="0" autoPict="0">
                <anchor moveWithCells="1">
                  <from>
                    <xdr:col>24</xdr:col>
                    <xdr:colOff>146050</xdr:colOff>
                    <xdr:row>833</xdr:row>
                    <xdr:rowOff>19050</xdr:rowOff>
                  </from>
                  <to>
                    <xdr:col>27</xdr:col>
                    <xdr:colOff>101600</xdr:colOff>
                    <xdr:row>833</xdr:row>
                    <xdr:rowOff>279400</xdr:rowOff>
                  </to>
                </anchor>
              </controlPr>
            </control>
          </mc:Choice>
        </mc:AlternateContent>
        <mc:AlternateContent xmlns:mc="http://schemas.openxmlformats.org/markup-compatibility/2006">
          <mc:Choice Requires="x14">
            <control shapeId="13730" r:id="rId729" name="Option Button 1442">
              <controlPr defaultSize="0" autoFill="0" autoLine="0" autoPict="0">
                <anchor moveWithCells="1">
                  <from>
                    <xdr:col>26</xdr:col>
                    <xdr:colOff>63500</xdr:colOff>
                    <xdr:row>833</xdr:row>
                    <xdr:rowOff>0</xdr:rowOff>
                  </from>
                  <to>
                    <xdr:col>29</xdr:col>
                    <xdr:colOff>177800</xdr:colOff>
                    <xdr:row>833</xdr:row>
                    <xdr:rowOff>279400</xdr:rowOff>
                  </to>
                </anchor>
              </controlPr>
            </control>
          </mc:Choice>
        </mc:AlternateContent>
        <mc:AlternateContent xmlns:mc="http://schemas.openxmlformats.org/markup-compatibility/2006">
          <mc:Choice Requires="x14">
            <control shapeId="13731" r:id="rId730" name="Option Button 1443">
              <controlPr defaultSize="0" autoFill="0" autoLine="0" autoPict="0">
                <anchor moveWithCells="1">
                  <from>
                    <xdr:col>24</xdr:col>
                    <xdr:colOff>146050</xdr:colOff>
                    <xdr:row>833</xdr:row>
                    <xdr:rowOff>203200</xdr:rowOff>
                  </from>
                  <to>
                    <xdr:col>27</xdr:col>
                    <xdr:colOff>101600</xdr:colOff>
                    <xdr:row>834</xdr:row>
                    <xdr:rowOff>0</xdr:rowOff>
                  </to>
                </anchor>
              </controlPr>
            </control>
          </mc:Choice>
        </mc:AlternateContent>
        <mc:AlternateContent xmlns:mc="http://schemas.openxmlformats.org/markup-compatibility/2006">
          <mc:Choice Requires="x14">
            <control shapeId="13732" r:id="rId731" name="Group Box 1444">
              <controlPr defaultSize="0" autoFill="0" autoPict="0">
                <anchor moveWithCells="1">
                  <from>
                    <xdr:col>23</xdr:col>
                    <xdr:colOff>292100</xdr:colOff>
                    <xdr:row>832</xdr:row>
                    <xdr:rowOff>25400</xdr:rowOff>
                  </from>
                  <to>
                    <xdr:col>30</xdr:col>
                    <xdr:colOff>69850</xdr:colOff>
                    <xdr:row>835</xdr:row>
                    <xdr:rowOff>12700</xdr:rowOff>
                  </to>
                </anchor>
              </controlPr>
            </control>
          </mc:Choice>
        </mc:AlternateContent>
        <mc:AlternateContent xmlns:mc="http://schemas.openxmlformats.org/markup-compatibility/2006">
          <mc:Choice Requires="x14">
            <control shapeId="13733" r:id="rId732" name="Option Button 1445">
              <controlPr defaultSize="0" autoFill="0" autoLine="0" autoPict="0">
                <anchor moveWithCells="1">
                  <from>
                    <xdr:col>24</xdr:col>
                    <xdr:colOff>146050</xdr:colOff>
                    <xdr:row>852</xdr:row>
                    <xdr:rowOff>279400</xdr:rowOff>
                  </from>
                  <to>
                    <xdr:col>27</xdr:col>
                    <xdr:colOff>101600</xdr:colOff>
                    <xdr:row>854</xdr:row>
                    <xdr:rowOff>0</xdr:rowOff>
                  </to>
                </anchor>
              </controlPr>
            </control>
          </mc:Choice>
        </mc:AlternateContent>
        <mc:AlternateContent xmlns:mc="http://schemas.openxmlformats.org/markup-compatibility/2006">
          <mc:Choice Requires="x14">
            <control shapeId="13734" r:id="rId733" name="Option Button 1446">
              <controlPr defaultSize="0" autoFill="0" autoLine="0" autoPict="0">
                <anchor moveWithCells="1">
                  <from>
                    <xdr:col>26</xdr:col>
                    <xdr:colOff>57150</xdr:colOff>
                    <xdr:row>852</xdr:row>
                    <xdr:rowOff>260350</xdr:rowOff>
                  </from>
                  <to>
                    <xdr:col>29</xdr:col>
                    <xdr:colOff>171450</xdr:colOff>
                    <xdr:row>854</xdr:row>
                    <xdr:rowOff>6350</xdr:rowOff>
                  </to>
                </anchor>
              </controlPr>
            </control>
          </mc:Choice>
        </mc:AlternateContent>
        <mc:AlternateContent xmlns:mc="http://schemas.openxmlformats.org/markup-compatibility/2006">
          <mc:Choice Requires="x14">
            <control shapeId="13735" r:id="rId734" name="Option Button 1447">
              <controlPr defaultSize="0" autoFill="0" autoLine="0" autoPict="0">
                <anchor moveWithCells="1">
                  <from>
                    <xdr:col>24</xdr:col>
                    <xdr:colOff>146050</xdr:colOff>
                    <xdr:row>853</xdr:row>
                    <xdr:rowOff>0</xdr:rowOff>
                  </from>
                  <to>
                    <xdr:col>27</xdr:col>
                    <xdr:colOff>101600</xdr:colOff>
                    <xdr:row>854</xdr:row>
                    <xdr:rowOff>190500</xdr:rowOff>
                  </to>
                </anchor>
              </controlPr>
            </control>
          </mc:Choice>
        </mc:AlternateContent>
        <mc:AlternateContent xmlns:mc="http://schemas.openxmlformats.org/markup-compatibility/2006">
          <mc:Choice Requires="x14">
            <control shapeId="13736" r:id="rId735" name="Group Box 1448">
              <controlPr defaultSize="0" autoFill="0" autoPict="0">
                <anchor moveWithCells="1">
                  <from>
                    <xdr:col>23</xdr:col>
                    <xdr:colOff>292100</xdr:colOff>
                    <xdr:row>852</xdr:row>
                    <xdr:rowOff>209550</xdr:rowOff>
                  </from>
                  <to>
                    <xdr:col>30</xdr:col>
                    <xdr:colOff>69850</xdr:colOff>
                    <xdr:row>854</xdr:row>
                    <xdr:rowOff>273050</xdr:rowOff>
                  </to>
                </anchor>
              </controlPr>
            </control>
          </mc:Choice>
        </mc:AlternateContent>
        <mc:AlternateContent xmlns:mc="http://schemas.openxmlformats.org/markup-compatibility/2006">
          <mc:Choice Requires="x14">
            <control shapeId="13740" r:id="rId736" name="Option Button 1452">
              <controlPr defaultSize="0" autoFill="0" autoLine="0" autoPict="0">
                <anchor moveWithCells="1">
                  <from>
                    <xdr:col>24</xdr:col>
                    <xdr:colOff>146050</xdr:colOff>
                    <xdr:row>848</xdr:row>
                    <xdr:rowOff>279400</xdr:rowOff>
                  </from>
                  <to>
                    <xdr:col>27</xdr:col>
                    <xdr:colOff>101600</xdr:colOff>
                    <xdr:row>850</xdr:row>
                    <xdr:rowOff>0</xdr:rowOff>
                  </to>
                </anchor>
              </controlPr>
            </control>
          </mc:Choice>
        </mc:AlternateContent>
        <mc:AlternateContent xmlns:mc="http://schemas.openxmlformats.org/markup-compatibility/2006">
          <mc:Choice Requires="x14">
            <control shapeId="13741" r:id="rId737" name="Option Button 1453">
              <controlPr defaultSize="0" autoFill="0" autoLine="0" autoPict="0">
                <anchor moveWithCells="1">
                  <from>
                    <xdr:col>26</xdr:col>
                    <xdr:colOff>63500</xdr:colOff>
                    <xdr:row>848</xdr:row>
                    <xdr:rowOff>260350</xdr:rowOff>
                  </from>
                  <to>
                    <xdr:col>29</xdr:col>
                    <xdr:colOff>177800</xdr:colOff>
                    <xdr:row>850</xdr:row>
                    <xdr:rowOff>6350</xdr:rowOff>
                  </to>
                </anchor>
              </controlPr>
            </control>
          </mc:Choice>
        </mc:AlternateContent>
        <mc:AlternateContent xmlns:mc="http://schemas.openxmlformats.org/markup-compatibility/2006">
          <mc:Choice Requires="x14">
            <control shapeId="13742" r:id="rId738" name="Option Button 1454">
              <controlPr defaultSize="0" autoFill="0" autoLine="0" autoPict="0">
                <anchor moveWithCells="1">
                  <from>
                    <xdr:col>24</xdr:col>
                    <xdr:colOff>146050</xdr:colOff>
                    <xdr:row>849</xdr:row>
                    <xdr:rowOff>0</xdr:rowOff>
                  </from>
                  <to>
                    <xdr:col>27</xdr:col>
                    <xdr:colOff>101600</xdr:colOff>
                    <xdr:row>850</xdr:row>
                    <xdr:rowOff>190500</xdr:rowOff>
                  </to>
                </anchor>
              </controlPr>
            </control>
          </mc:Choice>
        </mc:AlternateContent>
        <mc:AlternateContent xmlns:mc="http://schemas.openxmlformats.org/markup-compatibility/2006">
          <mc:Choice Requires="x14">
            <control shapeId="13743" r:id="rId739" name="Group Box 1455">
              <controlPr defaultSize="0" autoFill="0" autoPict="0">
                <anchor moveWithCells="1">
                  <from>
                    <xdr:col>24</xdr:col>
                    <xdr:colOff>0</xdr:colOff>
                    <xdr:row>848</xdr:row>
                    <xdr:rowOff>209550</xdr:rowOff>
                  </from>
                  <to>
                    <xdr:col>30</xdr:col>
                    <xdr:colOff>69850</xdr:colOff>
                    <xdr:row>850</xdr:row>
                    <xdr:rowOff>273050</xdr:rowOff>
                  </to>
                </anchor>
              </controlPr>
            </control>
          </mc:Choice>
        </mc:AlternateContent>
        <mc:AlternateContent xmlns:mc="http://schemas.openxmlformats.org/markup-compatibility/2006">
          <mc:Choice Requires="x14">
            <control shapeId="13744" r:id="rId740" name="Option Button 1456">
              <controlPr defaultSize="0" autoFill="0" autoLine="0" autoPict="0">
                <anchor moveWithCells="1">
                  <from>
                    <xdr:col>24</xdr:col>
                    <xdr:colOff>158750</xdr:colOff>
                    <xdr:row>869</xdr:row>
                    <xdr:rowOff>0</xdr:rowOff>
                  </from>
                  <to>
                    <xdr:col>27</xdr:col>
                    <xdr:colOff>114300</xdr:colOff>
                    <xdr:row>869</xdr:row>
                    <xdr:rowOff>266700</xdr:rowOff>
                  </to>
                </anchor>
              </controlPr>
            </control>
          </mc:Choice>
        </mc:AlternateContent>
        <mc:AlternateContent xmlns:mc="http://schemas.openxmlformats.org/markup-compatibility/2006">
          <mc:Choice Requires="x14">
            <control shapeId="13745" r:id="rId741" name="Option Button 1457">
              <controlPr defaultSize="0" autoFill="0" autoLine="0" autoPict="0">
                <anchor moveWithCells="1">
                  <from>
                    <xdr:col>26</xdr:col>
                    <xdr:colOff>76200</xdr:colOff>
                    <xdr:row>868</xdr:row>
                    <xdr:rowOff>63500</xdr:rowOff>
                  </from>
                  <to>
                    <xdr:col>29</xdr:col>
                    <xdr:colOff>190500</xdr:colOff>
                    <xdr:row>869</xdr:row>
                    <xdr:rowOff>260350</xdr:rowOff>
                  </to>
                </anchor>
              </controlPr>
            </control>
          </mc:Choice>
        </mc:AlternateContent>
        <mc:AlternateContent xmlns:mc="http://schemas.openxmlformats.org/markup-compatibility/2006">
          <mc:Choice Requires="x14">
            <control shapeId="13746" r:id="rId742" name="Option Button 1458">
              <controlPr defaultSize="0" autoFill="0" autoLine="0" autoPict="0">
                <anchor moveWithCells="1">
                  <from>
                    <xdr:col>24</xdr:col>
                    <xdr:colOff>158750</xdr:colOff>
                    <xdr:row>869</xdr:row>
                    <xdr:rowOff>190500</xdr:rowOff>
                  </from>
                  <to>
                    <xdr:col>27</xdr:col>
                    <xdr:colOff>114300</xdr:colOff>
                    <xdr:row>869</xdr:row>
                    <xdr:rowOff>450850</xdr:rowOff>
                  </to>
                </anchor>
              </controlPr>
            </control>
          </mc:Choice>
        </mc:AlternateContent>
        <mc:AlternateContent xmlns:mc="http://schemas.openxmlformats.org/markup-compatibility/2006">
          <mc:Choice Requires="x14">
            <control shapeId="13747" r:id="rId743" name="Group Box 1459">
              <controlPr defaultSize="0" autoFill="0" autoPict="0">
                <anchor moveWithCells="1">
                  <from>
                    <xdr:col>24</xdr:col>
                    <xdr:colOff>12700</xdr:colOff>
                    <xdr:row>868</xdr:row>
                    <xdr:rowOff>12700</xdr:rowOff>
                  </from>
                  <to>
                    <xdr:col>30</xdr:col>
                    <xdr:colOff>82550</xdr:colOff>
                    <xdr:row>871</xdr:row>
                    <xdr:rowOff>0</xdr:rowOff>
                  </to>
                </anchor>
              </controlPr>
            </control>
          </mc:Choice>
        </mc:AlternateContent>
        <mc:AlternateContent xmlns:mc="http://schemas.openxmlformats.org/markup-compatibility/2006">
          <mc:Choice Requires="x14">
            <control shapeId="13754" r:id="rId744" name="Option Button 1466">
              <controlPr defaultSize="0" autoFill="0" autoLine="0" autoPict="0">
                <anchor moveWithCells="1">
                  <from>
                    <xdr:col>24</xdr:col>
                    <xdr:colOff>158750</xdr:colOff>
                    <xdr:row>871</xdr:row>
                    <xdr:rowOff>0</xdr:rowOff>
                  </from>
                  <to>
                    <xdr:col>27</xdr:col>
                    <xdr:colOff>114300</xdr:colOff>
                    <xdr:row>871</xdr:row>
                    <xdr:rowOff>266700</xdr:rowOff>
                  </to>
                </anchor>
              </controlPr>
            </control>
          </mc:Choice>
        </mc:AlternateContent>
        <mc:AlternateContent xmlns:mc="http://schemas.openxmlformats.org/markup-compatibility/2006">
          <mc:Choice Requires="x14">
            <control shapeId="13755" r:id="rId745" name="Option Button 1467">
              <controlPr defaultSize="0" autoFill="0" autoLine="0" autoPict="0">
                <anchor moveWithCells="1">
                  <from>
                    <xdr:col>26</xdr:col>
                    <xdr:colOff>69850</xdr:colOff>
                    <xdr:row>870</xdr:row>
                    <xdr:rowOff>63500</xdr:rowOff>
                  </from>
                  <to>
                    <xdr:col>29</xdr:col>
                    <xdr:colOff>184150</xdr:colOff>
                    <xdr:row>871</xdr:row>
                    <xdr:rowOff>260350</xdr:rowOff>
                  </to>
                </anchor>
              </controlPr>
            </control>
          </mc:Choice>
        </mc:AlternateContent>
        <mc:AlternateContent xmlns:mc="http://schemas.openxmlformats.org/markup-compatibility/2006">
          <mc:Choice Requires="x14">
            <control shapeId="13756" r:id="rId746" name="Option Button 1468">
              <controlPr defaultSize="0" autoFill="0" autoLine="0" autoPict="0">
                <anchor moveWithCells="1">
                  <from>
                    <xdr:col>24</xdr:col>
                    <xdr:colOff>158750</xdr:colOff>
                    <xdr:row>871</xdr:row>
                    <xdr:rowOff>190500</xdr:rowOff>
                  </from>
                  <to>
                    <xdr:col>27</xdr:col>
                    <xdr:colOff>114300</xdr:colOff>
                    <xdr:row>871</xdr:row>
                    <xdr:rowOff>450850</xdr:rowOff>
                  </to>
                </anchor>
              </controlPr>
            </control>
          </mc:Choice>
        </mc:AlternateContent>
        <mc:AlternateContent xmlns:mc="http://schemas.openxmlformats.org/markup-compatibility/2006">
          <mc:Choice Requires="x14">
            <control shapeId="13757" r:id="rId747" name="Group Box 1469">
              <controlPr defaultSize="0" autoFill="0" autoPict="0">
                <anchor moveWithCells="1">
                  <from>
                    <xdr:col>24</xdr:col>
                    <xdr:colOff>12700</xdr:colOff>
                    <xdr:row>870</xdr:row>
                    <xdr:rowOff>12700</xdr:rowOff>
                  </from>
                  <to>
                    <xdr:col>30</xdr:col>
                    <xdr:colOff>82550</xdr:colOff>
                    <xdr:row>873</xdr:row>
                    <xdr:rowOff>6350</xdr:rowOff>
                  </to>
                </anchor>
              </controlPr>
            </control>
          </mc:Choice>
        </mc:AlternateContent>
        <mc:AlternateContent xmlns:mc="http://schemas.openxmlformats.org/markup-compatibility/2006">
          <mc:Choice Requires="x14">
            <control shapeId="13758" r:id="rId748" name="Option Button 1470">
              <controlPr defaultSize="0" autoFill="0" autoLine="0" autoPict="0">
                <anchor moveWithCells="1">
                  <from>
                    <xdr:col>24</xdr:col>
                    <xdr:colOff>158750</xdr:colOff>
                    <xdr:row>873</xdr:row>
                    <xdr:rowOff>0</xdr:rowOff>
                  </from>
                  <to>
                    <xdr:col>27</xdr:col>
                    <xdr:colOff>114300</xdr:colOff>
                    <xdr:row>873</xdr:row>
                    <xdr:rowOff>266700</xdr:rowOff>
                  </to>
                </anchor>
              </controlPr>
            </control>
          </mc:Choice>
        </mc:AlternateContent>
        <mc:AlternateContent xmlns:mc="http://schemas.openxmlformats.org/markup-compatibility/2006">
          <mc:Choice Requires="x14">
            <control shapeId="13759" r:id="rId749" name="Option Button 1471">
              <controlPr defaultSize="0" autoFill="0" autoLine="0" autoPict="0">
                <anchor moveWithCells="1">
                  <from>
                    <xdr:col>26</xdr:col>
                    <xdr:colOff>69850</xdr:colOff>
                    <xdr:row>872</xdr:row>
                    <xdr:rowOff>57150</xdr:rowOff>
                  </from>
                  <to>
                    <xdr:col>29</xdr:col>
                    <xdr:colOff>184150</xdr:colOff>
                    <xdr:row>873</xdr:row>
                    <xdr:rowOff>266700</xdr:rowOff>
                  </to>
                </anchor>
              </controlPr>
            </control>
          </mc:Choice>
        </mc:AlternateContent>
        <mc:AlternateContent xmlns:mc="http://schemas.openxmlformats.org/markup-compatibility/2006">
          <mc:Choice Requires="x14">
            <control shapeId="13760" r:id="rId750" name="Option Button 1472">
              <controlPr defaultSize="0" autoFill="0" autoLine="0" autoPict="0">
                <anchor moveWithCells="1">
                  <from>
                    <xdr:col>24</xdr:col>
                    <xdr:colOff>158750</xdr:colOff>
                    <xdr:row>873</xdr:row>
                    <xdr:rowOff>190500</xdr:rowOff>
                  </from>
                  <to>
                    <xdr:col>27</xdr:col>
                    <xdr:colOff>114300</xdr:colOff>
                    <xdr:row>873</xdr:row>
                    <xdr:rowOff>450850</xdr:rowOff>
                  </to>
                </anchor>
              </controlPr>
            </control>
          </mc:Choice>
        </mc:AlternateContent>
        <mc:AlternateContent xmlns:mc="http://schemas.openxmlformats.org/markup-compatibility/2006">
          <mc:Choice Requires="x14">
            <control shapeId="13761" r:id="rId751" name="Group Box 1473">
              <controlPr defaultSize="0" autoFill="0" autoPict="0">
                <anchor moveWithCells="1">
                  <from>
                    <xdr:col>24</xdr:col>
                    <xdr:colOff>6350</xdr:colOff>
                    <xdr:row>872</xdr:row>
                    <xdr:rowOff>12700</xdr:rowOff>
                  </from>
                  <to>
                    <xdr:col>30</xdr:col>
                    <xdr:colOff>76200</xdr:colOff>
                    <xdr:row>875</xdr:row>
                    <xdr:rowOff>6350</xdr:rowOff>
                  </to>
                </anchor>
              </controlPr>
            </control>
          </mc:Choice>
        </mc:AlternateContent>
        <mc:AlternateContent xmlns:mc="http://schemas.openxmlformats.org/markup-compatibility/2006">
          <mc:Choice Requires="x14">
            <control shapeId="13762" r:id="rId752" name="Option Button 1474">
              <controlPr defaultSize="0" autoFill="0" autoLine="0" autoPict="0">
                <anchor moveWithCells="1">
                  <from>
                    <xdr:col>24</xdr:col>
                    <xdr:colOff>146050</xdr:colOff>
                    <xdr:row>890</xdr:row>
                    <xdr:rowOff>279400</xdr:rowOff>
                  </from>
                  <to>
                    <xdr:col>27</xdr:col>
                    <xdr:colOff>101600</xdr:colOff>
                    <xdr:row>892</xdr:row>
                    <xdr:rowOff>0</xdr:rowOff>
                  </to>
                </anchor>
              </controlPr>
            </control>
          </mc:Choice>
        </mc:AlternateContent>
        <mc:AlternateContent xmlns:mc="http://schemas.openxmlformats.org/markup-compatibility/2006">
          <mc:Choice Requires="x14">
            <control shapeId="13763" r:id="rId753" name="Option Button 1475">
              <controlPr defaultSize="0" autoFill="0" autoLine="0" autoPict="0">
                <anchor moveWithCells="1">
                  <from>
                    <xdr:col>26</xdr:col>
                    <xdr:colOff>57150</xdr:colOff>
                    <xdr:row>890</xdr:row>
                    <xdr:rowOff>260350</xdr:rowOff>
                  </from>
                  <to>
                    <xdr:col>29</xdr:col>
                    <xdr:colOff>171450</xdr:colOff>
                    <xdr:row>892</xdr:row>
                    <xdr:rowOff>6350</xdr:rowOff>
                  </to>
                </anchor>
              </controlPr>
            </control>
          </mc:Choice>
        </mc:AlternateContent>
        <mc:AlternateContent xmlns:mc="http://schemas.openxmlformats.org/markup-compatibility/2006">
          <mc:Choice Requires="x14">
            <control shapeId="13764" r:id="rId754" name="Option Button 1476">
              <controlPr defaultSize="0" autoFill="0" autoLine="0" autoPict="0">
                <anchor moveWithCells="1">
                  <from>
                    <xdr:col>24</xdr:col>
                    <xdr:colOff>146050</xdr:colOff>
                    <xdr:row>891</xdr:row>
                    <xdr:rowOff>0</xdr:rowOff>
                  </from>
                  <to>
                    <xdr:col>27</xdr:col>
                    <xdr:colOff>101600</xdr:colOff>
                    <xdr:row>892</xdr:row>
                    <xdr:rowOff>190500</xdr:rowOff>
                  </to>
                </anchor>
              </controlPr>
            </control>
          </mc:Choice>
        </mc:AlternateContent>
        <mc:AlternateContent xmlns:mc="http://schemas.openxmlformats.org/markup-compatibility/2006">
          <mc:Choice Requires="x14">
            <control shapeId="13765" r:id="rId755" name="Group Box 1477">
              <controlPr defaultSize="0" autoFill="0" autoPict="0">
                <anchor moveWithCells="1">
                  <from>
                    <xdr:col>23</xdr:col>
                    <xdr:colOff>292100</xdr:colOff>
                    <xdr:row>890</xdr:row>
                    <xdr:rowOff>209550</xdr:rowOff>
                  </from>
                  <to>
                    <xdr:col>30</xdr:col>
                    <xdr:colOff>63500</xdr:colOff>
                    <xdr:row>892</xdr:row>
                    <xdr:rowOff>266700</xdr:rowOff>
                  </to>
                </anchor>
              </controlPr>
            </control>
          </mc:Choice>
        </mc:AlternateContent>
        <mc:AlternateContent xmlns:mc="http://schemas.openxmlformats.org/markup-compatibility/2006">
          <mc:Choice Requires="x14">
            <control shapeId="13769" r:id="rId756" name="Option Button 1481">
              <controlPr defaultSize="0" autoFill="0" autoLine="0" autoPict="0">
                <anchor moveWithCells="1">
                  <from>
                    <xdr:col>24</xdr:col>
                    <xdr:colOff>152400</xdr:colOff>
                    <xdr:row>894</xdr:row>
                    <xdr:rowOff>12700</xdr:rowOff>
                  </from>
                  <to>
                    <xdr:col>27</xdr:col>
                    <xdr:colOff>107950</xdr:colOff>
                    <xdr:row>894</xdr:row>
                    <xdr:rowOff>273050</xdr:rowOff>
                  </to>
                </anchor>
              </controlPr>
            </control>
          </mc:Choice>
        </mc:AlternateContent>
        <mc:AlternateContent xmlns:mc="http://schemas.openxmlformats.org/markup-compatibility/2006">
          <mc:Choice Requires="x14">
            <control shapeId="13770" r:id="rId757" name="Option Button 1482">
              <controlPr defaultSize="0" autoFill="0" autoLine="0" autoPict="0">
                <anchor moveWithCells="1">
                  <from>
                    <xdr:col>26</xdr:col>
                    <xdr:colOff>63500</xdr:colOff>
                    <xdr:row>893</xdr:row>
                    <xdr:rowOff>69850</xdr:rowOff>
                  </from>
                  <to>
                    <xdr:col>29</xdr:col>
                    <xdr:colOff>177800</xdr:colOff>
                    <xdr:row>894</xdr:row>
                    <xdr:rowOff>266700</xdr:rowOff>
                  </to>
                </anchor>
              </controlPr>
            </control>
          </mc:Choice>
        </mc:AlternateContent>
        <mc:AlternateContent xmlns:mc="http://schemas.openxmlformats.org/markup-compatibility/2006">
          <mc:Choice Requires="x14">
            <control shapeId="13771" r:id="rId758" name="Option Button 1483">
              <controlPr defaultSize="0" autoFill="0" autoLine="0" autoPict="0">
                <anchor moveWithCells="1">
                  <from>
                    <xdr:col>24</xdr:col>
                    <xdr:colOff>152400</xdr:colOff>
                    <xdr:row>894</xdr:row>
                    <xdr:rowOff>196850</xdr:rowOff>
                  </from>
                  <to>
                    <xdr:col>27</xdr:col>
                    <xdr:colOff>107950</xdr:colOff>
                    <xdr:row>894</xdr:row>
                    <xdr:rowOff>463550</xdr:rowOff>
                  </to>
                </anchor>
              </controlPr>
            </control>
          </mc:Choice>
        </mc:AlternateContent>
        <mc:AlternateContent xmlns:mc="http://schemas.openxmlformats.org/markup-compatibility/2006">
          <mc:Choice Requires="x14">
            <control shapeId="13772" r:id="rId759" name="Group Box 1484">
              <controlPr defaultSize="0" autoFill="0" autoPict="0">
                <anchor moveWithCells="1">
                  <from>
                    <xdr:col>24</xdr:col>
                    <xdr:colOff>0</xdr:colOff>
                    <xdr:row>893</xdr:row>
                    <xdr:rowOff>19050</xdr:rowOff>
                  </from>
                  <to>
                    <xdr:col>30</xdr:col>
                    <xdr:colOff>69850</xdr:colOff>
                    <xdr:row>896</xdr:row>
                    <xdr:rowOff>0</xdr:rowOff>
                  </to>
                </anchor>
              </controlPr>
            </control>
          </mc:Choice>
        </mc:AlternateContent>
        <mc:AlternateContent xmlns:mc="http://schemas.openxmlformats.org/markup-compatibility/2006">
          <mc:Choice Requires="x14">
            <control shapeId="13773" r:id="rId760" name="Option Button 1485">
              <controlPr defaultSize="0" autoFill="0" autoLine="0" autoPict="0">
                <anchor moveWithCells="1">
                  <from>
                    <xdr:col>24</xdr:col>
                    <xdr:colOff>165100</xdr:colOff>
                    <xdr:row>896</xdr:row>
                    <xdr:rowOff>12700</xdr:rowOff>
                  </from>
                  <to>
                    <xdr:col>27</xdr:col>
                    <xdr:colOff>120650</xdr:colOff>
                    <xdr:row>896</xdr:row>
                    <xdr:rowOff>273050</xdr:rowOff>
                  </to>
                </anchor>
              </controlPr>
            </control>
          </mc:Choice>
        </mc:AlternateContent>
        <mc:AlternateContent xmlns:mc="http://schemas.openxmlformats.org/markup-compatibility/2006">
          <mc:Choice Requires="x14">
            <control shapeId="13774" r:id="rId761" name="Option Button 1486">
              <controlPr defaultSize="0" autoFill="0" autoLine="0" autoPict="0">
                <anchor moveWithCells="1">
                  <from>
                    <xdr:col>26</xdr:col>
                    <xdr:colOff>76200</xdr:colOff>
                    <xdr:row>895</xdr:row>
                    <xdr:rowOff>63500</xdr:rowOff>
                  </from>
                  <to>
                    <xdr:col>29</xdr:col>
                    <xdr:colOff>190500</xdr:colOff>
                    <xdr:row>896</xdr:row>
                    <xdr:rowOff>266700</xdr:rowOff>
                  </to>
                </anchor>
              </controlPr>
            </control>
          </mc:Choice>
        </mc:AlternateContent>
        <mc:AlternateContent xmlns:mc="http://schemas.openxmlformats.org/markup-compatibility/2006">
          <mc:Choice Requires="x14">
            <control shapeId="13775" r:id="rId762" name="Option Button 1487">
              <controlPr defaultSize="0" autoFill="0" autoLine="0" autoPict="0">
                <anchor moveWithCells="1">
                  <from>
                    <xdr:col>24</xdr:col>
                    <xdr:colOff>165100</xdr:colOff>
                    <xdr:row>896</xdr:row>
                    <xdr:rowOff>196850</xdr:rowOff>
                  </from>
                  <to>
                    <xdr:col>27</xdr:col>
                    <xdr:colOff>120650</xdr:colOff>
                    <xdr:row>896</xdr:row>
                    <xdr:rowOff>463550</xdr:rowOff>
                  </to>
                </anchor>
              </controlPr>
            </control>
          </mc:Choice>
        </mc:AlternateContent>
        <mc:AlternateContent xmlns:mc="http://schemas.openxmlformats.org/markup-compatibility/2006">
          <mc:Choice Requires="x14">
            <control shapeId="13776" r:id="rId763" name="Group Box 1488">
              <controlPr defaultSize="0" autoFill="0" autoPict="0">
                <anchor moveWithCells="1">
                  <from>
                    <xdr:col>24</xdr:col>
                    <xdr:colOff>12700</xdr:colOff>
                    <xdr:row>895</xdr:row>
                    <xdr:rowOff>12700</xdr:rowOff>
                  </from>
                  <to>
                    <xdr:col>30</xdr:col>
                    <xdr:colOff>82550</xdr:colOff>
                    <xdr:row>898</xdr:row>
                    <xdr:rowOff>6350</xdr:rowOff>
                  </to>
                </anchor>
              </controlPr>
            </control>
          </mc:Choice>
        </mc:AlternateContent>
        <mc:AlternateContent xmlns:mc="http://schemas.openxmlformats.org/markup-compatibility/2006">
          <mc:Choice Requires="x14">
            <control shapeId="13777" r:id="rId764" name="Option Button 1489">
              <controlPr defaultSize="0" autoFill="0" autoLine="0" autoPict="0">
                <anchor moveWithCells="1">
                  <from>
                    <xdr:col>24</xdr:col>
                    <xdr:colOff>158750</xdr:colOff>
                    <xdr:row>898</xdr:row>
                    <xdr:rowOff>254000</xdr:rowOff>
                  </from>
                  <to>
                    <xdr:col>27</xdr:col>
                    <xdr:colOff>114300</xdr:colOff>
                    <xdr:row>899</xdr:row>
                    <xdr:rowOff>44450</xdr:rowOff>
                  </to>
                </anchor>
              </controlPr>
            </control>
          </mc:Choice>
        </mc:AlternateContent>
        <mc:AlternateContent xmlns:mc="http://schemas.openxmlformats.org/markup-compatibility/2006">
          <mc:Choice Requires="x14">
            <control shapeId="13778" r:id="rId765" name="Option Button 1490">
              <controlPr defaultSize="0" autoFill="0" autoLine="0" autoPict="0">
                <anchor moveWithCells="1">
                  <from>
                    <xdr:col>26</xdr:col>
                    <xdr:colOff>69850</xdr:colOff>
                    <xdr:row>898</xdr:row>
                    <xdr:rowOff>234950</xdr:rowOff>
                  </from>
                  <to>
                    <xdr:col>29</xdr:col>
                    <xdr:colOff>184150</xdr:colOff>
                    <xdr:row>899</xdr:row>
                    <xdr:rowOff>44450</xdr:rowOff>
                  </to>
                </anchor>
              </controlPr>
            </control>
          </mc:Choice>
        </mc:AlternateContent>
        <mc:AlternateContent xmlns:mc="http://schemas.openxmlformats.org/markup-compatibility/2006">
          <mc:Choice Requires="x14">
            <control shapeId="13779" r:id="rId766" name="Option Button 1491">
              <controlPr defaultSize="0" autoFill="0" autoLine="0" autoPict="0">
                <anchor moveWithCells="1">
                  <from>
                    <xdr:col>24</xdr:col>
                    <xdr:colOff>158750</xdr:colOff>
                    <xdr:row>898</xdr:row>
                    <xdr:rowOff>438150</xdr:rowOff>
                  </from>
                  <to>
                    <xdr:col>27</xdr:col>
                    <xdr:colOff>114300</xdr:colOff>
                    <xdr:row>900</xdr:row>
                    <xdr:rowOff>165100</xdr:rowOff>
                  </to>
                </anchor>
              </controlPr>
            </control>
          </mc:Choice>
        </mc:AlternateContent>
        <mc:AlternateContent xmlns:mc="http://schemas.openxmlformats.org/markup-compatibility/2006">
          <mc:Choice Requires="x14">
            <control shapeId="13780" r:id="rId767" name="Group Box 1492">
              <controlPr defaultSize="0" autoFill="0" autoPict="0">
                <anchor moveWithCells="1">
                  <from>
                    <xdr:col>24</xdr:col>
                    <xdr:colOff>6350</xdr:colOff>
                    <xdr:row>898</xdr:row>
                    <xdr:rowOff>184150</xdr:rowOff>
                  </from>
                  <to>
                    <xdr:col>30</xdr:col>
                    <xdr:colOff>76200</xdr:colOff>
                    <xdr:row>900</xdr:row>
                    <xdr:rowOff>241300</xdr:rowOff>
                  </to>
                </anchor>
              </controlPr>
            </control>
          </mc:Choice>
        </mc:AlternateContent>
        <mc:AlternateContent xmlns:mc="http://schemas.openxmlformats.org/markup-compatibility/2006">
          <mc:Choice Requires="x14">
            <control shapeId="13781" r:id="rId768" name="Option Button 1493">
              <controlPr defaultSize="0" autoFill="0" autoLine="0" autoPict="0">
                <anchor moveWithCells="1">
                  <from>
                    <xdr:col>24</xdr:col>
                    <xdr:colOff>165100</xdr:colOff>
                    <xdr:row>911</xdr:row>
                    <xdr:rowOff>279400</xdr:rowOff>
                  </from>
                  <to>
                    <xdr:col>27</xdr:col>
                    <xdr:colOff>120650</xdr:colOff>
                    <xdr:row>913</xdr:row>
                    <xdr:rowOff>0</xdr:rowOff>
                  </to>
                </anchor>
              </controlPr>
            </control>
          </mc:Choice>
        </mc:AlternateContent>
        <mc:AlternateContent xmlns:mc="http://schemas.openxmlformats.org/markup-compatibility/2006">
          <mc:Choice Requires="x14">
            <control shapeId="13782" r:id="rId769" name="Option Button 1494">
              <controlPr defaultSize="0" autoFill="0" autoLine="0" autoPict="0">
                <anchor moveWithCells="1">
                  <from>
                    <xdr:col>26</xdr:col>
                    <xdr:colOff>76200</xdr:colOff>
                    <xdr:row>911</xdr:row>
                    <xdr:rowOff>260350</xdr:rowOff>
                  </from>
                  <to>
                    <xdr:col>29</xdr:col>
                    <xdr:colOff>190500</xdr:colOff>
                    <xdr:row>913</xdr:row>
                    <xdr:rowOff>6350</xdr:rowOff>
                  </to>
                </anchor>
              </controlPr>
            </control>
          </mc:Choice>
        </mc:AlternateContent>
        <mc:AlternateContent xmlns:mc="http://schemas.openxmlformats.org/markup-compatibility/2006">
          <mc:Choice Requires="x14">
            <control shapeId="13783" r:id="rId770" name="Option Button 1495">
              <controlPr defaultSize="0" autoFill="0" autoLine="0" autoPict="0">
                <anchor moveWithCells="1">
                  <from>
                    <xdr:col>24</xdr:col>
                    <xdr:colOff>165100</xdr:colOff>
                    <xdr:row>912</xdr:row>
                    <xdr:rowOff>0</xdr:rowOff>
                  </from>
                  <to>
                    <xdr:col>27</xdr:col>
                    <xdr:colOff>120650</xdr:colOff>
                    <xdr:row>913</xdr:row>
                    <xdr:rowOff>190500</xdr:rowOff>
                  </to>
                </anchor>
              </controlPr>
            </control>
          </mc:Choice>
        </mc:AlternateContent>
        <mc:AlternateContent xmlns:mc="http://schemas.openxmlformats.org/markup-compatibility/2006">
          <mc:Choice Requires="x14">
            <control shapeId="13784" r:id="rId771" name="Group Box 1496">
              <controlPr defaultSize="0" autoFill="0" autoPict="0">
                <anchor moveWithCells="1">
                  <from>
                    <xdr:col>24</xdr:col>
                    <xdr:colOff>12700</xdr:colOff>
                    <xdr:row>911</xdr:row>
                    <xdr:rowOff>209550</xdr:rowOff>
                  </from>
                  <to>
                    <xdr:col>30</xdr:col>
                    <xdr:colOff>82550</xdr:colOff>
                    <xdr:row>913</xdr:row>
                    <xdr:rowOff>266700</xdr:rowOff>
                  </to>
                </anchor>
              </controlPr>
            </control>
          </mc:Choice>
        </mc:AlternateContent>
        <mc:AlternateContent xmlns:mc="http://schemas.openxmlformats.org/markup-compatibility/2006">
          <mc:Choice Requires="x14">
            <control shapeId="13785" r:id="rId772" name="Option Button 1497">
              <controlPr defaultSize="0" autoFill="0" autoLine="0" autoPict="0">
                <anchor moveWithCells="1">
                  <from>
                    <xdr:col>24</xdr:col>
                    <xdr:colOff>152400</xdr:colOff>
                    <xdr:row>932</xdr:row>
                    <xdr:rowOff>6350</xdr:rowOff>
                  </from>
                  <to>
                    <xdr:col>27</xdr:col>
                    <xdr:colOff>107950</xdr:colOff>
                    <xdr:row>932</xdr:row>
                    <xdr:rowOff>266700</xdr:rowOff>
                  </to>
                </anchor>
              </controlPr>
            </control>
          </mc:Choice>
        </mc:AlternateContent>
        <mc:AlternateContent xmlns:mc="http://schemas.openxmlformats.org/markup-compatibility/2006">
          <mc:Choice Requires="x14">
            <control shapeId="13786" r:id="rId773" name="Option Button 1498">
              <controlPr defaultSize="0" autoFill="0" autoLine="0" autoPict="0">
                <anchor moveWithCells="1">
                  <from>
                    <xdr:col>26</xdr:col>
                    <xdr:colOff>63500</xdr:colOff>
                    <xdr:row>931</xdr:row>
                    <xdr:rowOff>63500</xdr:rowOff>
                  </from>
                  <to>
                    <xdr:col>29</xdr:col>
                    <xdr:colOff>177800</xdr:colOff>
                    <xdr:row>932</xdr:row>
                    <xdr:rowOff>260350</xdr:rowOff>
                  </to>
                </anchor>
              </controlPr>
            </control>
          </mc:Choice>
        </mc:AlternateContent>
        <mc:AlternateContent xmlns:mc="http://schemas.openxmlformats.org/markup-compatibility/2006">
          <mc:Choice Requires="x14">
            <control shapeId="13787" r:id="rId774" name="Option Button 1499">
              <controlPr defaultSize="0" autoFill="0" autoLine="0" autoPict="0">
                <anchor moveWithCells="1">
                  <from>
                    <xdr:col>24</xdr:col>
                    <xdr:colOff>152400</xdr:colOff>
                    <xdr:row>932</xdr:row>
                    <xdr:rowOff>190500</xdr:rowOff>
                  </from>
                  <to>
                    <xdr:col>27</xdr:col>
                    <xdr:colOff>107950</xdr:colOff>
                    <xdr:row>932</xdr:row>
                    <xdr:rowOff>457200</xdr:rowOff>
                  </to>
                </anchor>
              </controlPr>
            </control>
          </mc:Choice>
        </mc:AlternateContent>
        <mc:AlternateContent xmlns:mc="http://schemas.openxmlformats.org/markup-compatibility/2006">
          <mc:Choice Requires="x14">
            <control shapeId="13788" r:id="rId775" name="Group Box 1500">
              <controlPr defaultSize="0" autoFill="0" autoPict="0">
                <anchor moveWithCells="1">
                  <from>
                    <xdr:col>24</xdr:col>
                    <xdr:colOff>0</xdr:colOff>
                    <xdr:row>931</xdr:row>
                    <xdr:rowOff>6350</xdr:rowOff>
                  </from>
                  <to>
                    <xdr:col>30</xdr:col>
                    <xdr:colOff>69850</xdr:colOff>
                    <xdr:row>934</xdr:row>
                    <xdr:rowOff>6350</xdr:rowOff>
                  </to>
                </anchor>
              </controlPr>
            </control>
          </mc:Choice>
        </mc:AlternateContent>
        <mc:AlternateContent xmlns:mc="http://schemas.openxmlformats.org/markup-compatibility/2006">
          <mc:Choice Requires="x14">
            <control shapeId="13789" r:id="rId776" name="Option Button 1501">
              <controlPr defaultSize="0" autoFill="0" autoLine="0" autoPict="0">
                <anchor moveWithCells="1">
                  <from>
                    <xdr:col>24</xdr:col>
                    <xdr:colOff>152400</xdr:colOff>
                    <xdr:row>934</xdr:row>
                    <xdr:rowOff>12700</xdr:rowOff>
                  </from>
                  <to>
                    <xdr:col>27</xdr:col>
                    <xdr:colOff>107950</xdr:colOff>
                    <xdr:row>934</xdr:row>
                    <xdr:rowOff>273050</xdr:rowOff>
                  </to>
                </anchor>
              </controlPr>
            </control>
          </mc:Choice>
        </mc:AlternateContent>
        <mc:AlternateContent xmlns:mc="http://schemas.openxmlformats.org/markup-compatibility/2006">
          <mc:Choice Requires="x14">
            <control shapeId="13790" r:id="rId777" name="Option Button 1502">
              <controlPr defaultSize="0" autoFill="0" autoLine="0" autoPict="0">
                <anchor moveWithCells="1">
                  <from>
                    <xdr:col>26</xdr:col>
                    <xdr:colOff>63500</xdr:colOff>
                    <xdr:row>933</xdr:row>
                    <xdr:rowOff>69850</xdr:rowOff>
                  </from>
                  <to>
                    <xdr:col>29</xdr:col>
                    <xdr:colOff>177800</xdr:colOff>
                    <xdr:row>934</xdr:row>
                    <xdr:rowOff>266700</xdr:rowOff>
                  </to>
                </anchor>
              </controlPr>
            </control>
          </mc:Choice>
        </mc:AlternateContent>
        <mc:AlternateContent xmlns:mc="http://schemas.openxmlformats.org/markup-compatibility/2006">
          <mc:Choice Requires="x14">
            <control shapeId="13791" r:id="rId778" name="Option Button 1503">
              <controlPr defaultSize="0" autoFill="0" autoLine="0" autoPict="0">
                <anchor moveWithCells="1">
                  <from>
                    <xdr:col>24</xdr:col>
                    <xdr:colOff>152400</xdr:colOff>
                    <xdr:row>934</xdr:row>
                    <xdr:rowOff>196850</xdr:rowOff>
                  </from>
                  <to>
                    <xdr:col>27</xdr:col>
                    <xdr:colOff>107950</xdr:colOff>
                    <xdr:row>935</xdr:row>
                    <xdr:rowOff>6350</xdr:rowOff>
                  </to>
                </anchor>
              </controlPr>
            </control>
          </mc:Choice>
        </mc:AlternateContent>
        <mc:AlternateContent xmlns:mc="http://schemas.openxmlformats.org/markup-compatibility/2006">
          <mc:Choice Requires="x14">
            <control shapeId="13792" r:id="rId779" name="Group Box 1504">
              <controlPr defaultSize="0" autoFill="0" autoPict="0">
                <anchor moveWithCells="1">
                  <from>
                    <xdr:col>24</xdr:col>
                    <xdr:colOff>0</xdr:colOff>
                    <xdr:row>933</xdr:row>
                    <xdr:rowOff>12700</xdr:rowOff>
                  </from>
                  <to>
                    <xdr:col>30</xdr:col>
                    <xdr:colOff>69850</xdr:colOff>
                    <xdr:row>936</xdr:row>
                    <xdr:rowOff>0</xdr:rowOff>
                  </to>
                </anchor>
              </controlPr>
            </control>
          </mc:Choice>
        </mc:AlternateContent>
        <mc:AlternateContent xmlns:mc="http://schemas.openxmlformats.org/markup-compatibility/2006">
          <mc:Choice Requires="x14">
            <control shapeId="13793" r:id="rId780" name="Option Button 1505">
              <controlPr defaultSize="0" autoFill="0" autoLine="0" autoPict="0">
                <anchor moveWithCells="1">
                  <from>
                    <xdr:col>24</xdr:col>
                    <xdr:colOff>152400</xdr:colOff>
                    <xdr:row>953</xdr:row>
                    <xdr:rowOff>292100</xdr:rowOff>
                  </from>
                  <to>
                    <xdr:col>27</xdr:col>
                    <xdr:colOff>107950</xdr:colOff>
                    <xdr:row>955</xdr:row>
                    <xdr:rowOff>12700</xdr:rowOff>
                  </to>
                </anchor>
              </controlPr>
            </control>
          </mc:Choice>
        </mc:AlternateContent>
        <mc:AlternateContent xmlns:mc="http://schemas.openxmlformats.org/markup-compatibility/2006">
          <mc:Choice Requires="x14">
            <control shapeId="13794" r:id="rId781" name="Option Button 1506">
              <controlPr defaultSize="0" autoFill="0" autoLine="0" autoPict="0">
                <anchor moveWithCells="1">
                  <from>
                    <xdr:col>26</xdr:col>
                    <xdr:colOff>63500</xdr:colOff>
                    <xdr:row>953</xdr:row>
                    <xdr:rowOff>273050</xdr:rowOff>
                  </from>
                  <to>
                    <xdr:col>29</xdr:col>
                    <xdr:colOff>177800</xdr:colOff>
                    <xdr:row>955</xdr:row>
                    <xdr:rowOff>6350</xdr:rowOff>
                  </to>
                </anchor>
              </controlPr>
            </control>
          </mc:Choice>
        </mc:AlternateContent>
        <mc:AlternateContent xmlns:mc="http://schemas.openxmlformats.org/markup-compatibility/2006">
          <mc:Choice Requires="x14">
            <control shapeId="13795" r:id="rId782" name="Option Button 1507">
              <controlPr defaultSize="0" autoFill="0" autoLine="0" autoPict="0">
                <anchor moveWithCells="1">
                  <from>
                    <xdr:col>24</xdr:col>
                    <xdr:colOff>152400</xdr:colOff>
                    <xdr:row>954</xdr:row>
                    <xdr:rowOff>12700</xdr:rowOff>
                  </from>
                  <to>
                    <xdr:col>27</xdr:col>
                    <xdr:colOff>107950</xdr:colOff>
                    <xdr:row>955</xdr:row>
                    <xdr:rowOff>203200</xdr:rowOff>
                  </to>
                </anchor>
              </controlPr>
            </control>
          </mc:Choice>
        </mc:AlternateContent>
        <mc:AlternateContent xmlns:mc="http://schemas.openxmlformats.org/markup-compatibility/2006">
          <mc:Choice Requires="x14">
            <control shapeId="13796" r:id="rId783" name="Group Box 1508">
              <controlPr defaultSize="0" autoFill="0" autoPict="0">
                <anchor moveWithCells="1">
                  <from>
                    <xdr:col>24</xdr:col>
                    <xdr:colOff>0</xdr:colOff>
                    <xdr:row>953</xdr:row>
                    <xdr:rowOff>215900</xdr:rowOff>
                  </from>
                  <to>
                    <xdr:col>30</xdr:col>
                    <xdr:colOff>69850</xdr:colOff>
                    <xdr:row>955</xdr:row>
                    <xdr:rowOff>279400</xdr:rowOff>
                  </to>
                </anchor>
              </controlPr>
            </control>
          </mc:Choice>
        </mc:AlternateContent>
        <mc:AlternateContent xmlns:mc="http://schemas.openxmlformats.org/markup-compatibility/2006">
          <mc:Choice Requires="x14">
            <control shapeId="13797" r:id="rId784" name="Option Button 1509">
              <controlPr defaultSize="0" autoFill="0" autoLine="0" autoPict="0">
                <anchor moveWithCells="1">
                  <from>
                    <xdr:col>24</xdr:col>
                    <xdr:colOff>120650</xdr:colOff>
                    <xdr:row>957</xdr:row>
                    <xdr:rowOff>6350</xdr:rowOff>
                  </from>
                  <to>
                    <xdr:col>27</xdr:col>
                    <xdr:colOff>6350</xdr:colOff>
                    <xdr:row>957</xdr:row>
                    <xdr:rowOff>266700</xdr:rowOff>
                  </to>
                </anchor>
              </controlPr>
            </control>
          </mc:Choice>
        </mc:AlternateContent>
        <mc:AlternateContent xmlns:mc="http://schemas.openxmlformats.org/markup-compatibility/2006">
          <mc:Choice Requires="x14">
            <control shapeId="13798" r:id="rId785" name="Option Button 1510">
              <controlPr defaultSize="0" autoFill="0" autoLine="0" autoPict="0">
                <anchor moveWithCells="1">
                  <from>
                    <xdr:col>26</xdr:col>
                    <xdr:colOff>31750</xdr:colOff>
                    <xdr:row>956</xdr:row>
                    <xdr:rowOff>57150</xdr:rowOff>
                  </from>
                  <to>
                    <xdr:col>29</xdr:col>
                    <xdr:colOff>76200</xdr:colOff>
                    <xdr:row>957</xdr:row>
                    <xdr:rowOff>260350</xdr:rowOff>
                  </to>
                </anchor>
              </controlPr>
            </control>
          </mc:Choice>
        </mc:AlternateContent>
        <mc:AlternateContent xmlns:mc="http://schemas.openxmlformats.org/markup-compatibility/2006">
          <mc:Choice Requires="x14">
            <control shapeId="13799" r:id="rId786" name="Option Button 1511">
              <controlPr defaultSize="0" autoFill="0" autoLine="0" autoPict="0">
                <anchor moveWithCells="1">
                  <from>
                    <xdr:col>24</xdr:col>
                    <xdr:colOff>120650</xdr:colOff>
                    <xdr:row>957</xdr:row>
                    <xdr:rowOff>184150</xdr:rowOff>
                  </from>
                  <to>
                    <xdr:col>27</xdr:col>
                    <xdr:colOff>6350</xdr:colOff>
                    <xdr:row>957</xdr:row>
                    <xdr:rowOff>457200</xdr:rowOff>
                  </to>
                </anchor>
              </controlPr>
            </control>
          </mc:Choice>
        </mc:AlternateContent>
        <mc:AlternateContent xmlns:mc="http://schemas.openxmlformats.org/markup-compatibility/2006">
          <mc:Choice Requires="x14">
            <control shapeId="13800" r:id="rId787" name="Group Box 1512">
              <controlPr defaultSize="0" autoFill="0" autoPict="0">
                <anchor moveWithCells="1">
                  <from>
                    <xdr:col>24</xdr:col>
                    <xdr:colOff>6350</xdr:colOff>
                    <xdr:row>956</xdr:row>
                    <xdr:rowOff>0</xdr:rowOff>
                  </from>
                  <to>
                    <xdr:col>29</xdr:col>
                    <xdr:colOff>234950</xdr:colOff>
                    <xdr:row>958</xdr:row>
                    <xdr:rowOff>63500</xdr:rowOff>
                  </to>
                </anchor>
              </controlPr>
            </control>
          </mc:Choice>
        </mc:AlternateContent>
        <mc:AlternateContent xmlns:mc="http://schemas.openxmlformats.org/markup-compatibility/2006">
          <mc:Choice Requires="x14">
            <control shapeId="13801" r:id="rId788" name="Option Button 1513">
              <controlPr defaultSize="0" autoFill="0" autoLine="0" autoPict="0">
                <anchor moveWithCells="1">
                  <from>
                    <xdr:col>24</xdr:col>
                    <xdr:colOff>114300</xdr:colOff>
                    <xdr:row>977</xdr:row>
                    <xdr:rowOff>57150</xdr:rowOff>
                  </from>
                  <to>
                    <xdr:col>27</xdr:col>
                    <xdr:colOff>6350</xdr:colOff>
                    <xdr:row>978</xdr:row>
                    <xdr:rowOff>241300</xdr:rowOff>
                  </to>
                </anchor>
              </controlPr>
            </control>
          </mc:Choice>
        </mc:AlternateContent>
        <mc:AlternateContent xmlns:mc="http://schemas.openxmlformats.org/markup-compatibility/2006">
          <mc:Choice Requires="x14">
            <control shapeId="13802" r:id="rId789" name="Option Button 1514">
              <controlPr defaultSize="0" autoFill="0" autoLine="0" autoPict="0">
                <anchor moveWithCells="1">
                  <from>
                    <xdr:col>26</xdr:col>
                    <xdr:colOff>25400</xdr:colOff>
                    <xdr:row>977</xdr:row>
                    <xdr:rowOff>38100</xdr:rowOff>
                  </from>
                  <to>
                    <xdr:col>29</xdr:col>
                    <xdr:colOff>76200</xdr:colOff>
                    <xdr:row>978</xdr:row>
                    <xdr:rowOff>234950</xdr:rowOff>
                  </to>
                </anchor>
              </controlPr>
            </control>
          </mc:Choice>
        </mc:AlternateContent>
        <mc:AlternateContent xmlns:mc="http://schemas.openxmlformats.org/markup-compatibility/2006">
          <mc:Choice Requires="x14">
            <control shapeId="13803" r:id="rId790" name="Option Button 1515">
              <controlPr defaultSize="0" autoFill="0" autoLine="0" autoPict="0">
                <anchor moveWithCells="1">
                  <from>
                    <xdr:col>24</xdr:col>
                    <xdr:colOff>114300</xdr:colOff>
                    <xdr:row>978</xdr:row>
                    <xdr:rowOff>158750</xdr:rowOff>
                  </from>
                  <to>
                    <xdr:col>27</xdr:col>
                    <xdr:colOff>6350</xdr:colOff>
                    <xdr:row>978</xdr:row>
                    <xdr:rowOff>431800</xdr:rowOff>
                  </to>
                </anchor>
              </controlPr>
            </control>
          </mc:Choice>
        </mc:AlternateContent>
        <mc:AlternateContent xmlns:mc="http://schemas.openxmlformats.org/markup-compatibility/2006">
          <mc:Choice Requires="x14">
            <control shapeId="13804" r:id="rId791" name="Group Box 1516">
              <controlPr defaultSize="0" autoFill="0" autoPict="0">
                <anchor moveWithCells="1">
                  <from>
                    <xdr:col>23</xdr:col>
                    <xdr:colOff>298450</xdr:colOff>
                    <xdr:row>976</xdr:row>
                    <xdr:rowOff>438150</xdr:rowOff>
                  </from>
                  <to>
                    <xdr:col>29</xdr:col>
                    <xdr:colOff>228600</xdr:colOff>
                    <xdr:row>979</xdr:row>
                    <xdr:rowOff>44450</xdr:rowOff>
                  </to>
                </anchor>
              </controlPr>
            </control>
          </mc:Choice>
        </mc:AlternateContent>
        <mc:AlternateContent xmlns:mc="http://schemas.openxmlformats.org/markup-compatibility/2006">
          <mc:Choice Requires="x14">
            <control shapeId="13805" r:id="rId792" name="Option Button 1517">
              <controlPr defaultSize="0" autoFill="0" autoLine="0" autoPict="0">
                <anchor moveWithCells="1">
                  <from>
                    <xdr:col>24</xdr:col>
                    <xdr:colOff>114300</xdr:colOff>
                    <xdr:row>984</xdr:row>
                    <xdr:rowOff>19050</xdr:rowOff>
                  </from>
                  <to>
                    <xdr:col>27</xdr:col>
                    <xdr:colOff>6350</xdr:colOff>
                    <xdr:row>984</xdr:row>
                    <xdr:rowOff>279400</xdr:rowOff>
                  </to>
                </anchor>
              </controlPr>
            </control>
          </mc:Choice>
        </mc:AlternateContent>
        <mc:AlternateContent xmlns:mc="http://schemas.openxmlformats.org/markup-compatibility/2006">
          <mc:Choice Requires="x14">
            <control shapeId="13806" r:id="rId793" name="Option Button 1518">
              <controlPr defaultSize="0" autoFill="0" autoLine="0" autoPict="0">
                <anchor moveWithCells="1">
                  <from>
                    <xdr:col>26</xdr:col>
                    <xdr:colOff>25400</xdr:colOff>
                    <xdr:row>984</xdr:row>
                    <xdr:rowOff>0</xdr:rowOff>
                  </from>
                  <to>
                    <xdr:col>29</xdr:col>
                    <xdr:colOff>76200</xdr:colOff>
                    <xdr:row>984</xdr:row>
                    <xdr:rowOff>273050</xdr:rowOff>
                  </to>
                </anchor>
              </controlPr>
            </control>
          </mc:Choice>
        </mc:AlternateContent>
        <mc:AlternateContent xmlns:mc="http://schemas.openxmlformats.org/markup-compatibility/2006">
          <mc:Choice Requires="x14">
            <control shapeId="13807" r:id="rId794" name="Option Button 1519">
              <controlPr defaultSize="0" autoFill="0" autoLine="0" autoPict="0">
                <anchor moveWithCells="1">
                  <from>
                    <xdr:col>24</xdr:col>
                    <xdr:colOff>114300</xdr:colOff>
                    <xdr:row>984</xdr:row>
                    <xdr:rowOff>196850</xdr:rowOff>
                  </from>
                  <to>
                    <xdr:col>27</xdr:col>
                    <xdr:colOff>6350</xdr:colOff>
                    <xdr:row>985</xdr:row>
                    <xdr:rowOff>6350</xdr:rowOff>
                  </to>
                </anchor>
              </controlPr>
            </control>
          </mc:Choice>
        </mc:AlternateContent>
        <mc:AlternateContent xmlns:mc="http://schemas.openxmlformats.org/markup-compatibility/2006">
          <mc:Choice Requires="x14">
            <control shapeId="13808" r:id="rId795" name="Group Box 1520">
              <controlPr defaultSize="0" autoFill="0" autoPict="0">
                <anchor moveWithCells="1">
                  <from>
                    <xdr:col>24</xdr:col>
                    <xdr:colOff>0</xdr:colOff>
                    <xdr:row>983</xdr:row>
                    <xdr:rowOff>12700</xdr:rowOff>
                  </from>
                  <to>
                    <xdr:col>29</xdr:col>
                    <xdr:colOff>228600</xdr:colOff>
                    <xdr:row>986</xdr:row>
                    <xdr:rowOff>6350</xdr:rowOff>
                  </to>
                </anchor>
              </controlPr>
            </control>
          </mc:Choice>
        </mc:AlternateContent>
        <mc:AlternateContent xmlns:mc="http://schemas.openxmlformats.org/markup-compatibility/2006">
          <mc:Choice Requires="x14">
            <control shapeId="13809" r:id="rId796" name="Option Button 1521">
              <controlPr defaultSize="0" autoFill="0" autoLine="0" autoPict="0">
                <anchor moveWithCells="1">
                  <from>
                    <xdr:col>24</xdr:col>
                    <xdr:colOff>114300</xdr:colOff>
                    <xdr:row>995</xdr:row>
                    <xdr:rowOff>279400</xdr:rowOff>
                  </from>
                  <to>
                    <xdr:col>27</xdr:col>
                    <xdr:colOff>6350</xdr:colOff>
                    <xdr:row>997</xdr:row>
                    <xdr:rowOff>0</xdr:rowOff>
                  </to>
                </anchor>
              </controlPr>
            </control>
          </mc:Choice>
        </mc:AlternateContent>
        <mc:AlternateContent xmlns:mc="http://schemas.openxmlformats.org/markup-compatibility/2006">
          <mc:Choice Requires="x14">
            <control shapeId="13810" r:id="rId797" name="Option Button 1522">
              <controlPr defaultSize="0" autoFill="0" autoLine="0" autoPict="0">
                <anchor moveWithCells="1">
                  <from>
                    <xdr:col>26</xdr:col>
                    <xdr:colOff>25400</xdr:colOff>
                    <xdr:row>995</xdr:row>
                    <xdr:rowOff>260350</xdr:rowOff>
                  </from>
                  <to>
                    <xdr:col>29</xdr:col>
                    <xdr:colOff>76200</xdr:colOff>
                    <xdr:row>997</xdr:row>
                    <xdr:rowOff>6350</xdr:rowOff>
                  </to>
                </anchor>
              </controlPr>
            </control>
          </mc:Choice>
        </mc:AlternateContent>
        <mc:AlternateContent xmlns:mc="http://schemas.openxmlformats.org/markup-compatibility/2006">
          <mc:Choice Requires="x14">
            <control shapeId="13811" r:id="rId798" name="Option Button 1523">
              <controlPr defaultSize="0" autoFill="0" autoLine="0" autoPict="0">
                <anchor moveWithCells="1">
                  <from>
                    <xdr:col>24</xdr:col>
                    <xdr:colOff>114300</xdr:colOff>
                    <xdr:row>995</xdr:row>
                    <xdr:rowOff>457200</xdr:rowOff>
                  </from>
                  <to>
                    <xdr:col>27</xdr:col>
                    <xdr:colOff>6350</xdr:colOff>
                    <xdr:row>997</xdr:row>
                    <xdr:rowOff>190500</xdr:rowOff>
                  </to>
                </anchor>
              </controlPr>
            </control>
          </mc:Choice>
        </mc:AlternateContent>
        <mc:AlternateContent xmlns:mc="http://schemas.openxmlformats.org/markup-compatibility/2006">
          <mc:Choice Requires="x14">
            <control shapeId="13812" r:id="rId799" name="Group Box 1524">
              <controlPr defaultSize="0" autoFill="0" autoPict="0">
                <anchor moveWithCells="1">
                  <from>
                    <xdr:col>24</xdr:col>
                    <xdr:colOff>0</xdr:colOff>
                    <xdr:row>995</xdr:row>
                    <xdr:rowOff>196850</xdr:rowOff>
                  </from>
                  <to>
                    <xdr:col>29</xdr:col>
                    <xdr:colOff>228600</xdr:colOff>
                    <xdr:row>997</xdr:row>
                    <xdr:rowOff>266700</xdr:rowOff>
                  </to>
                </anchor>
              </controlPr>
            </control>
          </mc:Choice>
        </mc:AlternateContent>
        <mc:AlternateContent xmlns:mc="http://schemas.openxmlformats.org/markup-compatibility/2006">
          <mc:Choice Requires="x14">
            <control shapeId="13813" r:id="rId800" name="Option Button 1525">
              <controlPr defaultSize="0" autoFill="0" autoLine="0" autoPict="0">
                <anchor moveWithCells="1">
                  <from>
                    <xdr:col>24</xdr:col>
                    <xdr:colOff>114300</xdr:colOff>
                    <xdr:row>998</xdr:row>
                    <xdr:rowOff>63500</xdr:rowOff>
                  </from>
                  <to>
                    <xdr:col>27</xdr:col>
                    <xdr:colOff>6350</xdr:colOff>
                    <xdr:row>999</xdr:row>
                    <xdr:rowOff>247650</xdr:rowOff>
                  </to>
                </anchor>
              </controlPr>
            </control>
          </mc:Choice>
        </mc:AlternateContent>
        <mc:AlternateContent xmlns:mc="http://schemas.openxmlformats.org/markup-compatibility/2006">
          <mc:Choice Requires="x14">
            <control shapeId="13814" r:id="rId801" name="Option Button 1526">
              <controlPr defaultSize="0" autoFill="0" autoLine="0" autoPict="0">
                <anchor moveWithCells="1">
                  <from>
                    <xdr:col>26</xdr:col>
                    <xdr:colOff>25400</xdr:colOff>
                    <xdr:row>998</xdr:row>
                    <xdr:rowOff>44450</xdr:rowOff>
                  </from>
                  <to>
                    <xdr:col>29</xdr:col>
                    <xdr:colOff>76200</xdr:colOff>
                    <xdr:row>999</xdr:row>
                    <xdr:rowOff>247650</xdr:rowOff>
                  </to>
                </anchor>
              </controlPr>
            </control>
          </mc:Choice>
        </mc:AlternateContent>
        <mc:AlternateContent xmlns:mc="http://schemas.openxmlformats.org/markup-compatibility/2006">
          <mc:Choice Requires="x14">
            <control shapeId="13815" r:id="rId802" name="Option Button 1527">
              <controlPr defaultSize="0" autoFill="0" autoLine="0" autoPict="0">
                <anchor moveWithCells="1">
                  <from>
                    <xdr:col>24</xdr:col>
                    <xdr:colOff>114300</xdr:colOff>
                    <xdr:row>999</xdr:row>
                    <xdr:rowOff>171450</xdr:rowOff>
                  </from>
                  <to>
                    <xdr:col>27</xdr:col>
                    <xdr:colOff>6350</xdr:colOff>
                    <xdr:row>999</xdr:row>
                    <xdr:rowOff>438150</xdr:rowOff>
                  </to>
                </anchor>
              </controlPr>
            </control>
          </mc:Choice>
        </mc:AlternateContent>
        <mc:AlternateContent xmlns:mc="http://schemas.openxmlformats.org/markup-compatibility/2006">
          <mc:Choice Requires="x14">
            <control shapeId="13816" r:id="rId803" name="Group Box 1528">
              <controlPr defaultSize="0" autoFill="0" autoPict="0">
                <anchor moveWithCells="1">
                  <from>
                    <xdr:col>24</xdr:col>
                    <xdr:colOff>0</xdr:colOff>
                    <xdr:row>997</xdr:row>
                    <xdr:rowOff>444500</xdr:rowOff>
                  </from>
                  <to>
                    <xdr:col>29</xdr:col>
                    <xdr:colOff>228600</xdr:colOff>
                    <xdr:row>1000</xdr:row>
                    <xdr:rowOff>50800</xdr:rowOff>
                  </to>
                </anchor>
              </controlPr>
            </control>
          </mc:Choice>
        </mc:AlternateContent>
        <mc:AlternateContent xmlns:mc="http://schemas.openxmlformats.org/markup-compatibility/2006">
          <mc:Choice Requires="x14">
            <control shapeId="13817" r:id="rId804" name="Option Button 1529">
              <controlPr defaultSize="0" autoFill="0" autoLine="0" autoPict="0">
                <anchor moveWithCells="1">
                  <from>
                    <xdr:col>24</xdr:col>
                    <xdr:colOff>114300</xdr:colOff>
                    <xdr:row>1018</xdr:row>
                    <xdr:rowOff>260350</xdr:rowOff>
                  </from>
                  <to>
                    <xdr:col>27</xdr:col>
                    <xdr:colOff>6350</xdr:colOff>
                    <xdr:row>1019</xdr:row>
                    <xdr:rowOff>57150</xdr:rowOff>
                  </to>
                </anchor>
              </controlPr>
            </control>
          </mc:Choice>
        </mc:AlternateContent>
        <mc:AlternateContent xmlns:mc="http://schemas.openxmlformats.org/markup-compatibility/2006">
          <mc:Choice Requires="x14">
            <control shapeId="13818" r:id="rId805" name="Option Button 1530">
              <controlPr defaultSize="0" autoFill="0" autoLine="0" autoPict="0">
                <anchor moveWithCells="1">
                  <from>
                    <xdr:col>26</xdr:col>
                    <xdr:colOff>25400</xdr:colOff>
                    <xdr:row>1018</xdr:row>
                    <xdr:rowOff>241300</xdr:rowOff>
                  </from>
                  <to>
                    <xdr:col>29</xdr:col>
                    <xdr:colOff>76200</xdr:colOff>
                    <xdr:row>1019</xdr:row>
                    <xdr:rowOff>50800</xdr:rowOff>
                  </to>
                </anchor>
              </controlPr>
            </control>
          </mc:Choice>
        </mc:AlternateContent>
        <mc:AlternateContent xmlns:mc="http://schemas.openxmlformats.org/markup-compatibility/2006">
          <mc:Choice Requires="x14">
            <control shapeId="13819" r:id="rId806" name="Option Button 1531">
              <controlPr defaultSize="0" autoFill="0" autoLine="0" autoPict="0">
                <anchor moveWithCells="1">
                  <from>
                    <xdr:col>24</xdr:col>
                    <xdr:colOff>114300</xdr:colOff>
                    <xdr:row>1018</xdr:row>
                    <xdr:rowOff>438150</xdr:rowOff>
                  </from>
                  <to>
                    <xdr:col>27</xdr:col>
                    <xdr:colOff>6350</xdr:colOff>
                    <xdr:row>1020</xdr:row>
                    <xdr:rowOff>171450</xdr:rowOff>
                  </to>
                </anchor>
              </controlPr>
            </control>
          </mc:Choice>
        </mc:AlternateContent>
        <mc:AlternateContent xmlns:mc="http://schemas.openxmlformats.org/markup-compatibility/2006">
          <mc:Choice Requires="x14">
            <control shapeId="13820" r:id="rId807" name="Group Box 1532">
              <controlPr defaultSize="0" autoFill="0" autoPict="0">
                <anchor moveWithCells="1">
                  <from>
                    <xdr:col>24</xdr:col>
                    <xdr:colOff>0</xdr:colOff>
                    <xdr:row>1018</xdr:row>
                    <xdr:rowOff>177800</xdr:rowOff>
                  </from>
                  <to>
                    <xdr:col>29</xdr:col>
                    <xdr:colOff>228600</xdr:colOff>
                    <xdr:row>1020</xdr:row>
                    <xdr:rowOff>247650</xdr:rowOff>
                  </to>
                </anchor>
              </controlPr>
            </control>
          </mc:Choice>
        </mc:AlternateContent>
        <mc:AlternateContent xmlns:mc="http://schemas.openxmlformats.org/markup-compatibility/2006">
          <mc:Choice Requires="x14">
            <control shapeId="13821" r:id="rId808" name="Option Button 1533">
              <controlPr defaultSize="0" autoFill="0" autoLine="0" autoPict="0">
                <anchor moveWithCells="1">
                  <from>
                    <xdr:col>24</xdr:col>
                    <xdr:colOff>120650</xdr:colOff>
                    <xdr:row>1037</xdr:row>
                    <xdr:rowOff>19050</xdr:rowOff>
                  </from>
                  <to>
                    <xdr:col>27</xdr:col>
                    <xdr:colOff>6350</xdr:colOff>
                    <xdr:row>1037</xdr:row>
                    <xdr:rowOff>279400</xdr:rowOff>
                  </to>
                </anchor>
              </controlPr>
            </control>
          </mc:Choice>
        </mc:AlternateContent>
        <mc:AlternateContent xmlns:mc="http://schemas.openxmlformats.org/markup-compatibility/2006">
          <mc:Choice Requires="x14">
            <control shapeId="13822" r:id="rId809" name="Option Button 1534">
              <controlPr defaultSize="0" autoFill="0" autoLine="0" autoPict="0">
                <anchor moveWithCells="1">
                  <from>
                    <xdr:col>26</xdr:col>
                    <xdr:colOff>31750</xdr:colOff>
                    <xdr:row>1037</xdr:row>
                    <xdr:rowOff>12700</xdr:rowOff>
                  </from>
                  <to>
                    <xdr:col>29</xdr:col>
                    <xdr:colOff>76200</xdr:colOff>
                    <xdr:row>1037</xdr:row>
                    <xdr:rowOff>292100</xdr:rowOff>
                  </to>
                </anchor>
              </controlPr>
            </control>
          </mc:Choice>
        </mc:AlternateContent>
        <mc:AlternateContent xmlns:mc="http://schemas.openxmlformats.org/markup-compatibility/2006">
          <mc:Choice Requires="x14">
            <control shapeId="13823" r:id="rId810" name="Option Button 1535">
              <controlPr defaultSize="0" autoFill="0" autoLine="0" autoPict="0">
                <anchor moveWithCells="1">
                  <from>
                    <xdr:col>24</xdr:col>
                    <xdr:colOff>120650</xdr:colOff>
                    <xdr:row>1037</xdr:row>
                    <xdr:rowOff>196850</xdr:rowOff>
                  </from>
                  <to>
                    <xdr:col>27</xdr:col>
                    <xdr:colOff>6350</xdr:colOff>
                    <xdr:row>1038</xdr:row>
                    <xdr:rowOff>6350</xdr:rowOff>
                  </to>
                </anchor>
              </controlPr>
            </control>
          </mc:Choice>
        </mc:AlternateContent>
        <mc:AlternateContent xmlns:mc="http://schemas.openxmlformats.org/markup-compatibility/2006">
          <mc:Choice Requires="x14">
            <control shapeId="13824" r:id="rId811" name="Group Box 1536">
              <controlPr defaultSize="0" autoFill="0" autoPict="0">
                <anchor moveWithCells="1">
                  <from>
                    <xdr:col>24</xdr:col>
                    <xdr:colOff>6350</xdr:colOff>
                    <xdr:row>1036</xdr:row>
                    <xdr:rowOff>12700</xdr:rowOff>
                  </from>
                  <to>
                    <xdr:col>29</xdr:col>
                    <xdr:colOff>234950</xdr:colOff>
                    <xdr:row>1039</xdr:row>
                    <xdr:rowOff>6350</xdr:rowOff>
                  </to>
                </anchor>
              </controlPr>
            </control>
          </mc:Choice>
        </mc:AlternateContent>
        <mc:AlternateContent xmlns:mc="http://schemas.openxmlformats.org/markup-compatibility/2006">
          <mc:Choice Requires="x14">
            <control shapeId="13825" r:id="rId812" name="Option Button 1537">
              <controlPr defaultSize="0" autoFill="0" autoLine="0" autoPict="0">
                <anchor moveWithCells="1">
                  <from>
                    <xdr:col>24</xdr:col>
                    <xdr:colOff>120650</xdr:colOff>
                    <xdr:row>1039</xdr:row>
                    <xdr:rowOff>266700</xdr:rowOff>
                  </from>
                  <to>
                    <xdr:col>27</xdr:col>
                    <xdr:colOff>76200</xdr:colOff>
                    <xdr:row>1040</xdr:row>
                    <xdr:rowOff>63500</xdr:rowOff>
                  </to>
                </anchor>
              </controlPr>
            </control>
          </mc:Choice>
        </mc:AlternateContent>
        <mc:AlternateContent xmlns:mc="http://schemas.openxmlformats.org/markup-compatibility/2006">
          <mc:Choice Requires="x14">
            <control shapeId="13826" r:id="rId813" name="Option Button 1538">
              <controlPr defaultSize="0" autoFill="0" autoLine="0" autoPict="0">
                <anchor moveWithCells="1">
                  <from>
                    <xdr:col>26</xdr:col>
                    <xdr:colOff>31750</xdr:colOff>
                    <xdr:row>1039</xdr:row>
                    <xdr:rowOff>241300</xdr:rowOff>
                  </from>
                  <to>
                    <xdr:col>29</xdr:col>
                    <xdr:colOff>146050</xdr:colOff>
                    <xdr:row>1040</xdr:row>
                    <xdr:rowOff>57150</xdr:rowOff>
                  </to>
                </anchor>
              </controlPr>
            </control>
          </mc:Choice>
        </mc:AlternateContent>
        <mc:AlternateContent xmlns:mc="http://schemas.openxmlformats.org/markup-compatibility/2006">
          <mc:Choice Requires="x14">
            <control shapeId="13827" r:id="rId814" name="Option Button 1539">
              <controlPr defaultSize="0" autoFill="0" autoLine="0" autoPict="0">
                <anchor moveWithCells="1">
                  <from>
                    <xdr:col>24</xdr:col>
                    <xdr:colOff>120650</xdr:colOff>
                    <xdr:row>1039</xdr:row>
                    <xdr:rowOff>444500</xdr:rowOff>
                  </from>
                  <to>
                    <xdr:col>27</xdr:col>
                    <xdr:colOff>76200</xdr:colOff>
                    <xdr:row>1041</xdr:row>
                    <xdr:rowOff>177800</xdr:rowOff>
                  </to>
                </anchor>
              </controlPr>
            </control>
          </mc:Choice>
        </mc:AlternateContent>
        <mc:AlternateContent xmlns:mc="http://schemas.openxmlformats.org/markup-compatibility/2006">
          <mc:Choice Requires="x14">
            <control shapeId="13828" r:id="rId815" name="Group Box 1540">
              <controlPr defaultSize="0" autoFill="0" autoPict="0">
                <anchor moveWithCells="1">
                  <from>
                    <xdr:col>23</xdr:col>
                    <xdr:colOff>292100</xdr:colOff>
                    <xdr:row>1039</xdr:row>
                    <xdr:rowOff>184150</xdr:rowOff>
                  </from>
                  <to>
                    <xdr:col>30</xdr:col>
                    <xdr:colOff>63500</xdr:colOff>
                    <xdr:row>1041</xdr:row>
                    <xdr:rowOff>254000</xdr:rowOff>
                  </to>
                </anchor>
              </controlPr>
            </control>
          </mc:Choice>
        </mc:AlternateContent>
        <mc:AlternateContent xmlns:mc="http://schemas.openxmlformats.org/markup-compatibility/2006">
          <mc:Choice Requires="x14">
            <control shapeId="13829" r:id="rId816" name="Option Button 1541">
              <controlPr defaultSize="0" autoFill="0" autoLine="0" autoPict="0">
                <anchor moveWithCells="1">
                  <from>
                    <xdr:col>24</xdr:col>
                    <xdr:colOff>152400</xdr:colOff>
                    <xdr:row>1060</xdr:row>
                    <xdr:rowOff>44450</xdr:rowOff>
                  </from>
                  <to>
                    <xdr:col>27</xdr:col>
                    <xdr:colOff>107950</xdr:colOff>
                    <xdr:row>1060</xdr:row>
                    <xdr:rowOff>304800</xdr:rowOff>
                  </to>
                </anchor>
              </controlPr>
            </control>
          </mc:Choice>
        </mc:AlternateContent>
        <mc:AlternateContent xmlns:mc="http://schemas.openxmlformats.org/markup-compatibility/2006">
          <mc:Choice Requires="x14">
            <control shapeId="13830" r:id="rId817" name="Option Button 1542">
              <controlPr defaultSize="0" autoFill="0" autoLine="0" autoPict="0">
                <anchor moveWithCells="1">
                  <from>
                    <xdr:col>26</xdr:col>
                    <xdr:colOff>63500</xdr:colOff>
                    <xdr:row>1060</xdr:row>
                    <xdr:rowOff>38100</xdr:rowOff>
                  </from>
                  <to>
                    <xdr:col>29</xdr:col>
                    <xdr:colOff>177800</xdr:colOff>
                    <xdr:row>1060</xdr:row>
                    <xdr:rowOff>317500</xdr:rowOff>
                  </to>
                </anchor>
              </controlPr>
            </control>
          </mc:Choice>
        </mc:AlternateContent>
        <mc:AlternateContent xmlns:mc="http://schemas.openxmlformats.org/markup-compatibility/2006">
          <mc:Choice Requires="x14">
            <control shapeId="13831" r:id="rId818" name="Option Button 1543">
              <controlPr defaultSize="0" autoFill="0" autoLine="0" autoPict="0">
                <anchor moveWithCells="1">
                  <from>
                    <xdr:col>24</xdr:col>
                    <xdr:colOff>152400</xdr:colOff>
                    <xdr:row>1060</xdr:row>
                    <xdr:rowOff>222250</xdr:rowOff>
                  </from>
                  <to>
                    <xdr:col>27</xdr:col>
                    <xdr:colOff>107950</xdr:colOff>
                    <xdr:row>1061</xdr:row>
                    <xdr:rowOff>31750</xdr:rowOff>
                  </to>
                </anchor>
              </controlPr>
            </control>
          </mc:Choice>
        </mc:AlternateContent>
        <mc:AlternateContent xmlns:mc="http://schemas.openxmlformats.org/markup-compatibility/2006">
          <mc:Choice Requires="x14">
            <control shapeId="13832" r:id="rId819" name="Group Box 1544">
              <controlPr defaultSize="0" autoFill="0" autoPict="0">
                <anchor moveWithCells="1">
                  <from>
                    <xdr:col>24</xdr:col>
                    <xdr:colOff>0</xdr:colOff>
                    <xdr:row>1059</xdr:row>
                    <xdr:rowOff>38100</xdr:rowOff>
                  </from>
                  <to>
                    <xdr:col>30</xdr:col>
                    <xdr:colOff>69850</xdr:colOff>
                    <xdr:row>1062</xdr:row>
                    <xdr:rowOff>31750</xdr:rowOff>
                  </to>
                </anchor>
              </controlPr>
            </control>
          </mc:Choice>
        </mc:AlternateContent>
        <mc:AlternateContent xmlns:mc="http://schemas.openxmlformats.org/markup-compatibility/2006">
          <mc:Choice Requires="x14">
            <control shapeId="13833" r:id="rId820" name="Option Button 1545">
              <controlPr defaultSize="0" autoFill="0" autoLine="0" autoPict="0">
                <anchor moveWithCells="1">
                  <from>
                    <xdr:col>24</xdr:col>
                    <xdr:colOff>114300</xdr:colOff>
                    <xdr:row>1079</xdr:row>
                    <xdr:rowOff>279400</xdr:rowOff>
                  </from>
                  <to>
                    <xdr:col>26</xdr:col>
                    <xdr:colOff>279400</xdr:colOff>
                    <xdr:row>1081</xdr:row>
                    <xdr:rowOff>6350</xdr:rowOff>
                  </to>
                </anchor>
              </controlPr>
            </control>
          </mc:Choice>
        </mc:AlternateContent>
        <mc:AlternateContent xmlns:mc="http://schemas.openxmlformats.org/markup-compatibility/2006">
          <mc:Choice Requires="x14">
            <control shapeId="13834" r:id="rId821" name="Option Button 1546">
              <controlPr defaultSize="0" autoFill="0" autoLine="0" autoPict="0">
                <anchor moveWithCells="1">
                  <from>
                    <xdr:col>26</xdr:col>
                    <xdr:colOff>25400</xdr:colOff>
                    <xdr:row>1079</xdr:row>
                    <xdr:rowOff>254000</xdr:rowOff>
                  </from>
                  <to>
                    <xdr:col>29</xdr:col>
                    <xdr:colOff>50800</xdr:colOff>
                    <xdr:row>1081</xdr:row>
                    <xdr:rowOff>6350</xdr:rowOff>
                  </to>
                </anchor>
              </controlPr>
            </control>
          </mc:Choice>
        </mc:AlternateContent>
        <mc:AlternateContent xmlns:mc="http://schemas.openxmlformats.org/markup-compatibility/2006">
          <mc:Choice Requires="x14">
            <control shapeId="13835" r:id="rId822" name="Option Button 1547">
              <controlPr defaultSize="0" autoFill="0" autoLine="0" autoPict="0">
                <anchor moveWithCells="1">
                  <from>
                    <xdr:col>24</xdr:col>
                    <xdr:colOff>114300</xdr:colOff>
                    <xdr:row>1079</xdr:row>
                    <xdr:rowOff>457200</xdr:rowOff>
                  </from>
                  <to>
                    <xdr:col>26</xdr:col>
                    <xdr:colOff>279400</xdr:colOff>
                    <xdr:row>1081</xdr:row>
                    <xdr:rowOff>190500</xdr:rowOff>
                  </to>
                </anchor>
              </controlPr>
            </control>
          </mc:Choice>
        </mc:AlternateContent>
        <mc:AlternateContent xmlns:mc="http://schemas.openxmlformats.org/markup-compatibility/2006">
          <mc:Choice Requires="x14">
            <control shapeId="13836" r:id="rId823" name="Group Box 1548">
              <controlPr defaultSize="0" autoFill="0" autoPict="0">
                <anchor moveWithCells="1">
                  <from>
                    <xdr:col>24</xdr:col>
                    <xdr:colOff>0</xdr:colOff>
                    <xdr:row>1079</xdr:row>
                    <xdr:rowOff>196850</xdr:rowOff>
                  </from>
                  <to>
                    <xdr:col>29</xdr:col>
                    <xdr:colOff>203200</xdr:colOff>
                    <xdr:row>1081</xdr:row>
                    <xdr:rowOff>260350</xdr:rowOff>
                  </to>
                </anchor>
              </controlPr>
            </control>
          </mc:Choice>
        </mc:AlternateContent>
        <mc:AlternateContent xmlns:mc="http://schemas.openxmlformats.org/markup-compatibility/2006">
          <mc:Choice Requires="x14">
            <control shapeId="13837" r:id="rId824" name="Option Button 1549">
              <controlPr defaultSize="0" autoFill="0" autoLine="0" autoPict="0">
                <anchor moveWithCells="1">
                  <from>
                    <xdr:col>24</xdr:col>
                    <xdr:colOff>152400</xdr:colOff>
                    <xdr:row>1064</xdr:row>
                    <xdr:rowOff>247650</xdr:rowOff>
                  </from>
                  <to>
                    <xdr:col>27</xdr:col>
                    <xdr:colOff>107950</xdr:colOff>
                    <xdr:row>1065</xdr:row>
                    <xdr:rowOff>38100</xdr:rowOff>
                  </to>
                </anchor>
              </controlPr>
            </control>
          </mc:Choice>
        </mc:AlternateContent>
        <mc:AlternateContent xmlns:mc="http://schemas.openxmlformats.org/markup-compatibility/2006">
          <mc:Choice Requires="x14">
            <control shapeId="13838" r:id="rId825" name="Option Button 1550">
              <controlPr defaultSize="0" autoFill="0" autoLine="0" autoPict="0">
                <anchor moveWithCells="1">
                  <from>
                    <xdr:col>26</xdr:col>
                    <xdr:colOff>63500</xdr:colOff>
                    <xdr:row>1064</xdr:row>
                    <xdr:rowOff>241300</xdr:rowOff>
                  </from>
                  <to>
                    <xdr:col>29</xdr:col>
                    <xdr:colOff>177800</xdr:colOff>
                    <xdr:row>1065</xdr:row>
                    <xdr:rowOff>57150</xdr:rowOff>
                  </to>
                </anchor>
              </controlPr>
            </control>
          </mc:Choice>
        </mc:AlternateContent>
        <mc:AlternateContent xmlns:mc="http://schemas.openxmlformats.org/markup-compatibility/2006">
          <mc:Choice Requires="x14">
            <control shapeId="13839" r:id="rId826" name="Option Button 1551">
              <controlPr defaultSize="0" autoFill="0" autoLine="0" autoPict="0">
                <anchor moveWithCells="1">
                  <from>
                    <xdr:col>24</xdr:col>
                    <xdr:colOff>152400</xdr:colOff>
                    <xdr:row>1064</xdr:row>
                    <xdr:rowOff>425450</xdr:rowOff>
                  </from>
                  <to>
                    <xdr:col>27</xdr:col>
                    <xdr:colOff>107950</xdr:colOff>
                    <xdr:row>1066</xdr:row>
                    <xdr:rowOff>158750</xdr:rowOff>
                  </to>
                </anchor>
              </controlPr>
            </control>
          </mc:Choice>
        </mc:AlternateContent>
        <mc:AlternateContent xmlns:mc="http://schemas.openxmlformats.org/markup-compatibility/2006">
          <mc:Choice Requires="x14">
            <control shapeId="13840" r:id="rId827" name="Group Box 1552">
              <controlPr defaultSize="0" autoFill="0" autoPict="0">
                <anchor moveWithCells="1">
                  <from>
                    <xdr:col>24</xdr:col>
                    <xdr:colOff>0</xdr:colOff>
                    <xdr:row>1064</xdr:row>
                    <xdr:rowOff>165100</xdr:rowOff>
                  </from>
                  <to>
                    <xdr:col>30</xdr:col>
                    <xdr:colOff>69850</xdr:colOff>
                    <xdr:row>1066</xdr:row>
                    <xdr:rowOff>234950</xdr:rowOff>
                  </to>
                </anchor>
              </controlPr>
            </control>
          </mc:Choice>
        </mc:AlternateContent>
        <mc:AlternateContent xmlns:mc="http://schemas.openxmlformats.org/markup-compatibility/2006">
          <mc:Choice Requires="x14">
            <control shapeId="13841" r:id="rId828" name="Option Button 1553">
              <controlPr defaultSize="0" autoFill="0" autoLine="0" autoPict="0">
                <anchor moveWithCells="1">
                  <from>
                    <xdr:col>24</xdr:col>
                    <xdr:colOff>107950</xdr:colOff>
                    <xdr:row>1086</xdr:row>
                    <xdr:rowOff>6350</xdr:rowOff>
                  </from>
                  <to>
                    <xdr:col>26</xdr:col>
                    <xdr:colOff>279400</xdr:colOff>
                    <xdr:row>1087</xdr:row>
                    <xdr:rowOff>203200</xdr:rowOff>
                  </to>
                </anchor>
              </controlPr>
            </control>
          </mc:Choice>
        </mc:AlternateContent>
        <mc:AlternateContent xmlns:mc="http://schemas.openxmlformats.org/markup-compatibility/2006">
          <mc:Choice Requires="x14">
            <control shapeId="13842" r:id="rId829" name="Option Button 1554">
              <controlPr defaultSize="0" autoFill="0" autoLine="0" autoPict="0">
                <anchor moveWithCells="1">
                  <from>
                    <xdr:col>26</xdr:col>
                    <xdr:colOff>19050</xdr:colOff>
                    <xdr:row>1086</xdr:row>
                    <xdr:rowOff>0</xdr:rowOff>
                  </from>
                  <to>
                    <xdr:col>29</xdr:col>
                    <xdr:colOff>50800</xdr:colOff>
                    <xdr:row>1087</xdr:row>
                    <xdr:rowOff>215900</xdr:rowOff>
                  </to>
                </anchor>
              </controlPr>
            </control>
          </mc:Choice>
        </mc:AlternateContent>
        <mc:AlternateContent xmlns:mc="http://schemas.openxmlformats.org/markup-compatibility/2006">
          <mc:Choice Requires="x14">
            <control shapeId="13843" r:id="rId830" name="Option Button 1555">
              <controlPr defaultSize="0" autoFill="0" autoLine="0" autoPict="0">
                <anchor moveWithCells="1">
                  <from>
                    <xdr:col>24</xdr:col>
                    <xdr:colOff>107950</xdr:colOff>
                    <xdr:row>1087</xdr:row>
                    <xdr:rowOff>190500</xdr:rowOff>
                  </from>
                  <to>
                    <xdr:col>26</xdr:col>
                    <xdr:colOff>279400</xdr:colOff>
                    <xdr:row>1087</xdr:row>
                    <xdr:rowOff>463550</xdr:rowOff>
                  </to>
                </anchor>
              </controlPr>
            </control>
          </mc:Choice>
        </mc:AlternateContent>
        <mc:AlternateContent xmlns:mc="http://schemas.openxmlformats.org/markup-compatibility/2006">
          <mc:Choice Requires="x14">
            <control shapeId="13844" r:id="rId831" name="Group Box 1556">
              <controlPr defaultSize="0" autoFill="0" autoPict="0">
                <anchor moveWithCells="1">
                  <from>
                    <xdr:col>22</xdr:col>
                    <xdr:colOff>95250</xdr:colOff>
                    <xdr:row>1085</xdr:row>
                    <xdr:rowOff>127000</xdr:rowOff>
                  </from>
                  <to>
                    <xdr:col>30</xdr:col>
                    <xdr:colOff>101600</xdr:colOff>
                    <xdr:row>1089</xdr:row>
                    <xdr:rowOff>285750</xdr:rowOff>
                  </to>
                </anchor>
              </controlPr>
            </control>
          </mc:Choice>
        </mc:AlternateContent>
        <mc:AlternateContent xmlns:mc="http://schemas.openxmlformats.org/markup-compatibility/2006">
          <mc:Choice Requires="x14">
            <control shapeId="13849" r:id="rId832" name="Option Button 1561">
              <controlPr defaultSize="0" autoFill="0" autoLine="0" autoPict="0">
                <anchor moveWithCells="1">
                  <from>
                    <xdr:col>24</xdr:col>
                    <xdr:colOff>107950</xdr:colOff>
                    <xdr:row>1101</xdr:row>
                    <xdr:rowOff>0</xdr:rowOff>
                  </from>
                  <to>
                    <xdr:col>26</xdr:col>
                    <xdr:colOff>273050</xdr:colOff>
                    <xdr:row>1101</xdr:row>
                    <xdr:rowOff>260350</xdr:rowOff>
                  </to>
                </anchor>
              </controlPr>
            </control>
          </mc:Choice>
        </mc:AlternateContent>
        <mc:AlternateContent xmlns:mc="http://schemas.openxmlformats.org/markup-compatibility/2006">
          <mc:Choice Requires="x14">
            <control shapeId="13850" r:id="rId833" name="Option Button 1562">
              <controlPr defaultSize="0" autoFill="0" autoLine="0" autoPict="0">
                <anchor moveWithCells="1">
                  <from>
                    <xdr:col>26</xdr:col>
                    <xdr:colOff>19050</xdr:colOff>
                    <xdr:row>1100</xdr:row>
                    <xdr:rowOff>69850</xdr:rowOff>
                  </from>
                  <to>
                    <xdr:col>29</xdr:col>
                    <xdr:colOff>44450</xdr:colOff>
                    <xdr:row>1101</xdr:row>
                    <xdr:rowOff>273050</xdr:rowOff>
                  </to>
                </anchor>
              </controlPr>
            </control>
          </mc:Choice>
        </mc:AlternateContent>
        <mc:AlternateContent xmlns:mc="http://schemas.openxmlformats.org/markup-compatibility/2006">
          <mc:Choice Requires="x14">
            <control shapeId="13851" r:id="rId834" name="Option Button 1563">
              <controlPr defaultSize="0" autoFill="0" autoLine="0" autoPict="0">
                <anchor moveWithCells="1">
                  <from>
                    <xdr:col>24</xdr:col>
                    <xdr:colOff>107950</xdr:colOff>
                    <xdr:row>1101</xdr:row>
                    <xdr:rowOff>177800</xdr:rowOff>
                  </from>
                  <to>
                    <xdr:col>26</xdr:col>
                    <xdr:colOff>273050</xdr:colOff>
                    <xdr:row>1101</xdr:row>
                    <xdr:rowOff>450850</xdr:rowOff>
                  </to>
                </anchor>
              </controlPr>
            </control>
          </mc:Choice>
        </mc:AlternateContent>
        <mc:AlternateContent xmlns:mc="http://schemas.openxmlformats.org/markup-compatibility/2006">
          <mc:Choice Requires="x14">
            <control shapeId="13852" r:id="rId835" name="Group Box 1564">
              <controlPr defaultSize="0" autoFill="0" autoPict="0">
                <anchor moveWithCells="1">
                  <from>
                    <xdr:col>23</xdr:col>
                    <xdr:colOff>292100</xdr:colOff>
                    <xdr:row>1099</xdr:row>
                    <xdr:rowOff>457200</xdr:rowOff>
                  </from>
                  <to>
                    <xdr:col>29</xdr:col>
                    <xdr:colOff>196850</xdr:colOff>
                    <xdr:row>1102</xdr:row>
                    <xdr:rowOff>57150</xdr:rowOff>
                  </to>
                </anchor>
              </controlPr>
            </control>
          </mc:Choice>
        </mc:AlternateContent>
        <mc:AlternateContent xmlns:mc="http://schemas.openxmlformats.org/markup-compatibility/2006">
          <mc:Choice Requires="x14">
            <control shapeId="13857" r:id="rId836" name="Option Button 1569">
              <controlPr defaultSize="0" autoFill="0" autoLine="0" autoPict="0">
                <anchor moveWithCells="1">
                  <from>
                    <xdr:col>24</xdr:col>
                    <xdr:colOff>114300</xdr:colOff>
                    <xdr:row>1112</xdr:row>
                    <xdr:rowOff>12700</xdr:rowOff>
                  </from>
                  <to>
                    <xdr:col>26</xdr:col>
                    <xdr:colOff>279400</xdr:colOff>
                    <xdr:row>1112</xdr:row>
                    <xdr:rowOff>273050</xdr:rowOff>
                  </to>
                </anchor>
              </controlPr>
            </control>
          </mc:Choice>
        </mc:AlternateContent>
        <mc:AlternateContent xmlns:mc="http://schemas.openxmlformats.org/markup-compatibility/2006">
          <mc:Choice Requires="x14">
            <control shapeId="13858" r:id="rId837" name="Option Button 1570">
              <controlPr defaultSize="0" autoFill="0" autoLine="0" autoPict="0">
                <anchor moveWithCells="1">
                  <from>
                    <xdr:col>26</xdr:col>
                    <xdr:colOff>25400</xdr:colOff>
                    <xdr:row>1111</xdr:row>
                    <xdr:rowOff>63500</xdr:rowOff>
                  </from>
                  <to>
                    <xdr:col>29</xdr:col>
                    <xdr:colOff>50800</xdr:colOff>
                    <xdr:row>1112</xdr:row>
                    <xdr:rowOff>266700</xdr:rowOff>
                  </to>
                </anchor>
              </controlPr>
            </control>
          </mc:Choice>
        </mc:AlternateContent>
        <mc:AlternateContent xmlns:mc="http://schemas.openxmlformats.org/markup-compatibility/2006">
          <mc:Choice Requires="x14">
            <control shapeId="13859" r:id="rId838" name="Option Button 1571">
              <controlPr defaultSize="0" autoFill="0" autoLine="0" autoPict="0">
                <anchor moveWithCells="1">
                  <from>
                    <xdr:col>24</xdr:col>
                    <xdr:colOff>114300</xdr:colOff>
                    <xdr:row>1112</xdr:row>
                    <xdr:rowOff>190500</xdr:rowOff>
                  </from>
                  <to>
                    <xdr:col>26</xdr:col>
                    <xdr:colOff>279400</xdr:colOff>
                    <xdr:row>1112</xdr:row>
                    <xdr:rowOff>463550</xdr:rowOff>
                  </to>
                </anchor>
              </controlPr>
            </control>
          </mc:Choice>
        </mc:AlternateContent>
        <mc:AlternateContent xmlns:mc="http://schemas.openxmlformats.org/markup-compatibility/2006">
          <mc:Choice Requires="x14">
            <control shapeId="13860" r:id="rId839" name="Group Box 1572">
              <controlPr defaultSize="0" autoFill="0" autoPict="0">
                <anchor moveWithCells="1">
                  <from>
                    <xdr:col>24</xdr:col>
                    <xdr:colOff>0</xdr:colOff>
                    <xdr:row>1111</xdr:row>
                    <xdr:rowOff>6350</xdr:rowOff>
                  </from>
                  <to>
                    <xdr:col>29</xdr:col>
                    <xdr:colOff>203200</xdr:colOff>
                    <xdr:row>1114</xdr:row>
                    <xdr:rowOff>6350</xdr:rowOff>
                  </to>
                </anchor>
              </controlPr>
            </control>
          </mc:Choice>
        </mc:AlternateContent>
        <mc:AlternateContent xmlns:mc="http://schemas.openxmlformats.org/markup-compatibility/2006">
          <mc:Choice Requires="x14">
            <control shapeId="13861" r:id="rId840" name="Option Button 1573">
              <controlPr defaultSize="0" autoFill="0" autoLine="0" autoPict="0">
                <anchor moveWithCells="1">
                  <from>
                    <xdr:col>24</xdr:col>
                    <xdr:colOff>107950</xdr:colOff>
                    <xdr:row>1114</xdr:row>
                    <xdr:rowOff>6350</xdr:rowOff>
                  </from>
                  <to>
                    <xdr:col>26</xdr:col>
                    <xdr:colOff>279400</xdr:colOff>
                    <xdr:row>1114</xdr:row>
                    <xdr:rowOff>266700</xdr:rowOff>
                  </to>
                </anchor>
              </controlPr>
            </control>
          </mc:Choice>
        </mc:AlternateContent>
        <mc:AlternateContent xmlns:mc="http://schemas.openxmlformats.org/markup-compatibility/2006">
          <mc:Choice Requires="x14">
            <control shapeId="13862" r:id="rId841" name="Option Button 1574">
              <controlPr defaultSize="0" autoFill="0" autoLine="0" autoPict="0">
                <anchor moveWithCells="1">
                  <from>
                    <xdr:col>26</xdr:col>
                    <xdr:colOff>19050</xdr:colOff>
                    <xdr:row>1113</xdr:row>
                    <xdr:rowOff>57150</xdr:rowOff>
                  </from>
                  <to>
                    <xdr:col>29</xdr:col>
                    <xdr:colOff>50800</xdr:colOff>
                    <xdr:row>1114</xdr:row>
                    <xdr:rowOff>266700</xdr:rowOff>
                  </to>
                </anchor>
              </controlPr>
            </control>
          </mc:Choice>
        </mc:AlternateContent>
        <mc:AlternateContent xmlns:mc="http://schemas.openxmlformats.org/markup-compatibility/2006">
          <mc:Choice Requires="x14">
            <control shapeId="13863" r:id="rId842" name="Option Button 1575">
              <controlPr defaultSize="0" autoFill="0" autoLine="0" autoPict="0">
                <anchor moveWithCells="1">
                  <from>
                    <xdr:col>24</xdr:col>
                    <xdr:colOff>107950</xdr:colOff>
                    <xdr:row>1114</xdr:row>
                    <xdr:rowOff>190500</xdr:rowOff>
                  </from>
                  <to>
                    <xdr:col>26</xdr:col>
                    <xdr:colOff>279400</xdr:colOff>
                    <xdr:row>1114</xdr:row>
                    <xdr:rowOff>457200</xdr:rowOff>
                  </to>
                </anchor>
              </controlPr>
            </control>
          </mc:Choice>
        </mc:AlternateContent>
        <mc:AlternateContent xmlns:mc="http://schemas.openxmlformats.org/markup-compatibility/2006">
          <mc:Choice Requires="x14">
            <control shapeId="13864" r:id="rId843" name="Group Box 1576">
              <controlPr defaultSize="0" autoFill="0" autoPict="0">
                <anchor moveWithCells="1">
                  <from>
                    <xdr:col>24</xdr:col>
                    <xdr:colOff>0</xdr:colOff>
                    <xdr:row>1113</xdr:row>
                    <xdr:rowOff>0</xdr:rowOff>
                  </from>
                  <to>
                    <xdr:col>29</xdr:col>
                    <xdr:colOff>196850</xdr:colOff>
                    <xdr:row>1115</xdr:row>
                    <xdr:rowOff>63500</xdr:rowOff>
                  </to>
                </anchor>
              </controlPr>
            </control>
          </mc:Choice>
        </mc:AlternateContent>
        <mc:AlternateContent xmlns:mc="http://schemas.openxmlformats.org/markup-compatibility/2006">
          <mc:Choice Requires="x14">
            <control shapeId="13869" r:id="rId844" name="Option Button 1581">
              <controlPr defaultSize="0" autoFill="0" autoLine="0" autoPict="0">
                <anchor moveWithCells="1">
                  <from>
                    <xdr:col>24</xdr:col>
                    <xdr:colOff>120650</xdr:colOff>
                    <xdr:row>1132</xdr:row>
                    <xdr:rowOff>63500</xdr:rowOff>
                  </from>
                  <to>
                    <xdr:col>26</xdr:col>
                    <xdr:colOff>285750</xdr:colOff>
                    <xdr:row>1133</xdr:row>
                    <xdr:rowOff>254000</xdr:rowOff>
                  </to>
                </anchor>
              </controlPr>
            </control>
          </mc:Choice>
        </mc:AlternateContent>
        <mc:AlternateContent xmlns:mc="http://schemas.openxmlformats.org/markup-compatibility/2006">
          <mc:Choice Requires="x14">
            <control shapeId="13870" r:id="rId845" name="Option Button 1582">
              <controlPr defaultSize="0" autoFill="0" autoLine="0" autoPict="0">
                <anchor moveWithCells="1">
                  <from>
                    <xdr:col>26</xdr:col>
                    <xdr:colOff>31750</xdr:colOff>
                    <xdr:row>1132</xdr:row>
                    <xdr:rowOff>38100</xdr:rowOff>
                  </from>
                  <to>
                    <xdr:col>29</xdr:col>
                    <xdr:colOff>57150</xdr:colOff>
                    <xdr:row>1133</xdr:row>
                    <xdr:rowOff>247650</xdr:rowOff>
                  </to>
                </anchor>
              </controlPr>
            </control>
          </mc:Choice>
        </mc:AlternateContent>
        <mc:AlternateContent xmlns:mc="http://schemas.openxmlformats.org/markup-compatibility/2006">
          <mc:Choice Requires="x14">
            <control shapeId="13871" r:id="rId846" name="Option Button 1583">
              <controlPr defaultSize="0" autoFill="0" autoLine="0" autoPict="0">
                <anchor moveWithCells="1">
                  <from>
                    <xdr:col>24</xdr:col>
                    <xdr:colOff>107950</xdr:colOff>
                    <xdr:row>1133</xdr:row>
                    <xdr:rowOff>171450</xdr:rowOff>
                  </from>
                  <to>
                    <xdr:col>26</xdr:col>
                    <xdr:colOff>273050</xdr:colOff>
                    <xdr:row>1133</xdr:row>
                    <xdr:rowOff>444500</xdr:rowOff>
                  </to>
                </anchor>
              </controlPr>
            </control>
          </mc:Choice>
        </mc:AlternateContent>
        <mc:AlternateContent xmlns:mc="http://schemas.openxmlformats.org/markup-compatibility/2006">
          <mc:Choice Requires="x14">
            <control shapeId="13872" r:id="rId847" name="Group Box 1584">
              <controlPr defaultSize="0" autoFill="0" autoPict="0">
                <anchor moveWithCells="1">
                  <from>
                    <xdr:col>24</xdr:col>
                    <xdr:colOff>0</xdr:colOff>
                    <xdr:row>1131</xdr:row>
                    <xdr:rowOff>450850</xdr:rowOff>
                  </from>
                  <to>
                    <xdr:col>29</xdr:col>
                    <xdr:colOff>209550</xdr:colOff>
                    <xdr:row>1134</xdr:row>
                    <xdr:rowOff>44450</xdr:rowOff>
                  </to>
                </anchor>
              </controlPr>
            </control>
          </mc:Choice>
        </mc:AlternateContent>
        <mc:AlternateContent xmlns:mc="http://schemas.openxmlformats.org/markup-compatibility/2006">
          <mc:Choice Requires="x14">
            <control shapeId="13873" r:id="rId848" name="Option Button 1585">
              <controlPr defaultSize="0" autoFill="0" autoLine="0" autoPict="0">
                <anchor moveWithCells="1">
                  <from>
                    <xdr:col>24</xdr:col>
                    <xdr:colOff>114300</xdr:colOff>
                    <xdr:row>1134</xdr:row>
                    <xdr:rowOff>69850</xdr:rowOff>
                  </from>
                  <to>
                    <xdr:col>26</xdr:col>
                    <xdr:colOff>279400</xdr:colOff>
                    <xdr:row>1135</xdr:row>
                    <xdr:rowOff>254000</xdr:rowOff>
                  </to>
                </anchor>
              </controlPr>
            </control>
          </mc:Choice>
        </mc:AlternateContent>
        <mc:AlternateContent xmlns:mc="http://schemas.openxmlformats.org/markup-compatibility/2006">
          <mc:Choice Requires="x14">
            <control shapeId="13874" r:id="rId849" name="Option Button 1586">
              <controlPr defaultSize="0" autoFill="0" autoLine="0" autoPict="0">
                <anchor moveWithCells="1">
                  <from>
                    <xdr:col>26</xdr:col>
                    <xdr:colOff>25400</xdr:colOff>
                    <xdr:row>1134</xdr:row>
                    <xdr:rowOff>44450</xdr:rowOff>
                  </from>
                  <to>
                    <xdr:col>29</xdr:col>
                    <xdr:colOff>57150</xdr:colOff>
                    <xdr:row>1135</xdr:row>
                    <xdr:rowOff>254000</xdr:rowOff>
                  </to>
                </anchor>
              </controlPr>
            </control>
          </mc:Choice>
        </mc:AlternateContent>
        <mc:AlternateContent xmlns:mc="http://schemas.openxmlformats.org/markup-compatibility/2006">
          <mc:Choice Requires="x14">
            <control shapeId="13875" r:id="rId850" name="Option Button 1587">
              <controlPr defaultSize="0" autoFill="0" autoLine="0" autoPict="0">
                <anchor moveWithCells="1">
                  <from>
                    <xdr:col>24</xdr:col>
                    <xdr:colOff>114300</xdr:colOff>
                    <xdr:row>1135</xdr:row>
                    <xdr:rowOff>177800</xdr:rowOff>
                  </from>
                  <to>
                    <xdr:col>26</xdr:col>
                    <xdr:colOff>279400</xdr:colOff>
                    <xdr:row>1135</xdr:row>
                    <xdr:rowOff>444500</xdr:rowOff>
                  </to>
                </anchor>
              </controlPr>
            </control>
          </mc:Choice>
        </mc:AlternateContent>
        <mc:AlternateContent xmlns:mc="http://schemas.openxmlformats.org/markup-compatibility/2006">
          <mc:Choice Requires="x14">
            <control shapeId="13876" r:id="rId851" name="Group Box 1588">
              <controlPr defaultSize="0" autoFill="0" autoPict="0">
                <anchor moveWithCells="1">
                  <from>
                    <xdr:col>24</xdr:col>
                    <xdr:colOff>6350</xdr:colOff>
                    <xdr:row>1133</xdr:row>
                    <xdr:rowOff>450850</xdr:rowOff>
                  </from>
                  <to>
                    <xdr:col>29</xdr:col>
                    <xdr:colOff>203200</xdr:colOff>
                    <xdr:row>1136</xdr:row>
                    <xdr:rowOff>50800</xdr:rowOff>
                  </to>
                </anchor>
              </controlPr>
            </control>
          </mc:Choice>
        </mc:AlternateContent>
        <mc:AlternateContent xmlns:mc="http://schemas.openxmlformats.org/markup-compatibility/2006">
          <mc:Choice Requires="x14">
            <control shapeId="13877" r:id="rId852" name="Option Button 1589">
              <controlPr defaultSize="0" autoFill="0" autoLine="0" autoPict="0">
                <anchor moveWithCells="1">
                  <from>
                    <xdr:col>24</xdr:col>
                    <xdr:colOff>127000</xdr:colOff>
                    <xdr:row>1137</xdr:row>
                    <xdr:rowOff>0</xdr:rowOff>
                  </from>
                  <to>
                    <xdr:col>27</xdr:col>
                    <xdr:colOff>88900</xdr:colOff>
                    <xdr:row>1137</xdr:row>
                    <xdr:rowOff>260350</xdr:rowOff>
                  </to>
                </anchor>
              </controlPr>
            </control>
          </mc:Choice>
        </mc:AlternateContent>
        <mc:AlternateContent xmlns:mc="http://schemas.openxmlformats.org/markup-compatibility/2006">
          <mc:Choice Requires="x14">
            <control shapeId="13878" r:id="rId853" name="Option Button 1590">
              <controlPr defaultSize="0" autoFill="0" autoLine="0" autoPict="0">
                <anchor moveWithCells="1">
                  <from>
                    <xdr:col>26</xdr:col>
                    <xdr:colOff>38100</xdr:colOff>
                    <xdr:row>1136</xdr:row>
                    <xdr:rowOff>50800</xdr:rowOff>
                  </from>
                  <to>
                    <xdr:col>29</xdr:col>
                    <xdr:colOff>158750</xdr:colOff>
                    <xdr:row>1137</xdr:row>
                    <xdr:rowOff>260350</xdr:rowOff>
                  </to>
                </anchor>
              </controlPr>
            </control>
          </mc:Choice>
        </mc:AlternateContent>
        <mc:AlternateContent xmlns:mc="http://schemas.openxmlformats.org/markup-compatibility/2006">
          <mc:Choice Requires="x14">
            <control shapeId="13879" r:id="rId854" name="Option Button 1591">
              <controlPr defaultSize="0" autoFill="0" autoLine="0" autoPict="0">
                <anchor moveWithCells="1">
                  <from>
                    <xdr:col>24</xdr:col>
                    <xdr:colOff>127000</xdr:colOff>
                    <xdr:row>1137</xdr:row>
                    <xdr:rowOff>184150</xdr:rowOff>
                  </from>
                  <to>
                    <xdr:col>27</xdr:col>
                    <xdr:colOff>88900</xdr:colOff>
                    <xdr:row>1137</xdr:row>
                    <xdr:rowOff>450850</xdr:rowOff>
                  </to>
                </anchor>
              </controlPr>
            </control>
          </mc:Choice>
        </mc:AlternateContent>
        <mc:AlternateContent xmlns:mc="http://schemas.openxmlformats.org/markup-compatibility/2006">
          <mc:Choice Requires="x14">
            <control shapeId="13880" r:id="rId855" name="Group Box 1592">
              <controlPr defaultSize="0" autoFill="0" autoPict="0">
                <anchor moveWithCells="1">
                  <from>
                    <xdr:col>24</xdr:col>
                    <xdr:colOff>0</xdr:colOff>
                    <xdr:row>1135</xdr:row>
                    <xdr:rowOff>457200</xdr:rowOff>
                  </from>
                  <to>
                    <xdr:col>30</xdr:col>
                    <xdr:colOff>76200</xdr:colOff>
                    <xdr:row>1138</xdr:row>
                    <xdr:rowOff>57150</xdr:rowOff>
                  </to>
                </anchor>
              </controlPr>
            </control>
          </mc:Choice>
        </mc:AlternateContent>
        <mc:AlternateContent xmlns:mc="http://schemas.openxmlformats.org/markup-compatibility/2006">
          <mc:Choice Requires="x14">
            <control shapeId="13881" r:id="rId856" name="Option Button 1593">
              <controlPr defaultSize="0" autoFill="0" autoLine="0" autoPict="0">
                <anchor moveWithCells="1">
                  <from>
                    <xdr:col>24</xdr:col>
                    <xdr:colOff>107950</xdr:colOff>
                    <xdr:row>1095</xdr:row>
                    <xdr:rowOff>304800</xdr:rowOff>
                  </from>
                  <to>
                    <xdr:col>26</xdr:col>
                    <xdr:colOff>279400</xdr:colOff>
                    <xdr:row>1097</xdr:row>
                    <xdr:rowOff>25400</xdr:rowOff>
                  </to>
                </anchor>
              </controlPr>
            </control>
          </mc:Choice>
        </mc:AlternateContent>
        <mc:AlternateContent xmlns:mc="http://schemas.openxmlformats.org/markup-compatibility/2006">
          <mc:Choice Requires="x14">
            <control shapeId="13882" r:id="rId857" name="Option Button 1594">
              <controlPr defaultSize="0" autoFill="0" autoLine="0" autoPict="0">
                <anchor moveWithCells="1">
                  <from>
                    <xdr:col>26</xdr:col>
                    <xdr:colOff>19050</xdr:colOff>
                    <xdr:row>1095</xdr:row>
                    <xdr:rowOff>298450</xdr:rowOff>
                  </from>
                  <to>
                    <xdr:col>29</xdr:col>
                    <xdr:colOff>50800</xdr:colOff>
                    <xdr:row>1097</xdr:row>
                    <xdr:rowOff>38100</xdr:rowOff>
                  </to>
                </anchor>
              </controlPr>
            </control>
          </mc:Choice>
        </mc:AlternateContent>
        <mc:AlternateContent xmlns:mc="http://schemas.openxmlformats.org/markup-compatibility/2006">
          <mc:Choice Requires="x14">
            <control shapeId="13883" r:id="rId858" name="Option Button 1595">
              <controlPr defaultSize="0" autoFill="0" autoLine="0" autoPict="0">
                <anchor moveWithCells="1">
                  <from>
                    <xdr:col>24</xdr:col>
                    <xdr:colOff>107950</xdr:colOff>
                    <xdr:row>1096</xdr:row>
                    <xdr:rowOff>19050</xdr:rowOff>
                  </from>
                  <to>
                    <xdr:col>26</xdr:col>
                    <xdr:colOff>279400</xdr:colOff>
                    <xdr:row>1097</xdr:row>
                    <xdr:rowOff>215900</xdr:rowOff>
                  </to>
                </anchor>
              </controlPr>
            </control>
          </mc:Choice>
        </mc:AlternateContent>
        <mc:AlternateContent xmlns:mc="http://schemas.openxmlformats.org/markup-compatibility/2006">
          <mc:Choice Requires="x14">
            <control shapeId="13884" r:id="rId859" name="Group Box 1596">
              <controlPr defaultSize="0" autoFill="0" autoPict="0">
                <anchor moveWithCells="1">
                  <from>
                    <xdr:col>24</xdr:col>
                    <xdr:colOff>0</xdr:colOff>
                    <xdr:row>1095</xdr:row>
                    <xdr:rowOff>222250</xdr:rowOff>
                  </from>
                  <to>
                    <xdr:col>29</xdr:col>
                    <xdr:colOff>196850</xdr:colOff>
                    <xdr:row>1097</xdr:row>
                    <xdr:rowOff>285750</xdr:rowOff>
                  </to>
                </anchor>
              </controlPr>
            </control>
          </mc:Choice>
        </mc:AlternateContent>
        <mc:AlternateContent xmlns:mc="http://schemas.openxmlformats.org/markup-compatibility/2006">
          <mc:Choice Requires="x14">
            <control shapeId="13885" r:id="rId860" name="Option Button 1597">
              <controlPr defaultSize="0" autoFill="0" autoLine="0" autoPict="0">
                <anchor moveWithCells="1">
                  <from>
                    <xdr:col>24</xdr:col>
                    <xdr:colOff>127000</xdr:colOff>
                    <xdr:row>1139</xdr:row>
                    <xdr:rowOff>19050</xdr:rowOff>
                  </from>
                  <to>
                    <xdr:col>27</xdr:col>
                    <xdr:colOff>82550</xdr:colOff>
                    <xdr:row>1139</xdr:row>
                    <xdr:rowOff>279400</xdr:rowOff>
                  </to>
                </anchor>
              </controlPr>
            </control>
          </mc:Choice>
        </mc:AlternateContent>
        <mc:AlternateContent xmlns:mc="http://schemas.openxmlformats.org/markup-compatibility/2006">
          <mc:Choice Requires="x14">
            <control shapeId="13886" r:id="rId861" name="Option Button 1598">
              <controlPr defaultSize="0" autoFill="0" autoLine="0" autoPict="0">
                <anchor moveWithCells="1">
                  <from>
                    <xdr:col>26</xdr:col>
                    <xdr:colOff>38100</xdr:colOff>
                    <xdr:row>1139</xdr:row>
                    <xdr:rowOff>0</xdr:rowOff>
                  </from>
                  <to>
                    <xdr:col>29</xdr:col>
                    <xdr:colOff>152400</xdr:colOff>
                    <xdr:row>1139</xdr:row>
                    <xdr:rowOff>273050</xdr:rowOff>
                  </to>
                </anchor>
              </controlPr>
            </control>
          </mc:Choice>
        </mc:AlternateContent>
        <mc:AlternateContent xmlns:mc="http://schemas.openxmlformats.org/markup-compatibility/2006">
          <mc:Choice Requires="x14">
            <control shapeId="13887" r:id="rId862" name="Option Button 1599">
              <controlPr defaultSize="0" autoFill="0" autoLine="0" autoPict="0">
                <anchor moveWithCells="1">
                  <from>
                    <xdr:col>24</xdr:col>
                    <xdr:colOff>139700</xdr:colOff>
                    <xdr:row>1139</xdr:row>
                    <xdr:rowOff>196850</xdr:rowOff>
                  </from>
                  <to>
                    <xdr:col>27</xdr:col>
                    <xdr:colOff>95250</xdr:colOff>
                    <xdr:row>1140</xdr:row>
                    <xdr:rowOff>6350</xdr:rowOff>
                  </to>
                </anchor>
              </controlPr>
            </control>
          </mc:Choice>
        </mc:AlternateContent>
        <mc:AlternateContent xmlns:mc="http://schemas.openxmlformats.org/markup-compatibility/2006">
          <mc:Choice Requires="x14">
            <control shapeId="13888" r:id="rId863" name="Group Box 1600">
              <controlPr defaultSize="0" autoFill="0" autoPict="0">
                <anchor moveWithCells="1">
                  <from>
                    <xdr:col>24</xdr:col>
                    <xdr:colOff>0</xdr:colOff>
                    <xdr:row>1138</xdr:row>
                    <xdr:rowOff>12700</xdr:rowOff>
                  </from>
                  <to>
                    <xdr:col>30</xdr:col>
                    <xdr:colOff>69850</xdr:colOff>
                    <xdr:row>1141</xdr:row>
                    <xdr:rowOff>0</xdr:rowOff>
                  </to>
                </anchor>
              </controlPr>
            </control>
          </mc:Choice>
        </mc:AlternateContent>
        <mc:AlternateContent xmlns:mc="http://schemas.openxmlformats.org/markup-compatibility/2006">
          <mc:Choice Requires="x14">
            <control shapeId="13889" r:id="rId864" name="Option Button 1601">
              <controlPr defaultSize="0" autoFill="0" autoLine="0" autoPict="0">
                <anchor moveWithCells="1">
                  <from>
                    <xdr:col>24</xdr:col>
                    <xdr:colOff>133350</xdr:colOff>
                    <xdr:row>1141</xdr:row>
                    <xdr:rowOff>25400</xdr:rowOff>
                  </from>
                  <to>
                    <xdr:col>27</xdr:col>
                    <xdr:colOff>95250</xdr:colOff>
                    <xdr:row>1141</xdr:row>
                    <xdr:rowOff>285750</xdr:rowOff>
                  </to>
                </anchor>
              </controlPr>
            </control>
          </mc:Choice>
        </mc:AlternateContent>
        <mc:AlternateContent xmlns:mc="http://schemas.openxmlformats.org/markup-compatibility/2006">
          <mc:Choice Requires="x14">
            <control shapeId="13890" r:id="rId865" name="Option Button 1602">
              <controlPr defaultSize="0" autoFill="0" autoLine="0" autoPict="0">
                <anchor moveWithCells="1">
                  <from>
                    <xdr:col>26</xdr:col>
                    <xdr:colOff>44450</xdr:colOff>
                    <xdr:row>1141</xdr:row>
                    <xdr:rowOff>0</xdr:rowOff>
                  </from>
                  <to>
                    <xdr:col>29</xdr:col>
                    <xdr:colOff>165100</xdr:colOff>
                    <xdr:row>1141</xdr:row>
                    <xdr:rowOff>279400</xdr:rowOff>
                  </to>
                </anchor>
              </controlPr>
            </control>
          </mc:Choice>
        </mc:AlternateContent>
        <mc:AlternateContent xmlns:mc="http://schemas.openxmlformats.org/markup-compatibility/2006">
          <mc:Choice Requires="x14">
            <control shapeId="13891" r:id="rId866" name="Option Button 1603">
              <controlPr defaultSize="0" autoFill="0" autoLine="0" autoPict="0">
                <anchor moveWithCells="1">
                  <from>
                    <xdr:col>24</xdr:col>
                    <xdr:colOff>133350</xdr:colOff>
                    <xdr:row>1141</xdr:row>
                    <xdr:rowOff>203200</xdr:rowOff>
                  </from>
                  <to>
                    <xdr:col>27</xdr:col>
                    <xdr:colOff>95250</xdr:colOff>
                    <xdr:row>1142</xdr:row>
                    <xdr:rowOff>12700</xdr:rowOff>
                  </to>
                </anchor>
              </controlPr>
            </control>
          </mc:Choice>
        </mc:AlternateContent>
        <mc:AlternateContent xmlns:mc="http://schemas.openxmlformats.org/markup-compatibility/2006">
          <mc:Choice Requires="x14">
            <control shapeId="13892" r:id="rId867" name="Group Box 1604">
              <controlPr defaultSize="0" autoFill="0" autoPict="0">
                <anchor moveWithCells="1">
                  <from>
                    <xdr:col>24</xdr:col>
                    <xdr:colOff>0</xdr:colOff>
                    <xdr:row>1140</xdr:row>
                    <xdr:rowOff>19050</xdr:rowOff>
                  </from>
                  <to>
                    <xdr:col>30</xdr:col>
                    <xdr:colOff>82550</xdr:colOff>
                    <xdr:row>1143</xdr:row>
                    <xdr:rowOff>6350</xdr:rowOff>
                  </to>
                </anchor>
              </controlPr>
            </control>
          </mc:Choice>
        </mc:AlternateContent>
        <mc:AlternateContent xmlns:mc="http://schemas.openxmlformats.org/markup-compatibility/2006">
          <mc:Choice Requires="x14">
            <control shapeId="13893" r:id="rId868" name="Option Button 1605">
              <controlPr defaultSize="0" autoFill="0" autoLine="0" autoPict="0">
                <anchor moveWithCells="1">
                  <from>
                    <xdr:col>24</xdr:col>
                    <xdr:colOff>152400</xdr:colOff>
                    <xdr:row>49</xdr:row>
                    <xdr:rowOff>292100</xdr:rowOff>
                  </from>
                  <to>
                    <xdr:col>27</xdr:col>
                    <xdr:colOff>107950</xdr:colOff>
                    <xdr:row>51</xdr:row>
                    <xdr:rowOff>0</xdr:rowOff>
                  </to>
                </anchor>
              </controlPr>
            </control>
          </mc:Choice>
        </mc:AlternateContent>
        <mc:AlternateContent xmlns:mc="http://schemas.openxmlformats.org/markup-compatibility/2006">
          <mc:Choice Requires="x14">
            <control shapeId="13894" r:id="rId869" name="Option Button 1606">
              <controlPr defaultSize="0" autoFill="0" autoLine="0" autoPict="0">
                <anchor moveWithCells="1">
                  <from>
                    <xdr:col>26</xdr:col>
                    <xdr:colOff>63500</xdr:colOff>
                    <xdr:row>49</xdr:row>
                    <xdr:rowOff>298450</xdr:rowOff>
                  </from>
                  <to>
                    <xdr:col>29</xdr:col>
                    <xdr:colOff>177800</xdr:colOff>
                    <xdr:row>51</xdr:row>
                    <xdr:rowOff>6350</xdr:rowOff>
                  </to>
                </anchor>
              </controlPr>
            </control>
          </mc:Choice>
        </mc:AlternateContent>
        <mc:AlternateContent xmlns:mc="http://schemas.openxmlformats.org/markup-compatibility/2006">
          <mc:Choice Requires="x14">
            <control shapeId="13895" r:id="rId870" name="Option Button 1607">
              <controlPr defaultSize="0" autoFill="0" autoLine="0" autoPict="0">
                <anchor moveWithCells="1">
                  <from>
                    <xdr:col>24</xdr:col>
                    <xdr:colOff>152400</xdr:colOff>
                    <xdr:row>50</xdr:row>
                    <xdr:rowOff>0</xdr:rowOff>
                  </from>
                  <to>
                    <xdr:col>27</xdr:col>
                    <xdr:colOff>107950</xdr:colOff>
                    <xdr:row>51</xdr:row>
                    <xdr:rowOff>190500</xdr:rowOff>
                  </to>
                </anchor>
              </controlPr>
            </control>
          </mc:Choice>
        </mc:AlternateContent>
        <mc:AlternateContent xmlns:mc="http://schemas.openxmlformats.org/markup-compatibility/2006">
          <mc:Choice Requires="x14">
            <control shapeId="13896" r:id="rId871" name="Group Box 1608">
              <controlPr defaultSize="0" autoFill="0" autoPict="0">
                <anchor moveWithCells="1">
                  <from>
                    <xdr:col>24</xdr:col>
                    <xdr:colOff>0</xdr:colOff>
                    <xdr:row>49</xdr:row>
                    <xdr:rowOff>234950</xdr:rowOff>
                  </from>
                  <to>
                    <xdr:col>30</xdr:col>
                    <xdr:colOff>69850</xdr:colOff>
                    <xdr:row>51</xdr:row>
                    <xdr:rowOff>292100</xdr:rowOff>
                  </to>
                </anchor>
              </controlPr>
            </control>
          </mc:Choice>
        </mc:AlternateContent>
        <mc:AlternateContent xmlns:mc="http://schemas.openxmlformats.org/markup-compatibility/2006">
          <mc:Choice Requires="x14">
            <control shapeId="13845" r:id="rId872" name="Option Button 1557">
              <controlPr defaultSize="0" autoFill="0" autoLine="0" autoPict="0">
                <anchor moveWithCells="1">
                  <from>
                    <xdr:col>24</xdr:col>
                    <xdr:colOff>107950</xdr:colOff>
                    <xdr:row>1093</xdr:row>
                    <xdr:rowOff>25400</xdr:rowOff>
                  </from>
                  <to>
                    <xdr:col>26</xdr:col>
                    <xdr:colOff>273050</xdr:colOff>
                    <xdr:row>1093</xdr:row>
                    <xdr:rowOff>285750</xdr:rowOff>
                  </to>
                </anchor>
              </controlPr>
            </control>
          </mc:Choice>
        </mc:AlternateContent>
        <mc:AlternateContent xmlns:mc="http://schemas.openxmlformats.org/markup-compatibility/2006">
          <mc:Choice Requires="x14">
            <control shapeId="13846" r:id="rId873" name="Option Button 1558">
              <controlPr defaultSize="0" autoFill="0" autoLine="0" autoPict="0">
                <anchor moveWithCells="1">
                  <from>
                    <xdr:col>26</xdr:col>
                    <xdr:colOff>19050</xdr:colOff>
                    <xdr:row>1093</xdr:row>
                    <xdr:rowOff>19050</xdr:rowOff>
                  </from>
                  <to>
                    <xdr:col>29</xdr:col>
                    <xdr:colOff>50800</xdr:colOff>
                    <xdr:row>1093</xdr:row>
                    <xdr:rowOff>298450</xdr:rowOff>
                  </to>
                </anchor>
              </controlPr>
            </control>
          </mc:Choice>
        </mc:AlternateContent>
        <mc:AlternateContent xmlns:mc="http://schemas.openxmlformats.org/markup-compatibility/2006">
          <mc:Choice Requires="x14">
            <control shapeId="13847" r:id="rId874" name="Option Button 1559">
              <controlPr defaultSize="0" autoFill="0" autoLine="0" autoPict="0">
                <anchor moveWithCells="1">
                  <from>
                    <xdr:col>24</xdr:col>
                    <xdr:colOff>107950</xdr:colOff>
                    <xdr:row>1093</xdr:row>
                    <xdr:rowOff>203200</xdr:rowOff>
                  </from>
                  <to>
                    <xdr:col>26</xdr:col>
                    <xdr:colOff>273050</xdr:colOff>
                    <xdr:row>1094</xdr:row>
                    <xdr:rowOff>12700</xdr:rowOff>
                  </to>
                </anchor>
              </controlPr>
            </control>
          </mc:Choice>
        </mc:AlternateContent>
        <mc:AlternateContent xmlns:mc="http://schemas.openxmlformats.org/markup-compatibility/2006">
          <mc:Choice Requires="x14">
            <control shapeId="13848" r:id="rId875" name="Group Box 1560">
              <controlPr defaultSize="0" autoFill="0" autoPict="0">
                <anchor moveWithCells="1">
                  <from>
                    <xdr:col>23</xdr:col>
                    <xdr:colOff>292100</xdr:colOff>
                    <xdr:row>1092</xdr:row>
                    <xdr:rowOff>19050</xdr:rowOff>
                  </from>
                  <to>
                    <xdr:col>29</xdr:col>
                    <xdr:colOff>196850</xdr:colOff>
                    <xdr:row>1095</xdr:row>
                    <xdr:rowOff>6350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658" id="{804BADB4-BA90-4943-82D6-6A75FEE9759D}">
            <xm:f>基礎情報入力シート!$BC$11=1</xm:f>
            <x14:dxf>
              <font>
                <color theme="2" tint="-0.499984740745262"/>
              </font>
              <fill>
                <patternFill>
                  <bgColor theme="2" tint="-0.499984740745262"/>
                </patternFill>
              </fill>
            </x14:dxf>
          </x14:cfRule>
          <xm:sqref>Y35</xm:sqref>
        </x14:conditionalFormatting>
        <x14:conditionalFormatting xmlns:xm="http://schemas.microsoft.com/office/excel/2006/main">
          <x14:cfRule type="expression" priority="232" id="{B88FDF71-E2B8-4C9A-8F40-5AC9EFB23A7E}">
            <xm:f>基礎情報入力シート!$BC$11=1</xm:f>
            <x14:dxf>
              <font>
                <color theme="2" tint="-0.499984740745262"/>
              </font>
              <fill>
                <patternFill>
                  <bgColor theme="2" tint="-0.499984740745262"/>
                </patternFill>
              </fill>
            </x14:dxf>
          </x14:cfRule>
          <xm:sqref>Y37</xm:sqref>
        </x14:conditionalFormatting>
        <x14:conditionalFormatting xmlns:xm="http://schemas.microsoft.com/office/excel/2006/main">
          <x14:cfRule type="expression" priority="660" id="{A34A0E28-FA9A-4CC4-9B7B-8E9B926E990A}">
            <xm:f>基礎情報入力シート!$BC$11=1</xm:f>
            <x14:dxf>
              <font>
                <color theme="2" tint="-0.499984740745262"/>
              </font>
              <fill>
                <patternFill>
                  <bgColor theme="2" tint="-0.499984740745262"/>
                </patternFill>
              </fill>
            </x14:dxf>
          </x14:cfRule>
          <xm:sqref>Y39</xm:sqref>
        </x14:conditionalFormatting>
        <x14:conditionalFormatting xmlns:xm="http://schemas.microsoft.com/office/excel/2006/main">
          <x14:cfRule type="expression" priority="222" id="{2EB3F843-DAE8-4B94-9CFA-416A996350C1}">
            <xm:f>基礎情報入力シート!$BC$11=1</xm:f>
            <x14:dxf>
              <font>
                <color theme="2" tint="-0.499984740745262"/>
              </font>
              <fill>
                <patternFill>
                  <bgColor theme="2" tint="-0.499984740745262"/>
                </patternFill>
              </fill>
            </x14:dxf>
          </x14:cfRule>
          <xm:sqref>Y41</xm:sqref>
        </x14:conditionalFormatting>
        <x14:conditionalFormatting xmlns:xm="http://schemas.microsoft.com/office/excel/2006/main">
          <x14:cfRule type="expression" priority="652" id="{4C989E19-3F97-4741-B44E-FDDAAF2F86B2}">
            <xm:f>基礎情報入力シート!$BC$11=1</xm:f>
            <x14:dxf>
              <font>
                <color theme="2" tint="-0.499984740745262"/>
              </font>
              <fill>
                <patternFill>
                  <bgColor theme="2" tint="-0.499984740745262"/>
                </patternFill>
              </fill>
            </x14:dxf>
          </x14:cfRule>
          <xm:sqref>Y50</xm:sqref>
        </x14:conditionalFormatting>
        <x14:conditionalFormatting xmlns:xm="http://schemas.microsoft.com/office/excel/2006/main">
          <x14:cfRule type="expression" priority="639" id="{2D00C035-E5B3-4263-9199-E224461027C2}">
            <xm:f>基礎情報入力シート!$BC$11=1</xm:f>
            <x14:dxf>
              <font>
                <color theme="2" tint="-0.499984740745262"/>
              </font>
              <fill>
                <patternFill>
                  <bgColor theme="2" tint="-0.499984740745262"/>
                </patternFill>
              </fill>
            </x14:dxf>
          </x14:cfRule>
          <xm:sqref>Y54</xm:sqref>
        </x14:conditionalFormatting>
        <x14:conditionalFormatting xmlns:xm="http://schemas.microsoft.com/office/excel/2006/main">
          <x14:cfRule type="expression" priority="482" id="{B5BBBDDC-0B1A-43EE-A73B-0867A0276042}">
            <xm:f>基礎情報入力シート!$BC$11=1</xm:f>
            <x14:dxf>
              <font>
                <color theme="2" tint="-0.499984740745262"/>
              </font>
              <fill>
                <patternFill>
                  <bgColor theme="2" tint="-0.499984740745262"/>
                </patternFill>
              </fill>
            </x14:dxf>
          </x14:cfRule>
          <xm:sqref>Y58</xm:sqref>
        </x14:conditionalFormatting>
        <x14:conditionalFormatting xmlns:xm="http://schemas.microsoft.com/office/excel/2006/main">
          <x14:cfRule type="expression" priority="638" id="{078F64F1-B0DB-409C-826C-389A91C40B53}">
            <xm:f>基礎情報入力シート!$BC$11=1</xm:f>
            <x14:dxf>
              <font>
                <color theme="2" tint="-0.499984740745262"/>
              </font>
              <fill>
                <patternFill>
                  <bgColor theme="2" tint="-0.499984740745262"/>
                </patternFill>
              </fill>
            </x14:dxf>
          </x14:cfRule>
          <xm:sqref>Y60</xm:sqref>
        </x14:conditionalFormatting>
        <x14:conditionalFormatting xmlns:xm="http://schemas.microsoft.com/office/excel/2006/main">
          <x14:cfRule type="expression" priority="221" id="{B3677E91-96FF-46A9-91CA-13329765B8CC}">
            <xm:f>基礎情報入力シート!$BC$11=1</xm:f>
            <x14:dxf>
              <font>
                <color theme="2" tint="-0.499984740745262"/>
              </font>
              <fill>
                <patternFill>
                  <bgColor theme="2" tint="-0.499984740745262"/>
                </patternFill>
              </fill>
            </x14:dxf>
          </x14:cfRule>
          <xm:sqref>Y62</xm:sqref>
        </x14:conditionalFormatting>
        <x14:conditionalFormatting xmlns:xm="http://schemas.microsoft.com/office/excel/2006/main">
          <x14:cfRule type="expression" priority="281" id="{F9E7D56B-9EA0-4A9D-8E94-67CF6D9D42FE}">
            <xm:f>OR(AND(基礎情報入力シート!$BC$9=1,基礎情報入力シート!$BC$21=2),基礎情報入力シート!$BC$11=1)</xm:f>
            <x14:dxf>
              <font>
                <color theme="2" tint="-0.499984740745262"/>
              </font>
              <fill>
                <patternFill>
                  <bgColor theme="2" tint="-0.499984740745262"/>
                </patternFill>
              </fill>
            </x14:dxf>
          </x14:cfRule>
          <xm:sqref>Y142</xm:sqref>
        </x14:conditionalFormatting>
        <x14:conditionalFormatting xmlns:xm="http://schemas.microsoft.com/office/excel/2006/main">
          <x14:cfRule type="expression" priority="280" id="{F8427B8D-6FA2-4573-8E38-E944CF0C545C}">
            <xm:f>OR(AND(基礎情報入力シート!$BC$9=1,基礎情報入力シート!$BC$21=2),基礎情報入力シート!$BC$11=1)</xm:f>
            <x14:dxf>
              <font>
                <color theme="2" tint="-0.499984740745262"/>
              </font>
              <fill>
                <patternFill>
                  <bgColor theme="2" tint="-0.499984740745262"/>
                </patternFill>
              </fill>
            </x14:dxf>
          </x14:cfRule>
          <xm:sqref>Y144</xm:sqref>
        </x14:conditionalFormatting>
        <x14:conditionalFormatting xmlns:xm="http://schemas.microsoft.com/office/excel/2006/main">
          <x14:cfRule type="expression" priority="279" id="{E736167A-1697-4436-98B9-93C9091BE4D9}">
            <xm:f>OR(AND(基礎情報入力シート!$BC$9=1,基礎情報入力シート!$BC$21=2),基礎情報入力シート!$BC$11=1)</xm:f>
            <x14:dxf>
              <font>
                <color theme="2" tint="-0.499984740745262"/>
              </font>
              <fill>
                <patternFill>
                  <bgColor theme="2" tint="-0.499984740745262"/>
                </patternFill>
              </fill>
            </x14:dxf>
          </x14:cfRule>
          <xm:sqref>Y148</xm:sqref>
        </x14:conditionalFormatting>
        <x14:conditionalFormatting xmlns:xm="http://schemas.microsoft.com/office/excel/2006/main">
          <x14:cfRule type="expression" priority="278" id="{EB3BF88C-12A5-467A-AE81-49885BA0C105}">
            <xm:f>OR(AND(基礎情報入力シート!$BC$9=1,基礎情報入力シート!$BC$21=2),基礎情報入力シート!$BC$11=1)</xm:f>
            <x14:dxf>
              <font>
                <color theme="2" tint="-0.499984740745262"/>
              </font>
              <fill>
                <patternFill>
                  <bgColor theme="2" tint="-0.499984740745262"/>
                </patternFill>
              </fill>
            </x14:dxf>
          </x14:cfRule>
          <xm:sqref>Y152</xm:sqref>
        </x14:conditionalFormatting>
        <x14:conditionalFormatting xmlns:xm="http://schemas.microsoft.com/office/excel/2006/main">
          <x14:cfRule type="expression" priority="277" id="{2254E6F1-3DF6-4528-856C-31388996C224}">
            <xm:f>OR(AND(基礎情報入力シート!$BC$9=1,基礎情報入力シート!$BC$21=2),基礎情報入力シート!$BC$11=1)</xm:f>
            <x14:dxf>
              <font>
                <color theme="2" tint="-0.499984740745262"/>
              </font>
              <fill>
                <patternFill>
                  <bgColor theme="2" tint="-0.499984740745262"/>
                </patternFill>
              </fill>
            </x14:dxf>
          </x14:cfRule>
          <xm:sqref>Y154</xm:sqref>
        </x14:conditionalFormatting>
        <x14:conditionalFormatting xmlns:xm="http://schemas.microsoft.com/office/excel/2006/main">
          <x14:cfRule type="expression" priority="276" id="{AF74CC82-EB17-4AFD-AFE1-9F2BD75951AF}">
            <xm:f>OR(AND(基礎情報入力シート!$BC$9=1,基礎情報入力シート!$BC$21=2),基礎情報入力シート!$BC$11=1)</xm:f>
            <x14:dxf>
              <font>
                <color theme="2" tint="-0.499984740745262"/>
              </font>
              <fill>
                <patternFill>
                  <bgColor theme="2" tint="-0.499984740745262"/>
                </patternFill>
              </fill>
            </x14:dxf>
          </x14:cfRule>
          <xm:sqref>Y158</xm:sqref>
        </x14:conditionalFormatting>
        <x14:conditionalFormatting xmlns:xm="http://schemas.microsoft.com/office/excel/2006/main">
          <x14:cfRule type="expression" priority="275" id="{920FD2C8-F65C-4107-A090-E1A8A4022115}">
            <xm:f>OR(AND(基礎情報入力シート!$BC$9=1,基礎情報入力シート!$BC$21=2),基礎情報入力シート!$BC$11=1)</xm:f>
            <x14:dxf>
              <font>
                <color theme="2" tint="-0.499984740745262"/>
              </font>
              <fill>
                <patternFill>
                  <bgColor theme="2" tint="-0.499984740745262"/>
                </patternFill>
              </fill>
            </x14:dxf>
          </x14:cfRule>
          <xm:sqref>Y160</xm:sqref>
        </x14:conditionalFormatting>
        <x14:conditionalFormatting xmlns:xm="http://schemas.microsoft.com/office/excel/2006/main">
          <x14:cfRule type="expression" priority="629" id="{72809538-A33C-42FD-ABFC-C3FEF45FFCD1}">
            <xm:f>基礎情報入力シート!$BC$11=1</xm:f>
            <x14:dxf>
              <font>
                <color theme="2" tint="-0.499984740745262"/>
              </font>
              <fill>
                <patternFill>
                  <bgColor theme="2" tint="-0.499984740745262"/>
                </patternFill>
              </fill>
            </x14:dxf>
          </x14:cfRule>
          <xm:sqref>Y250</xm:sqref>
        </x14:conditionalFormatting>
        <x14:conditionalFormatting xmlns:xm="http://schemas.microsoft.com/office/excel/2006/main">
          <x14:cfRule type="expression" priority="372" id="{FFDF3A73-11AD-4CDA-8660-A2F28AA5C7B7}">
            <xm:f>基礎情報入力シート!$BC$11=1</xm:f>
            <x14:dxf>
              <font>
                <color theme="2" tint="-0.499984740745262"/>
              </font>
              <fill>
                <patternFill>
                  <bgColor theme="2" tint="-0.499984740745262"/>
                </patternFill>
              </fill>
            </x14:dxf>
          </x14:cfRule>
          <xm:sqref>Y254</xm:sqref>
        </x14:conditionalFormatting>
        <x14:conditionalFormatting xmlns:xm="http://schemas.microsoft.com/office/excel/2006/main">
          <x14:cfRule type="expression" priority="628" id="{29642679-1DC4-4F1B-84C7-E06603CE95D5}">
            <xm:f>基礎情報入力シート!$BC$11=1</xm:f>
            <x14:dxf>
              <font>
                <color theme="2" tint="-0.499984740745262"/>
              </font>
              <fill>
                <patternFill>
                  <bgColor theme="2" tint="-0.499984740745262"/>
                </patternFill>
              </fill>
            </x14:dxf>
          </x14:cfRule>
          <xm:sqref>Y256</xm:sqref>
        </x14:conditionalFormatting>
        <x14:conditionalFormatting xmlns:xm="http://schemas.microsoft.com/office/excel/2006/main">
          <x14:cfRule type="expression" priority="627" id="{805DC282-E0AF-469B-AA7F-A9973EAFAA6C}">
            <xm:f>基礎情報入力シート!$BC$11=1</xm:f>
            <x14:dxf>
              <font>
                <color theme="2" tint="-0.499984740745262"/>
              </font>
              <fill>
                <patternFill>
                  <bgColor theme="2" tint="-0.499984740745262"/>
                </patternFill>
              </fill>
            </x14:dxf>
          </x14:cfRule>
          <xm:sqref>Y258</xm:sqref>
        </x14:conditionalFormatting>
        <x14:conditionalFormatting xmlns:xm="http://schemas.microsoft.com/office/excel/2006/main">
          <x14:cfRule type="expression" priority="618" id="{AA393E69-904F-44A3-AD6B-BFA32DE0A2EB}">
            <xm:f>基礎情報入力シート!$BC$11=1</xm:f>
            <x14:dxf>
              <font>
                <color theme="2" tint="-0.499984740745262"/>
              </font>
              <fill>
                <patternFill>
                  <bgColor theme="2" tint="-0.499984740745262"/>
                </patternFill>
              </fill>
            </x14:dxf>
          </x14:cfRule>
          <xm:sqref>Y387</xm:sqref>
        </x14:conditionalFormatting>
        <x14:conditionalFormatting xmlns:xm="http://schemas.microsoft.com/office/excel/2006/main">
          <x14:cfRule type="expression" priority="617" id="{8760FC75-C1D1-4AEE-B4BB-6F225B39F537}">
            <xm:f>基礎情報入力シート!$BC$11=1</xm:f>
            <x14:dxf>
              <font>
                <color theme="2" tint="-0.499984740745262"/>
              </font>
              <fill>
                <patternFill>
                  <bgColor theme="2" tint="-0.499984740745262"/>
                </patternFill>
              </fill>
            </x14:dxf>
          </x14:cfRule>
          <xm:sqref>Y389</xm:sqref>
        </x14:conditionalFormatting>
        <x14:conditionalFormatting xmlns:xm="http://schemas.microsoft.com/office/excel/2006/main">
          <x14:cfRule type="expression" priority="616" id="{D3142423-5F3D-4B25-8A73-E2A32E7A5E1B}">
            <xm:f>基礎情報入力シート!$BC$11=1</xm:f>
            <x14:dxf>
              <font>
                <color theme="2" tint="-0.499984740745262"/>
              </font>
              <fill>
                <patternFill>
                  <bgColor theme="2" tint="-0.499984740745262"/>
                </patternFill>
              </fill>
            </x14:dxf>
          </x14:cfRule>
          <xm:sqref>Y391</xm:sqref>
        </x14:conditionalFormatting>
        <x14:conditionalFormatting xmlns:xm="http://schemas.microsoft.com/office/excel/2006/main">
          <x14:cfRule type="expression" priority="355" id="{5A8313F7-9090-467D-8EA9-7E522C31D464}">
            <xm:f>基礎情報入力シート!$Q$12=0</xm:f>
            <x14:dxf>
              <font>
                <color theme="2" tint="-0.499984740745262"/>
              </font>
              <fill>
                <patternFill>
                  <bgColor theme="2" tint="-0.499984740745262"/>
                </patternFill>
              </fill>
            </x14:dxf>
          </x14:cfRule>
          <x14:cfRule type="expression" priority="341" id="{E82E2F96-F242-4F2F-A11E-26B282C0B8C1}">
            <xm:f>ISBLANK(基礎情報入力シート!$Q$12)</xm:f>
            <x14:dxf>
              <font>
                <color auto="1"/>
              </font>
              <fill>
                <patternFill>
                  <bgColor theme="5" tint="0.79998168889431442"/>
                </patternFill>
              </fill>
            </x14:dxf>
          </x14:cfRule>
          <xm:sqref>Y532</xm:sqref>
        </x14:conditionalFormatting>
        <x14:conditionalFormatting xmlns:xm="http://schemas.microsoft.com/office/excel/2006/main">
          <x14:cfRule type="expression" priority="340" id="{E8526C2A-8354-4913-BC6F-65007769C802}">
            <xm:f>基礎情報入力シート!$Q$12=0</xm:f>
            <x14:dxf>
              <font>
                <color theme="2" tint="-0.499984740745262"/>
              </font>
              <fill>
                <patternFill>
                  <bgColor theme="2" tint="-0.499984740745262"/>
                </patternFill>
              </fill>
            </x14:dxf>
          </x14:cfRule>
          <x14:cfRule type="expression" priority="339" id="{599DC232-1C9C-4F84-844E-9ABBA7503BF5}">
            <xm:f>ISBLANK(基礎情報入力シート!$Q$12)</xm:f>
            <x14:dxf>
              <font>
                <color auto="1"/>
              </font>
              <fill>
                <patternFill>
                  <bgColor theme="5" tint="0.79998168889431442"/>
                </patternFill>
              </fill>
            </x14:dxf>
          </x14:cfRule>
          <xm:sqref>Y536</xm:sqref>
        </x14:conditionalFormatting>
        <x14:conditionalFormatting xmlns:xm="http://schemas.microsoft.com/office/excel/2006/main">
          <x14:cfRule type="expression" priority="353" id="{08AD5BE7-E4A5-487D-87C9-1D1FCC89B020}">
            <xm:f>基礎情報入力シート!$Q$12=0</xm:f>
            <x14:dxf>
              <font>
                <color theme="2" tint="-0.499984740745262"/>
              </font>
              <fill>
                <patternFill>
                  <bgColor theme="2" tint="-0.499984740745262"/>
                </patternFill>
              </fill>
            </x14:dxf>
          </x14:cfRule>
          <x14:cfRule type="expression" priority="338" id="{093B6BB4-E8FC-4DE2-8BE0-3500FCA5D884}">
            <xm:f>ISBLANK(基礎情報入力シート!$Q$12)</xm:f>
            <x14:dxf>
              <font>
                <color auto="1"/>
              </font>
              <fill>
                <patternFill>
                  <bgColor theme="5" tint="0.79998168889431442"/>
                </patternFill>
              </fill>
            </x14:dxf>
          </x14:cfRule>
          <xm:sqref>Y538</xm:sqref>
        </x14:conditionalFormatting>
        <x14:conditionalFormatting xmlns:xm="http://schemas.microsoft.com/office/excel/2006/main">
          <x14:cfRule type="expression" priority="337" id="{0E4033D1-9FDD-4B02-BDDB-C674BA71A445}">
            <xm:f>ISBLANK(基礎情報入力シート!$Q$12)</xm:f>
            <x14:dxf>
              <font>
                <color auto="1"/>
              </font>
              <fill>
                <patternFill>
                  <bgColor theme="5" tint="0.79998168889431442"/>
                </patternFill>
              </fill>
            </x14:dxf>
          </x14:cfRule>
          <x14:cfRule type="expression" priority="350" id="{97217C20-95E2-4D23-9F4F-06AEF804F92D}">
            <xm:f>基礎情報入力シート!$Q$12=0</xm:f>
            <x14:dxf>
              <font>
                <color theme="2" tint="-0.499984740745262"/>
              </font>
              <fill>
                <patternFill>
                  <bgColor theme="2" tint="-0.499984740745262"/>
                </patternFill>
              </fill>
            </x14:dxf>
          </x14:cfRule>
          <xm:sqref>Y540</xm:sqref>
        </x14:conditionalFormatting>
        <x14:conditionalFormatting xmlns:xm="http://schemas.microsoft.com/office/excel/2006/main">
          <x14:cfRule type="expression" priority="336" id="{08ED6FBE-8AF9-4031-A86F-B40792B6A1FF}">
            <xm:f>ISBLANK(基礎情報入力シート!$Q$12)</xm:f>
            <x14:dxf>
              <font>
                <color auto="1"/>
              </font>
              <fill>
                <patternFill>
                  <bgColor theme="5" tint="0.79998168889431442"/>
                </patternFill>
              </fill>
            </x14:dxf>
          </x14:cfRule>
          <x14:cfRule type="expression" priority="349" id="{840A25EF-1306-4B51-91CD-35572F7F03A8}">
            <xm:f>基礎情報入力シート!$Q$12=0</xm:f>
            <x14:dxf>
              <font>
                <color theme="2" tint="-0.499984740745262"/>
              </font>
              <fill>
                <patternFill>
                  <bgColor theme="2" tint="-0.499984740745262"/>
                </patternFill>
              </fill>
            </x14:dxf>
          </x14:cfRule>
          <xm:sqref>Y542</xm:sqref>
        </x14:conditionalFormatting>
        <x14:conditionalFormatting xmlns:xm="http://schemas.microsoft.com/office/excel/2006/main">
          <x14:cfRule type="expression" priority="335" id="{64276F54-C98E-4EFB-9B02-773C56EAAE09}">
            <xm:f>ISBLANK(基礎情報入力シート!$Q$12)</xm:f>
            <x14:dxf>
              <font>
                <color auto="1"/>
              </font>
              <fill>
                <patternFill>
                  <bgColor theme="5" tint="0.79998168889431442"/>
                </patternFill>
              </fill>
            </x14:dxf>
          </x14:cfRule>
          <x14:cfRule type="expression" priority="348" id="{20F6BCE9-8F98-4F31-B518-9F4E2EF2BE76}">
            <xm:f>基礎情報入力シート!$Q$12=0</xm:f>
            <x14:dxf>
              <font>
                <color theme="2" tint="-0.499984740745262"/>
              </font>
              <fill>
                <patternFill>
                  <bgColor theme="2" tint="-0.499984740745262"/>
                </patternFill>
              </fill>
            </x14:dxf>
          </x14:cfRule>
          <xm:sqref>Y544</xm:sqref>
        </x14:conditionalFormatting>
        <x14:conditionalFormatting xmlns:xm="http://schemas.microsoft.com/office/excel/2006/main">
          <x14:cfRule type="expression" priority="590" id="{54ACB243-3EEF-4795-BF7E-DABF54FBF854}">
            <xm:f>基礎情報入力シート!$BC$7=1</xm:f>
            <x14:dxf>
              <font>
                <color theme="2" tint="-0.499984740745262"/>
              </font>
              <fill>
                <patternFill>
                  <bgColor theme="2" tint="-0.499984740745262"/>
                </patternFill>
              </fill>
            </x14:dxf>
          </x14:cfRule>
          <xm:sqref>Y788</xm:sqref>
        </x14:conditionalFormatting>
        <x14:conditionalFormatting xmlns:xm="http://schemas.microsoft.com/office/excel/2006/main">
          <x14:cfRule type="expression" priority="255" id="{FDFB1E5F-D8F3-4CC4-9074-F24515D525CA}">
            <xm:f>基礎情報入力シート!$BC$13=2</xm:f>
            <x14:dxf>
              <font>
                <color theme="2" tint="-0.499984740745262"/>
              </font>
              <fill>
                <patternFill>
                  <bgColor theme="2" tint="-0.499984740745262"/>
                </patternFill>
              </fill>
            </x14:dxf>
          </x14:cfRule>
          <xm:sqref>Y933</xm:sqref>
        </x14:conditionalFormatting>
        <x14:conditionalFormatting xmlns:xm="http://schemas.microsoft.com/office/excel/2006/main">
          <x14:cfRule type="expression" priority="260" id="{545FA301-B6BD-4B50-A6BC-1E0CBD1AE8DF}">
            <xm:f>基礎情報入力シート!$BC$13=2</xm:f>
            <x14:dxf>
              <font>
                <color theme="2" tint="-0.499984740745262"/>
              </font>
              <fill>
                <patternFill>
                  <bgColor theme="2" tint="-0.499984740745262"/>
                </patternFill>
              </fill>
            </x14:dxf>
          </x14:cfRule>
          <xm:sqref>Y935</xm:sqref>
        </x14:conditionalFormatting>
        <x14:conditionalFormatting xmlns:xm="http://schemas.microsoft.com/office/excel/2006/main">
          <x14:cfRule type="expression" priority="253" id="{28D7432F-7FEB-4318-8893-E7DE10C9D68E}">
            <xm:f>基礎情報入力シート!$BC$14=2</xm:f>
            <x14:dxf>
              <font>
                <color theme="2" tint="-0.499984740745262"/>
              </font>
              <fill>
                <patternFill>
                  <bgColor theme="2" tint="-0.499984740745262"/>
                </patternFill>
              </fill>
            </x14:dxf>
          </x14:cfRule>
          <xm:sqref>Y954</xm:sqref>
        </x14:conditionalFormatting>
        <x14:conditionalFormatting xmlns:xm="http://schemas.microsoft.com/office/excel/2006/main">
          <x14:cfRule type="expression" priority="252" id="{B8081795-912E-44BB-A49A-0DC07D02C915}">
            <xm:f>基礎情報入力シート!$BC$14=2</xm:f>
            <x14:dxf>
              <font>
                <color theme="2" tint="-0.499984740745262"/>
              </font>
              <fill>
                <patternFill>
                  <bgColor theme="2" tint="-0.499984740745262"/>
                </patternFill>
              </fill>
            </x14:dxf>
          </x14:cfRule>
          <xm:sqref>Y958</xm:sqref>
        </x14:conditionalFormatting>
        <x14:conditionalFormatting xmlns:xm="http://schemas.microsoft.com/office/excel/2006/main">
          <x14:cfRule type="expression" priority="412" id="{10187B9C-D001-4A23-A1C3-AF05805E95B5}">
            <xm:f>基礎情報入力シート!$BC$15=2</xm:f>
            <x14:dxf>
              <font>
                <color theme="2" tint="-0.499984740745262"/>
              </font>
              <fill>
                <patternFill>
                  <bgColor theme="2" tint="-0.499984740745262"/>
                </patternFill>
              </fill>
            </x14:dxf>
          </x14:cfRule>
          <xm:sqref>Y985</xm:sqref>
        </x14:conditionalFormatting>
        <x14:conditionalFormatting xmlns:xm="http://schemas.microsoft.com/office/excel/2006/main">
          <x14:cfRule type="expression" priority="514" id="{FDFF14D5-07F8-4D28-9522-5C639A02874A}">
            <xm:f>基礎情報入力シート!$BC$16=2</xm:f>
            <x14:dxf>
              <font>
                <color theme="2" tint="-0.499984740745262"/>
              </font>
              <fill>
                <patternFill>
                  <bgColor theme="2" tint="-0.499984740745262"/>
                </patternFill>
              </fill>
            </x14:dxf>
          </x14:cfRule>
          <xm:sqref>Y1000</xm:sqref>
        </x14:conditionalFormatting>
        <x14:conditionalFormatting xmlns:xm="http://schemas.microsoft.com/office/excel/2006/main">
          <x14:cfRule type="expression" priority="408" id="{9E3740DE-B198-48FC-89FC-8C76DA7D721C}">
            <xm:f>基礎情報入力シート!$BC$17=2</xm:f>
            <x14:dxf>
              <font>
                <color theme="2" tint="-0.499984740745262"/>
              </font>
              <fill>
                <patternFill>
                  <bgColor theme="2" tint="-0.499984740745262"/>
                </patternFill>
              </fill>
            </x14:dxf>
          </x14:cfRule>
          <xm:sqref>Y1017</xm:sqref>
        </x14:conditionalFormatting>
        <x14:conditionalFormatting xmlns:xm="http://schemas.microsoft.com/office/excel/2006/main">
          <x14:cfRule type="expression" priority="290" id="{FB8377C3-4E12-4252-A3B4-C15E5AE2F227}">
            <xm:f>ISBLANK(基礎情報入力シート!$Q$12)</xm:f>
            <x14:dxf>
              <font>
                <color theme="1"/>
              </font>
              <fill>
                <patternFill>
                  <bgColor theme="5" tint="0.79998168889431442"/>
                </patternFill>
              </fill>
            </x14:dxf>
          </x14:cfRule>
          <x14:cfRule type="expression" priority="299" id="{CB3766E3-E20E-48CE-BA1C-76547AEE1A57}">
            <xm:f>基礎情報入力シート!$Q$12=0</xm:f>
            <x14:dxf>
              <font>
                <color theme="2" tint="-0.499984740745262"/>
              </font>
              <fill>
                <patternFill>
                  <bgColor theme="2" tint="-0.499984740745262"/>
                </patternFill>
              </fill>
            </x14:dxf>
          </x14:cfRule>
          <xm:sqref>Y1040</xm:sqref>
        </x14:conditionalFormatting>
        <x14:conditionalFormatting xmlns:xm="http://schemas.microsoft.com/office/excel/2006/main">
          <x14:cfRule type="expression" priority="282" id="{874CBC88-9924-4974-B116-4319CE3C71AB}">
            <xm:f>ISBLANK(基礎情報入力シート!$Q$12)</xm:f>
            <x14:dxf>
              <font>
                <color auto="1"/>
              </font>
              <fill>
                <patternFill>
                  <bgColor theme="5" tint="0.79998168889431442"/>
                </patternFill>
              </fill>
            </x14:dxf>
          </x14:cfRule>
          <xm:sqref>Y1080</xm:sqref>
        </x14:conditionalFormatting>
        <x14:conditionalFormatting xmlns:xm="http://schemas.microsoft.com/office/excel/2006/main">
          <x14:cfRule type="expression" priority="498" id="{0598A039-1848-42E6-8E32-77F448A8BCE8}">
            <xm:f>基礎情報入力シート!$Q$12=0</xm:f>
            <x14:dxf>
              <font>
                <color theme="2" tint="-0.499984740745262"/>
              </font>
              <fill>
                <patternFill>
                  <bgColor theme="2" tint="-0.499984740745262"/>
                </patternFill>
              </fill>
            </x14:dxf>
          </x14:cfRule>
          <x14:cfRule type="expression" priority="383" id="{9E2EFE6E-8545-4E10-97EF-D5012F96C0BF}">
            <xm:f>ISBLANK(基礎情報入力シート!$Q$12)</xm:f>
            <x14:dxf>
              <font>
                <color auto="1"/>
              </font>
              <fill>
                <patternFill>
                  <bgColor theme="5" tint="0.79998168889431442"/>
                </patternFill>
              </fill>
            </x14:dxf>
          </x14:cfRule>
          <xm:sqref>Y1084</xm:sqref>
        </x14:conditionalFormatting>
        <x14:conditionalFormatting xmlns:xm="http://schemas.microsoft.com/office/excel/2006/main">
          <x14:cfRule type="expression" priority="497" id="{3CB9B8BC-39C1-4A89-BA03-8F97AE1602B7}">
            <xm:f>基礎情報入力シート!$Q$12=0</xm:f>
            <x14:dxf>
              <font>
                <color theme="2" tint="-0.499984740745262"/>
              </font>
              <fill>
                <patternFill>
                  <bgColor theme="2" tint="-0.499984740745262"/>
                </patternFill>
              </fill>
            </x14:dxf>
          </x14:cfRule>
          <x14:cfRule type="expression" priority="392" id="{D793B4AF-582B-46A6-979B-51757D1D6628}">
            <xm:f>ISBLANK(基礎情報入力シート!$Q$12)</xm:f>
            <x14:dxf>
              <font>
                <color auto="1"/>
              </font>
              <fill>
                <patternFill>
                  <bgColor theme="5" tint="0.79998168889431442"/>
                </patternFill>
              </fill>
            </x14:dxf>
          </x14:cfRule>
          <xm:sqref>Y1094</xm:sqref>
        </x14:conditionalFormatting>
        <x14:conditionalFormatting xmlns:xm="http://schemas.microsoft.com/office/excel/2006/main">
          <x14:cfRule type="expression" priority="234" id="{1F36D731-BFB9-4113-A86B-2ACF53730DD7}">
            <xm:f>基礎情報入力シート!$Q$12=0</xm:f>
            <x14:dxf>
              <font>
                <color theme="2" tint="-0.499984740745262"/>
              </font>
              <fill>
                <patternFill>
                  <bgColor theme="2" tint="-0.499984740745262"/>
                </patternFill>
              </fill>
            </x14:dxf>
          </x14:cfRule>
          <x14:cfRule type="expression" priority="233" id="{0D58C55D-3F8A-427D-85AE-6393CCEB3D30}">
            <xm:f>ISBLANK(基礎情報入力シート!$Q$12)</xm:f>
            <x14:dxf>
              <font>
                <color auto="1"/>
              </font>
              <fill>
                <patternFill>
                  <bgColor theme="5" tint="0.79998168889431442"/>
                </patternFill>
              </fill>
            </x14:dxf>
          </x14:cfRule>
          <xm:sqref>Y1096</xm:sqref>
        </x14:conditionalFormatting>
        <x14:conditionalFormatting xmlns:xm="http://schemas.microsoft.com/office/excel/2006/main">
          <x14:cfRule type="expression" priority="394" id="{0938B560-F3C1-4CBA-81CA-F6A121F328C0}">
            <xm:f>ISBLANK(基礎情報入力シート!$Q$12)</xm:f>
            <x14:dxf>
              <font>
                <color auto="1"/>
              </font>
              <fill>
                <patternFill>
                  <bgColor theme="5" tint="0.79998168889431442"/>
                </patternFill>
              </fill>
            </x14:dxf>
          </x14:cfRule>
          <x14:cfRule type="expression" priority="495" id="{B6371AA3-9F7C-4E33-9392-764222CBF6C0}">
            <xm:f>基礎情報入力シート!$Q$12=0</xm:f>
            <x14:dxf>
              <font>
                <color theme="2" tint="-0.499984740745262"/>
              </font>
              <fill>
                <patternFill>
                  <bgColor theme="2" tint="-0.499984740745262"/>
                </patternFill>
              </fill>
            </x14:dxf>
          </x14:cfRule>
          <xm:sqref>Y1100</xm:sqref>
        </x14:conditionalFormatting>
        <x14:conditionalFormatting xmlns:xm="http://schemas.microsoft.com/office/excel/2006/main">
          <x14:cfRule type="expression" priority="656" id="{6272CF27-D03B-4E6E-AE27-0CC7C6928B79}">
            <xm:f>基礎情報入力シート!$BC$11=1</xm:f>
            <x14:dxf>
              <font>
                <color theme="2" tint="-0.499984740745262"/>
              </font>
              <fill>
                <patternFill>
                  <bgColor theme="2" tint="-0.499984740745262"/>
                </patternFill>
              </fill>
            </x14:dxf>
          </x14:cfRule>
          <xm:sqref>Y29:AB33</xm:sqref>
        </x14:conditionalFormatting>
        <x14:conditionalFormatting xmlns:xm="http://schemas.microsoft.com/office/excel/2006/main">
          <x14:cfRule type="expression" priority="269" id="{129B0A54-6C39-4DF4-B137-91D6E61BF498}">
            <xm:f>OR(AND(基礎情報入力シート!$BC$9=1,基礎情報入力シート!$BC$21=2),基礎情報入力シート!$BC$11=1)</xm:f>
            <x14:dxf>
              <font>
                <color theme="2" tint="-0.499984740745262"/>
              </font>
              <fill>
                <patternFill>
                  <bgColor theme="2" tint="-0.499984740745262"/>
                </patternFill>
              </fill>
            </x14:dxf>
          </x14:cfRule>
          <xm:sqref>Y140:AB140</xm:sqref>
        </x14:conditionalFormatting>
        <x14:conditionalFormatting xmlns:xm="http://schemas.microsoft.com/office/excel/2006/main">
          <x14:cfRule type="expression" priority="459" id="{42645EA0-123B-48A6-9594-599674259B78}">
            <xm:f>基礎情報入力シート!$BC$11=1</xm:f>
            <x14:dxf>
              <font>
                <color theme="2" tint="-0.499984740745262"/>
              </font>
              <fill>
                <patternFill>
                  <bgColor theme="2" tint="-0.499984740745262"/>
                </patternFill>
              </fill>
            </x14:dxf>
          </x14:cfRule>
          <xm:sqref>Y385:AB385</xm:sqref>
        </x14:conditionalFormatting>
        <x14:conditionalFormatting xmlns:xm="http://schemas.microsoft.com/office/excel/2006/main">
          <x14:cfRule type="expression" priority="486" id="{BADFABB1-D182-4F2D-AE09-8657CEA10E06}">
            <xm:f>基礎情報入力シート!$Q$20="無"</xm:f>
            <x14:dxf>
              <font>
                <color theme="2" tint="-0.499984740745262"/>
              </font>
              <fill>
                <patternFill>
                  <bgColor theme="2" tint="-0.499984740745262"/>
                </patternFill>
              </fill>
            </x14:dxf>
          </x14:cfRule>
          <xm:sqref>Y706:AB719 Y720</xm:sqref>
        </x14:conditionalFormatting>
        <x14:conditionalFormatting xmlns:xm="http://schemas.microsoft.com/office/excel/2006/main">
          <x14:cfRule type="expression" priority="430" id="{092A89AB-4D76-43FA-8ED7-FAF316F65AEB}">
            <xm:f>基礎情報入力シート!$BC$7=1</xm:f>
            <x14:dxf>
              <font>
                <color theme="2" tint="-0.499984740745262"/>
              </font>
              <fill>
                <patternFill>
                  <bgColor theme="2" tint="-0.499984740745262"/>
                </patternFill>
              </fill>
            </x14:dxf>
          </x14:cfRule>
          <xm:sqref>Y786:AB786</xm:sqref>
        </x14:conditionalFormatting>
        <x14:conditionalFormatting xmlns:xm="http://schemas.microsoft.com/office/excel/2006/main">
          <x14:cfRule type="expression" priority="521" id="{61DB5291-5D58-430D-A6B6-BA04EF9E1209}">
            <xm:f>基礎情報入力シート!$BC$15=2</xm:f>
            <x14:dxf>
              <font>
                <color theme="2" tint="-0.499984740745262"/>
              </font>
              <fill>
                <patternFill>
                  <bgColor theme="2" tint="-0.499984740745262"/>
                </patternFill>
              </fill>
            </x14:dxf>
          </x14:cfRule>
          <xm:sqref>Y975:AB983</xm:sqref>
        </x14:conditionalFormatting>
        <x14:conditionalFormatting xmlns:xm="http://schemas.microsoft.com/office/excel/2006/main">
          <x14:cfRule type="expression" priority="410" id="{C6F2D048-2D38-4CE6-83A6-14566CFF1F99}">
            <xm:f>基礎情報入力シート!$BC$16=2</xm:f>
            <x14:dxf>
              <font>
                <color theme="2" tint="-0.499984740745262"/>
              </font>
              <fill>
                <patternFill>
                  <bgColor theme="2" tint="-0.499984740745262"/>
                </patternFill>
              </fill>
            </x14:dxf>
          </x14:cfRule>
          <xm:sqref>Y996:AB998</xm:sqref>
        </x14:conditionalFormatting>
        <x14:conditionalFormatting xmlns:xm="http://schemas.microsoft.com/office/excel/2006/main">
          <x14:cfRule type="expression" priority="300" id="{EDB09385-0A6C-469F-BB7B-4A40BD451203}">
            <xm:f>基礎情報入力シート!$Q$12=0</xm:f>
            <x14:dxf>
              <font>
                <color theme="2" tint="-0.499984740745262"/>
              </font>
              <fill>
                <patternFill>
                  <bgColor theme="2" tint="-0.499984740745262"/>
                </patternFill>
              </fill>
            </x14:dxf>
          </x14:cfRule>
          <x14:cfRule type="expression" priority="283" id="{3759F72F-E0EC-4B0C-876F-2C2A128BF574}">
            <xm:f>ISBLANK(基礎情報入力シート!$Q$12)</xm:f>
            <x14:dxf>
              <font>
                <color theme="1"/>
              </font>
              <fill>
                <patternFill patternType="solid">
                  <bgColor theme="5" tint="0.79998168889431442"/>
                </patternFill>
              </fill>
            </x14:dxf>
          </x14:cfRule>
          <xm:sqref>Y1038:AB1038</xm:sqref>
        </x14:conditionalFormatting>
        <x14:conditionalFormatting xmlns:xm="http://schemas.microsoft.com/office/excel/2006/main">
          <x14:cfRule type="expression" priority="390" id="{733ACCE9-1F5A-4642-8133-4CDCDA9E75EF}">
            <xm:f>基礎情報入力シート!$Q$12=0</xm:f>
            <x14:dxf>
              <font>
                <color theme="2" tint="-0.499984740745262"/>
              </font>
              <fill>
                <patternFill>
                  <bgColor theme="2" tint="-0.499984740745262"/>
                </patternFill>
              </fill>
            </x14:dxf>
          </x14:cfRule>
          <xm:sqref>Y1080:AB1082</xm:sqref>
        </x14:conditionalFormatting>
        <x14:conditionalFormatting xmlns:xm="http://schemas.microsoft.com/office/excel/2006/main">
          <x14:cfRule type="expression" priority="662" id="{3E6A6767-1DDF-473D-A016-8A6D36F47467}">
            <xm:f>基礎情報入力シート!$BC$11=1</xm:f>
            <x14:dxf>
              <font>
                <color theme="2" tint="-0.499984740745262"/>
              </font>
              <fill>
                <patternFill>
                  <bgColor theme="2" tint="-0.499984740745262"/>
                </patternFill>
              </fill>
            </x14:dxf>
          </x14:cfRule>
          <xm:sqref>AG29</xm:sqref>
        </x14:conditionalFormatting>
        <x14:conditionalFormatting xmlns:xm="http://schemas.microsoft.com/office/excel/2006/main">
          <x14:cfRule type="expression" priority="116" id="{16499F6B-E6B3-49AF-8E52-A6B40C025344}">
            <xm:f>基礎情報入力シート!$BC$11=1</xm:f>
            <x14:dxf>
              <font>
                <color theme="2" tint="-0.499984740745262"/>
              </font>
              <fill>
                <patternFill>
                  <bgColor theme="2" tint="-0.499984740745262"/>
                </patternFill>
              </fill>
            </x14:dxf>
          </x14:cfRule>
          <xm:sqref>AG33</xm:sqref>
        </x14:conditionalFormatting>
        <x14:conditionalFormatting xmlns:xm="http://schemas.microsoft.com/office/excel/2006/main">
          <x14:cfRule type="expression" priority="215" id="{D56BD037-3624-410E-8CF7-8562BEF3DD1A}">
            <xm:f>基礎情報入力シート!$BC$11=1</xm:f>
            <x14:dxf>
              <font>
                <color theme="2" tint="-0.499984740745262"/>
              </font>
              <fill>
                <patternFill>
                  <bgColor theme="2" tint="-0.499984740745262"/>
                </patternFill>
              </fill>
            </x14:dxf>
          </x14:cfRule>
          <xm:sqref>AG50</xm:sqref>
        </x14:conditionalFormatting>
        <x14:conditionalFormatting xmlns:xm="http://schemas.microsoft.com/office/excel/2006/main">
          <x14:cfRule type="expression" priority="111" id="{CD7AAD52-BBA3-4178-88A2-D721C75375D5}">
            <xm:f>基礎情報入力シート!$BC$11=1</xm:f>
            <x14:dxf>
              <font>
                <color theme="2" tint="-0.499984740745262"/>
              </font>
              <fill>
                <patternFill>
                  <bgColor theme="2" tint="-0.499984740745262"/>
                </patternFill>
              </fill>
            </x14:dxf>
          </x14:cfRule>
          <xm:sqref>AG54</xm:sqref>
        </x14:conditionalFormatting>
        <x14:conditionalFormatting xmlns:xm="http://schemas.microsoft.com/office/excel/2006/main">
          <x14:cfRule type="expression" priority="274" id="{DD8A043F-0840-4F67-A77A-71D50733D558}">
            <xm:f>OR(AND(基礎情報入力シート!$BC$9=1,基礎情報入力シート!$BC$21=2),基礎情報入力シート!$BC$11=1)</xm:f>
            <x14:dxf>
              <font>
                <color theme="2" tint="-0.499984740745262"/>
              </font>
              <fill>
                <patternFill>
                  <bgColor theme="2" tint="-0.499984740745262"/>
                </patternFill>
              </fill>
            </x14:dxf>
          </x14:cfRule>
          <xm:sqref>AG140</xm:sqref>
        </x14:conditionalFormatting>
        <x14:conditionalFormatting xmlns:xm="http://schemas.microsoft.com/office/excel/2006/main">
          <x14:cfRule type="expression" priority="272" id="{3BBF23F5-7432-4D05-977E-24E3837A3EF5}">
            <xm:f>OR(AND(基礎情報入力シート!$BC$9=1,基礎情報入力シート!$BC$21=2),基礎情報入力シート!$BC$11=1)</xm:f>
            <x14:dxf>
              <font>
                <color theme="2" tint="-0.499984740745262"/>
              </font>
              <fill>
                <patternFill>
                  <bgColor theme="2" tint="-0.499984740745262"/>
                </patternFill>
              </fill>
            </x14:dxf>
          </x14:cfRule>
          <xm:sqref>AG144</xm:sqref>
        </x14:conditionalFormatting>
        <x14:conditionalFormatting xmlns:xm="http://schemas.microsoft.com/office/excel/2006/main">
          <x14:cfRule type="expression" priority="625" id="{6661DFA8-8182-4D0B-8634-1A6DE466D738}">
            <xm:f>基礎情報入力シート!$BC$11=1</xm:f>
            <x14:dxf>
              <font>
                <color theme="2" tint="-0.499984740745262"/>
              </font>
              <fill>
                <patternFill>
                  <bgColor theme="2" tint="-0.499984740745262"/>
                </patternFill>
              </fill>
            </x14:dxf>
          </x14:cfRule>
          <xm:sqref>AG250</xm:sqref>
        </x14:conditionalFormatting>
        <x14:conditionalFormatting xmlns:xm="http://schemas.microsoft.com/office/excel/2006/main">
          <x14:cfRule type="expression" priority="68" id="{FB46B802-2EFF-4DD0-9C63-A37B853FFA0C}">
            <xm:f>基礎情報入力シート!$BC$11=1</xm:f>
            <x14:dxf>
              <font>
                <color theme="2" tint="-0.499984740745262"/>
              </font>
              <fill>
                <patternFill>
                  <bgColor theme="2" tint="-0.499984740745262"/>
                </patternFill>
              </fill>
            </x14:dxf>
          </x14:cfRule>
          <xm:sqref>AG252</xm:sqref>
        </x14:conditionalFormatting>
        <x14:conditionalFormatting xmlns:xm="http://schemas.microsoft.com/office/excel/2006/main">
          <x14:cfRule type="expression" priority="620" id="{63C4705B-B38E-45FD-992D-CCDB61E785C9}">
            <xm:f>基礎情報入力シート!$BC$11=1</xm:f>
            <x14:dxf>
              <font>
                <color theme="2" tint="-0.499984740745262"/>
              </font>
              <fill>
                <patternFill>
                  <bgColor theme="2" tint="-0.499984740745262"/>
                </patternFill>
              </fill>
            </x14:dxf>
          </x14:cfRule>
          <xm:sqref>AG254</xm:sqref>
        </x14:conditionalFormatting>
        <x14:conditionalFormatting xmlns:xm="http://schemas.microsoft.com/office/excel/2006/main">
          <x14:cfRule type="expression" priority="614" id="{608F78DA-144A-473F-89B7-A3DBF023FFAA}">
            <xm:f>基礎情報入力シート!$BC$11=1</xm:f>
            <x14:dxf>
              <font>
                <color theme="2" tint="-0.499984740745262"/>
              </font>
              <fill>
                <patternFill>
                  <bgColor theme="2" tint="-0.499984740745262"/>
                </patternFill>
              </fill>
            </x14:dxf>
          </x14:cfRule>
          <xm:sqref>AG385</xm:sqref>
        </x14:conditionalFormatting>
        <x14:conditionalFormatting xmlns:xm="http://schemas.microsoft.com/office/excel/2006/main">
          <x14:cfRule type="expression" priority="67" id="{6DD2384B-7123-4D29-BDBB-F2293D6CB827}">
            <xm:f>基礎情報入力シート!$BC$11=1</xm:f>
            <x14:dxf>
              <font>
                <color theme="2" tint="-0.499984740745262"/>
              </font>
              <fill>
                <patternFill>
                  <bgColor theme="2" tint="-0.499984740745262"/>
                </patternFill>
              </fill>
            </x14:dxf>
          </x14:cfRule>
          <xm:sqref>AG387</xm:sqref>
        </x14:conditionalFormatting>
        <x14:conditionalFormatting xmlns:xm="http://schemas.microsoft.com/office/excel/2006/main">
          <x14:cfRule type="expression" priority="612" id="{B438C588-C9B7-476E-A351-0579854F21BC}">
            <xm:f>基礎情報入力シート!$BC$11=1</xm:f>
            <x14:dxf>
              <font>
                <color theme="2" tint="-0.499984740745262"/>
              </font>
              <fill>
                <patternFill>
                  <bgColor theme="2" tint="-0.499984740745262"/>
                </patternFill>
              </fill>
            </x14:dxf>
          </x14:cfRule>
          <xm:sqref>AG389</xm:sqref>
        </x14:conditionalFormatting>
        <x14:conditionalFormatting xmlns:xm="http://schemas.microsoft.com/office/excel/2006/main">
          <x14:cfRule type="expression" priority="64" id="{72AD0D1D-7884-47E1-887F-A9837754F23F}">
            <xm:f>基礎情報入力シート!$Q$12=0</xm:f>
            <x14:dxf>
              <font>
                <color theme="2" tint="-0.499984740745262"/>
              </font>
              <fill>
                <patternFill>
                  <bgColor theme="2" tint="-0.499984740745262"/>
                </patternFill>
              </fill>
            </x14:dxf>
          </x14:cfRule>
          <x14:cfRule type="expression" priority="63" id="{CC423F25-CD4B-4B16-9615-34049CFDB547}">
            <xm:f>ISBLANK(基礎情報入力シート!$Q$12)</xm:f>
            <x14:dxf>
              <font>
                <color auto="1"/>
              </font>
              <fill>
                <patternFill>
                  <bgColor theme="5" tint="0.79998168889431442"/>
                </patternFill>
              </fill>
            </x14:dxf>
          </x14:cfRule>
          <xm:sqref>AG532</xm:sqref>
        </x14:conditionalFormatting>
        <x14:conditionalFormatting xmlns:xm="http://schemas.microsoft.com/office/excel/2006/main">
          <x14:cfRule type="expression" priority="588" id="{B0805677-D585-4AD7-BAD0-9E895BC2B27E}">
            <xm:f>基礎情報入力シート!$BC$7=1</xm:f>
            <x14:dxf>
              <font>
                <color theme="2" tint="-0.499984740745262"/>
              </font>
              <fill>
                <patternFill>
                  <bgColor theme="2" tint="-0.499984740745262"/>
                </patternFill>
              </fill>
            </x14:dxf>
          </x14:cfRule>
          <xm:sqref>AG786</xm:sqref>
        </x14:conditionalFormatting>
        <x14:conditionalFormatting xmlns:xm="http://schemas.microsoft.com/office/excel/2006/main">
          <x14:cfRule type="expression" priority="586" id="{D7A47A99-2016-4FD2-9E1F-633CD89A06C7}">
            <xm:f>基礎情報入力シート!$BC$7=1</xm:f>
            <x14:dxf>
              <font>
                <color theme="2" tint="-0.499984740745262"/>
              </font>
              <fill>
                <patternFill>
                  <bgColor theme="2" tint="-0.499984740745262"/>
                </patternFill>
              </fill>
            </x14:dxf>
          </x14:cfRule>
          <xm:sqref>AG790</xm:sqref>
        </x14:conditionalFormatting>
        <x14:conditionalFormatting xmlns:xm="http://schemas.microsoft.com/office/excel/2006/main">
          <x14:cfRule type="expression" priority="259" id="{D8E84DF3-E75B-4B16-B092-A0DB65529FA8}">
            <xm:f>基礎情報入力シート!$BC$13=2</xm:f>
            <x14:dxf>
              <font>
                <color theme="2" tint="-0.499984740745262"/>
              </font>
              <fill>
                <patternFill>
                  <bgColor theme="2" tint="-0.499984740745262"/>
                </patternFill>
              </fill>
            </x14:dxf>
          </x14:cfRule>
          <xm:sqref>AG933</xm:sqref>
        </x14:conditionalFormatting>
        <x14:conditionalFormatting xmlns:xm="http://schemas.microsoft.com/office/excel/2006/main">
          <x14:cfRule type="expression" priority="257" id="{D11839AC-D1A2-4F34-8737-7B89D85310E4}">
            <xm:f>基礎情報入力シート!$BC$13=2</xm:f>
            <x14:dxf>
              <font>
                <color theme="2" tint="-0.499984740745262"/>
              </font>
              <fill>
                <patternFill>
                  <bgColor theme="2" tint="-0.499984740745262"/>
                </patternFill>
              </fill>
            </x14:dxf>
          </x14:cfRule>
          <xm:sqref>AG937</xm:sqref>
        </x14:conditionalFormatting>
        <x14:conditionalFormatting xmlns:xm="http://schemas.microsoft.com/office/excel/2006/main">
          <x14:cfRule type="expression" priority="103" id="{1BC674DB-E65C-4AD8-B69F-15F56D009DAF}">
            <xm:f>基礎情報入力シート!$BC$14=2</xm:f>
            <x14:dxf>
              <font>
                <color theme="2" tint="-0.499984740745262"/>
              </font>
              <fill>
                <patternFill>
                  <bgColor theme="2" tint="-0.499984740745262"/>
                </patternFill>
              </fill>
            </x14:dxf>
          </x14:cfRule>
          <xm:sqref>AG954</xm:sqref>
        </x14:conditionalFormatting>
        <x14:conditionalFormatting xmlns:xm="http://schemas.microsoft.com/office/excel/2006/main">
          <x14:cfRule type="expression" priority="53" id="{069CA6FB-8335-4B2C-ACF6-9224646B8012}">
            <xm:f>基礎情報入力シート!$BC$14=2</xm:f>
            <x14:dxf>
              <font>
                <color theme="2" tint="-0.499984740745262"/>
              </font>
              <fill>
                <patternFill>
                  <bgColor theme="2" tint="-0.499984740745262"/>
                </patternFill>
              </fill>
            </x14:dxf>
          </x14:cfRule>
          <xm:sqref>AG956</xm:sqref>
        </x14:conditionalFormatting>
        <x14:conditionalFormatting xmlns:xm="http://schemas.microsoft.com/office/excel/2006/main">
          <x14:cfRule type="expression" priority="102" id="{09670A92-327E-4A50-A0CD-C7D762026080}">
            <xm:f>基礎情報入力シート!$BC$14=2</xm:f>
            <x14:dxf>
              <font>
                <color theme="2" tint="-0.499984740745262"/>
              </font>
              <fill>
                <patternFill>
                  <bgColor theme="2" tint="-0.499984740745262"/>
                </patternFill>
              </fill>
            </x14:dxf>
          </x14:cfRule>
          <xm:sqref>AG958</xm:sqref>
        </x14:conditionalFormatting>
        <x14:conditionalFormatting xmlns:xm="http://schemas.microsoft.com/office/excel/2006/main">
          <x14:cfRule type="expression" priority="523" id="{FB0A00AA-83D6-4197-BDFB-8D8872F037F1}">
            <xm:f>基礎情報入力シート!$BC$15=2</xm:f>
            <x14:dxf>
              <font>
                <color theme="2" tint="-0.499984740745262"/>
              </font>
              <fill>
                <patternFill>
                  <bgColor theme="2" tint="-0.499984740745262"/>
                </patternFill>
              </fill>
            </x14:dxf>
          </x14:cfRule>
          <xm:sqref>AG975</xm:sqref>
        </x14:conditionalFormatting>
        <x14:conditionalFormatting xmlns:xm="http://schemas.microsoft.com/office/excel/2006/main">
          <x14:cfRule type="expression" priority="52" id="{0185118C-F954-4779-B448-CBAF4217B194}">
            <xm:f>基礎情報入力シート!$BC$15=2</xm:f>
            <x14:dxf>
              <font>
                <color theme="2" tint="-0.499984740745262"/>
              </font>
              <fill>
                <patternFill>
                  <bgColor theme="2" tint="-0.499984740745262"/>
                </patternFill>
              </fill>
            </x14:dxf>
          </x14:cfRule>
          <xm:sqref>AG977</xm:sqref>
        </x14:conditionalFormatting>
        <x14:conditionalFormatting xmlns:xm="http://schemas.microsoft.com/office/excel/2006/main">
          <x14:cfRule type="expression" priority="519" id="{23A13DAD-5723-44B6-B900-E65B92E5268B}">
            <xm:f>基礎情報入力シート!$BC$15=2</xm:f>
            <x14:dxf>
              <font>
                <color theme="2" tint="-0.499984740745262"/>
              </font>
              <fill>
                <patternFill>
                  <bgColor theme="2" tint="-0.499984740745262"/>
                </patternFill>
              </fill>
            </x14:dxf>
          </x14:cfRule>
          <xm:sqref>AG979</xm:sqref>
        </x14:conditionalFormatting>
        <x14:conditionalFormatting xmlns:xm="http://schemas.microsoft.com/office/excel/2006/main">
          <x14:cfRule type="expression" priority="512" id="{CB98C9B1-AD34-4A6A-A8A9-732C25EAF6DD}">
            <xm:f>基礎情報入力シート!$BC$16=2</xm:f>
            <x14:dxf>
              <font>
                <color theme="2" tint="-0.499984740745262"/>
              </font>
              <fill>
                <patternFill>
                  <bgColor theme="2" tint="-0.499984740745262"/>
                </patternFill>
              </fill>
            </x14:dxf>
          </x14:cfRule>
          <xm:sqref>AG996</xm:sqref>
        </x14:conditionalFormatting>
        <x14:conditionalFormatting xmlns:xm="http://schemas.microsoft.com/office/excel/2006/main">
          <x14:cfRule type="expression" priority="51" id="{C6412D2E-8D25-4DC8-A4F0-099626B90A8F}">
            <xm:f>基礎情報入力シート!$BC$16=2</xm:f>
            <x14:dxf>
              <font>
                <color theme="2" tint="-0.499984740745262"/>
              </font>
              <fill>
                <patternFill>
                  <bgColor theme="2" tint="-0.499984740745262"/>
                </patternFill>
              </fill>
            </x14:dxf>
          </x14:cfRule>
          <xm:sqref>AG998</xm:sqref>
        </x14:conditionalFormatting>
        <x14:conditionalFormatting xmlns:xm="http://schemas.microsoft.com/office/excel/2006/main">
          <x14:cfRule type="expression" priority="510" id="{610DA1E3-FD11-4FA1-A79B-06552485D92F}">
            <xm:f>基礎情報入力シート!$BC$16=2</xm:f>
            <x14:dxf>
              <font>
                <color theme="2" tint="-0.499984740745262"/>
              </font>
              <fill>
                <patternFill>
                  <bgColor theme="2" tint="-0.499984740745262"/>
                </patternFill>
              </fill>
            </x14:dxf>
          </x14:cfRule>
          <xm:sqref>AG1000</xm:sqref>
        </x14:conditionalFormatting>
        <x14:conditionalFormatting xmlns:xm="http://schemas.microsoft.com/office/excel/2006/main">
          <x14:cfRule type="expression" priority="504" id="{3F40F006-175D-4A97-874C-9F4538731E99}">
            <xm:f>基礎情報入力シート!$BC$17=2</xm:f>
            <x14:dxf>
              <font>
                <color theme="2" tint="-0.499984740745262"/>
              </font>
              <fill>
                <patternFill>
                  <bgColor theme="2" tint="-0.499984740745262"/>
                </patternFill>
              </fill>
            </x14:dxf>
          </x14:cfRule>
          <xm:sqref>AG1017</xm:sqref>
        </x14:conditionalFormatting>
        <x14:conditionalFormatting xmlns:xm="http://schemas.microsoft.com/office/excel/2006/main">
          <x14:cfRule type="expression" priority="50" id="{659E4D75-0E8B-4E92-BF4D-6D24F69093B1}">
            <xm:f>基礎情報入力シート!$BC$17=2</xm:f>
            <x14:dxf>
              <font>
                <color theme="2" tint="-0.499984740745262"/>
              </font>
              <fill>
                <patternFill>
                  <bgColor theme="2" tint="-0.499984740745262"/>
                </patternFill>
              </fill>
            </x14:dxf>
          </x14:cfRule>
          <xm:sqref>AG1019</xm:sqref>
        </x14:conditionalFormatting>
        <x14:conditionalFormatting xmlns:xm="http://schemas.microsoft.com/office/excel/2006/main">
          <x14:cfRule type="expression" priority="502" id="{0C3E41E8-C861-44A2-AD10-31867DB5DDA4}">
            <xm:f>基礎情報入力シート!$BC$17=2</xm:f>
            <x14:dxf>
              <font>
                <color theme="2" tint="-0.499984740745262"/>
              </font>
              <fill>
                <patternFill>
                  <bgColor theme="2" tint="-0.499984740745262"/>
                </patternFill>
              </fill>
            </x14:dxf>
          </x14:cfRule>
          <xm:sqref>AG1021</xm:sqref>
        </x14:conditionalFormatting>
        <x14:conditionalFormatting xmlns:xm="http://schemas.microsoft.com/office/excel/2006/main">
          <x14:cfRule type="expression" priority="289" id="{5E70E335-27B3-4168-B012-DEB064DD5C35}">
            <xm:f>ISBLANK(基礎情報入力シート!$Q$12)</xm:f>
            <x14:dxf>
              <font>
                <color theme="1"/>
              </font>
              <fill>
                <patternFill>
                  <bgColor theme="5" tint="0.79998168889431442"/>
                </patternFill>
              </fill>
            </x14:dxf>
          </x14:cfRule>
          <x14:cfRule type="expression" priority="298" id="{B74F1668-DEDC-44E6-988B-66C6B3D0F64E}">
            <xm:f>基礎情報入力シート!$Q$12=0</xm:f>
            <x14:dxf>
              <font>
                <color theme="2" tint="-0.499984740745262"/>
              </font>
              <fill>
                <patternFill>
                  <bgColor theme="2" tint="-0.499984740745262"/>
                </patternFill>
              </fill>
            </x14:dxf>
          </x14:cfRule>
          <xm:sqref>AG1038</xm:sqref>
        </x14:conditionalFormatting>
        <x14:conditionalFormatting xmlns:xm="http://schemas.microsoft.com/office/excel/2006/main">
          <x14:cfRule type="expression" priority="57" id="{59BD5A88-2FF9-4E0A-AB8F-B73FCFF19C46}">
            <xm:f>基礎情報入力シート!$BC$12=0</xm:f>
            <x14:dxf>
              <font>
                <color theme="2" tint="-0.499984740745262"/>
              </font>
              <fill>
                <patternFill>
                  <bgColor theme="2" tint="-0.499984740745262"/>
                </patternFill>
              </fill>
            </x14:dxf>
          </x14:cfRule>
          <xm:sqref>AG1040</xm:sqref>
        </x14:conditionalFormatting>
        <x14:conditionalFormatting xmlns:xm="http://schemas.microsoft.com/office/excel/2006/main">
          <x14:cfRule type="expression" priority="287" id="{586FAE53-9EB0-4F54-8E5C-CA92457EB173}">
            <xm:f>ISBLANK(基礎情報入力シート!$Q$12)</xm:f>
            <x14:dxf>
              <font>
                <color theme="1"/>
              </font>
              <fill>
                <patternFill>
                  <bgColor theme="7" tint="0.79998168889431442"/>
                </patternFill>
              </fill>
            </x14:dxf>
          </x14:cfRule>
          <x14:cfRule type="expression" priority="296" id="{C88C4DC8-BA60-418C-81D1-12C4543072AC}">
            <xm:f>基礎情報入力シート!$Q$12=0</xm:f>
            <x14:dxf>
              <font>
                <color theme="2" tint="-0.499984740745262"/>
              </font>
              <fill>
                <patternFill>
                  <bgColor theme="2" tint="-0.499984740745262"/>
                </patternFill>
              </fill>
            </x14:dxf>
          </x14:cfRule>
          <xm:sqref>AG1042</xm:sqref>
        </x14:conditionalFormatting>
        <x14:conditionalFormatting xmlns:xm="http://schemas.microsoft.com/office/excel/2006/main">
          <x14:cfRule type="expression" priority="389" id="{54A6DE33-A4F5-4EF7-92AF-EDCE93DAFB42}">
            <xm:f>ISBLANK(基礎情報入力シート!$Q$12)</xm:f>
            <x14:dxf>
              <font>
                <color auto="1"/>
              </font>
              <fill>
                <patternFill>
                  <bgColor theme="5" tint="0.79998168889431442"/>
                </patternFill>
              </fill>
            </x14:dxf>
          </x14:cfRule>
          <x14:cfRule type="expression" priority="494" id="{7E50EF4B-7CA6-4554-8AA7-EBC904AF0F51}">
            <xm:f>基礎情報入力シート!$Q$12=0</xm:f>
            <x14:dxf>
              <font>
                <color theme="2" tint="-0.499984740745262"/>
              </font>
              <fill>
                <patternFill>
                  <bgColor theme="2" tint="-0.499984740745262"/>
                </patternFill>
              </fill>
            </x14:dxf>
          </x14:cfRule>
          <xm:sqref>AG1080</xm:sqref>
        </x14:conditionalFormatting>
        <x14:conditionalFormatting xmlns:xm="http://schemas.microsoft.com/office/excel/2006/main">
          <x14:cfRule type="expression" priority="56" id="{0A118336-7725-41B0-BCFE-72D498AD3C1C}">
            <xm:f>基礎情報入力シート!$BC$12=0</xm:f>
            <x14:dxf>
              <font>
                <color theme="2" tint="-0.499984740745262"/>
              </font>
              <fill>
                <patternFill>
                  <bgColor theme="2" tint="-0.499984740745262"/>
                </patternFill>
              </fill>
            </x14:dxf>
          </x14:cfRule>
          <xm:sqref>AG1082</xm:sqref>
        </x14:conditionalFormatting>
        <x14:conditionalFormatting xmlns:xm="http://schemas.microsoft.com/office/excel/2006/main">
          <x14:cfRule type="expression" priority="78" id="{6FE4DCC3-170F-495E-85A6-D3F8B16D67C6}">
            <xm:f>ISBLANK(基礎情報入力シート!$Q$12)</xm:f>
            <x14:dxf>
              <font>
                <color theme="1"/>
              </font>
              <fill>
                <patternFill>
                  <bgColor theme="7" tint="0.79998168889431442"/>
                </patternFill>
              </fill>
            </x14:dxf>
          </x14:cfRule>
          <x14:cfRule type="expression" priority="87" id="{45F212D1-D202-484E-B483-3C8654C4E369}">
            <xm:f>基礎情報入力シート!$Q$12=0</xm:f>
            <x14:dxf>
              <font>
                <color theme="2" tint="-0.499984740745262"/>
              </font>
              <fill>
                <patternFill>
                  <bgColor theme="2" tint="-0.499984740745262"/>
                </patternFill>
              </fill>
            </x14:dxf>
          </x14:cfRule>
          <xm:sqref>AG1084</xm:sqref>
        </x14:conditionalFormatting>
        <x14:conditionalFormatting xmlns:xm="http://schemas.microsoft.com/office/excel/2006/main">
          <x14:cfRule type="expression" priority="223" id="{00000000-000E-0000-0300-000039000000}">
            <xm:f>回答シート_値!$D$3=3</xm:f>
            <x14:dxf>
              <font>
                <color auto="1"/>
              </font>
              <fill>
                <patternFill>
                  <bgColor theme="5" tint="0.79998168889431442"/>
                </patternFill>
              </fill>
            </x14:dxf>
          </x14:cfRule>
          <xm:sqref>AG10:AU10</xm:sqref>
        </x14:conditionalFormatting>
        <x14:conditionalFormatting xmlns:xm="http://schemas.microsoft.com/office/excel/2006/main">
          <x14:cfRule type="expression" priority="212" id="{00000000-000E-0000-0300-00002E000000}">
            <xm:f>OR(回答シート_値!$D$4=3,回答シート_値!$D$5=3,回答シート_値!$D$6=3,回答シート_値!$D$7=3,回答シート_値!$D$8=3)</xm:f>
            <x14:dxf>
              <font>
                <color auto="1"/>
              </font>
              <fill>
                <patternFill>
                  <bgColor theme="5" tint="0.79998168889431442"/>
                </patternFill>
              </fill>
            </x14:dxf>
          </x14:cfRule>
          <x14:cfRule type="expression" priority="72" id="{9DD88F4F-01A3-4033-8B8F-3E8D96D834C8}">
            <xm:f>基礎情報入力シート!$BC$11=1</xm:f>
            <x14:dxf>
              <font>
                <color theme="2" tint="-0.499984740745262"/>
              </font>
              <fill>
                <patternFill>
                  <bgColor theme="2" tint="-0.499984740745262"/>
                </patternFill>
              </fill>
            </x14:dxf>
          </x14:cfRule>
          <xm:sqref>AG31:AU31</xm:sqref>
        </x14:conditionalFormatting>
        <x14:conditionalFormatting xmlns:xm="http://schemas.microsoft.com/office/excel/2006/main">
          <x14:cfRule type="expression" priority="71" id="{CB91B9AF-4BA1-4B35-902F-92C6E566EEA1}">
            <xm:f>基礎情報入力シート!$BC$11=1</xm:f>
            <x14:dxf>
              <font>
                <color theme="2" tint="-0.499984740745262"/>
              </font>
              <fill>
                <patternFill>
                  <bgColor theme="2" tint="-0.499984740745262"/>
                </patternFill>
              </fill>
            </x14:dxf>
          </x14:cfRule>
          <x14:cfRule type="expression" priority="211" id="{00000000-000E-0000-0300-00002D000000}">
            <xm:f>OR(回答シート_値!$D$9=3,回答シート_値!$D$10=3,回答シート_値!$D$11=3,回答シート_値!$D$12=3,回答シート_値!$D$13=3)</xm:f>
            <x14:dxf>
              <font>
                <color auto="1"/>
              </font>
              <fill>
                <patternFill>
                  <bgColor theme="5" tint="0.79998168889431442"/>
                </patternFill>
              </fill>
            </x14:dxf>
          </x14:cfRule>
          <xm:sqref>AG52:AU52</xm:sqref>
        </x14:conditionalFormatting>
        <x14:conditionalFormatting xmlns:xm="http://schemas.microsoft.com/office/excel/2006/main">
          <x14:cfRule type="expression" priority="210" id="{00000000-000E-0000-0300-00002C000000}">
            <xm:f>OR(回答シート_値!$D$14=3,回答シート_値!$D$15=3,回答シート_値!$D$16=3)</xm:f>
            <x14:dxf>
              <font>
                <color auto="1"/>
              </font>
              <fill>
                <patternFill>
                  <bgColor theme="5" tint="0.79998168889431442"/>
                </patternFill>
              </fill>
            </x14:dxf>
          </x14:cfRule>
          <xm:sqref>AG73:AU73</xm:sqref>
        </x14:conditionalFormatting>
        <x14:conditionalFormatting xmlns:xm="http://schemas.microsoft.com/office/excel/2006/main">
          <x14:cfRule type="expression" priority="209" id="{00000000-000E-0000-0300-00002B000000}">
            <xm:f>OR(回答シート_値!D17=3,回答シート_値!D18=3,回答シート_値!D19=3,回答シート_値!D20=3)</xm:f>
            <x14:dxf>
              <font>
                <color auto="1"/>
              </font>
              <fill>
                <patternFill>
                  <bgColor theme="5" tint="0.79998168889431442"/>
                </patternFill>
              </fill>
            </x14:dxf>
          </x14:cfRule>
          <xm:sqref>AG94:AU94</xm:sqref>
        </x14:conditionalFormatting>
        <x14:conditionalFormatting xmlns:xm="http://schemas.microsoft.com/office/excel/2006/main">
          <x14:cfRule type="expression" priority="208" id="{00000000-000E-0000-0300-00002A000000}">
            <xm:f>OR(回答シート_値!D21=3,回答シート_値!D22=3,回答シート_値!D23=3,回答シート_値!D24=3,回答シート_値!D25=3,回答シート_値!D26=3)</xm:f>
            <x14:dxf>
              <font>
                <color auto="1"/>
              </font>
              <fill>
                <patternFill>
                  <bgColor theme="5" tint="0.79998168889431442"/>
                </patternFill>
              </fill>
            </x14:dxf>
          </x14:cfRule>
          <xm:sqref>AG115:AU115</xm:sqref>
        </x14:conditionalFormatting>
        <x14:conditionalFormatting xmlns:xm="http://schemas.microsoft.com/office/excel/2006/main">
          <x14:cfRule type="expression" priority="69" id="{0EE115B6-997F-40A3-BABE-7ED3543C486C}">
            <xm:f>OR(AND(基礎情報入力シート!$BC$9=1,基礎情報入力シート!$BC$21=2),基礎情報入力シート!$BC$11=1)</xm:f>
            <x14:dxf>
              <font>
                <color theme="2" tint="-0.499984740745262"/>
              </font>
              <fill>
                <patternFill>
                  <bgColor theme="2" tint="-0.499984740745262"/>
                </patternFill>
              </fill>
            </x14:dxf>
          </x14:cfRule>
          <x14:cfRule type="expression" priority="207" id="{00000000-000E-0000-0300-000029000000}">
            <xm:f>OR(回答シート_値!D27=3,回答シート_値!D28=3,回答シート_値!D29=3,回答シート_値!D30=3,回答シート_値!D31=3,回答シート_値!D32=3,回答シート_値!D33=3,回答シート_値!D34=3)</xm:f>
            <x14:dxf>
              <font>
                <color auto="1"/>
              </font>
              <fill>
                <patternFill>
                  <bgColor theme="5" tint="0.79998168889431442"/>
                </patternFill>
              </fill>
            </x14:dxf>
          </x14:cfRule>
          <xm:sqref>AG142:AU142</xm:sqref>
        </x14:conditionalFormatting>
        <x14:conditionalFormatting xmlns:xm="http://schemas.microsoft.com/office/excel/2006/main">
          <x14:cfRule type="expression" priority="206" id="{00000000-000E-0000-0300-000028000000}">
            <xm:f>OR(回答シート_値!D35=3,回答シート_値!D36=3,回答シート_値!D37=3,回答シート_値!D38=3)</xm:f>
            <x14:dxf>
              <font>
                <color auto="1"/>
              </font>
              <fill>
                <patternFill>
                  <bgColor theme="5" tint="0.79998168889431442"/>
                </patternFill>
              </fill>
            </x14:dxf>
          </x14:cfRule>
          <xm:sqref>AG171:AU171</xm:sqref>
        </x14:conditionalFormatting>
        <x14:conditionalFormatting xmlns:xm="http://schemas.microsoft.com/office/excel/2006/main">
          <x14:cfRule type="expression" priority="205" id="{00000000-000E-0000-0300-000027000000}">
            <xm:f>OR(回答シート_値!D39=3,回答シート_値!D40=3,回答シート_値!D41=3,回答シート_値!D42=3,回答シート_値!D43=3,回答シート_値!D44=3)</xm:f>
            <x14:dxf>
              <font>
                <color auto="1"/>
              </font>
              <fill>
                <patternFill>
                  <bgColor theme="5" tint="0.79998168889431442"/>
                </patternFill>
              </fill>
            </x14:dxf>
          </x14:cfRule>
          <xm:sqref>AG200:AU200</xm:sqref>
        </x14:conditionalFormatting>
        <x14:conditionalFormatting xmlns:xm="http://schemas.microsoft.com/office/excel/2006/main">
          <x14:cfRule type="expression" priority="204" id="{00000000-000E-0000-0300-000026000000}">
            <xm:f>OR(回答シート_値!D45=3,回答シート_値!D46=3,回答シート_値!D47=3)</xm:f>
            <x14:dxf>
              <font>
                <color auto="1"/>
              </font>
              <fill>
                <patternFill>
                  <bgColor theme="5" tint="0.79998168889431442"/>
                </patternFill>
              </fill>
            </x14:dxf>
          </x14:cfRule>
          <xm:sqref>AG227:AU227</xm:sqref>
        </x14:conditionalFormatting>
        <x14:conditionalFormatting xmlns:xm="http://schemas.microsoft.com/office/excel/2006/main">
          <x14:cfRule type="expression" priority="203" id="{00000000-000E-0000-0300-000025000000}">
            <xm:f>OR(回答シート_値!D48=3,回答シート_値!D49=3,回答シート_値!D50=3,回答シート_値!D51=3)</xm:f>
            <x14:dxf>
              <font>
                <color auto="1"/>
              </font>
              <fill>
                <patternFill>
                  <bgColor theme="5" tint="0.79998168889431442"/>
                </patternFill>
              </fill>
            </x14:dxf>
          </x14:cfRule>
          <xm:sqref>AG252:AU252</xm:sqref>
        </x14:conditionalFormatting>
        <x14:conditionalFormatting xmlns:xm="http://schemas.microsoft.com/office/excel/2006/main">
          <x14:cfRule type="expression" priority="202" id="{00000000-000E-0000-0300-000024000000}">
            <xm:f>OR(回答シート_値!D52=3,回答シート_値!D53=3,回答シート_値!D54=3,回答シート_値!D55=3,回答シート_値!D56=3)</xm:f>
            <x14:dxf>
              <font>
                <color auto="1"/>
              </font>
              <fill>
                <patternFill>
                  <bgColor theme="5" tint="0.79998168889431442"/>
                </patternFill>
              </fill>
            </x14:dxf>
          </x14:cfRule>
          <xm:sqref>AG273:AU273</xm:sqref>
        </x14:conditionalFormatting>
        <x14:conditionalFormatting xmlns:xm="http://schemas.microsoft.com/office/excel/2006/main">
          <x14:cfRule type="expression" priority="201" id="{00000000-000E-0000-0300-000023000000}">
            <xm:f>OR(回答シート_値!D57=3,回答シート_値!D58=3,回答シート_値!D59=3,回答シート_値!D60=3)</xm:f>
            <x14:dxf>
              <font>
                <color auto="1"/>
              </font>
              <fill>
                <patternFill>
                  <bgColor theme="5" tint="0.79998168889431442"/>
                </patternFill>
              </fill>
            </x14:dxf>
          </x14:cfRule>
          <xm:sqref>AG308:AU308</xm:sqref>
        </x14:conditionalFormatting>
        <x14:conditionalFormatting xmlns:xm="http://schemas.microsoft.com/office/excel/2006/main">
          <x14:cfRule type="expression" priority="200" id="{00000000-000E-0000-0300-000022000000}">
            <xm:f>OR(回答シート_値!D61=3,回答シート_値!D62=3,回答シート_値!D63=3,回答シート_値!D64=3)</xm:f>
            <x14:dxf>
              <font>
                <color auto="1"/>
              </font>
              <fill>
                <patternFill>
                  <bgColor theme="5" tint="0.79998168889431442"/>
                </patternFill>
              </fill>
            </x14:dxf>
          </x14:cfRule>
          <xm:sqref>AG339:AU339</xm:sqref>
        </x14:conditionalFormatting>
        <x14:conditionalFormatting xmlns:xm="http://schemas.microsoft.com/office/excel/2006/main">
          <x14:cfRule type="expression" priority="199" id="{00000000-000E-0000-0300-000021000000}">
            <xm:f>OR(回答シート_値!D65=3,回答シート_値!D66=3,回答シート_値!D67=3,回答シート_値!D68=3,回答シート_値!D69=3)</xm:f>
            <x14:dxf>
              <font>
                <color auto="1"/>
              </font>
              <fill>
                <patternFill>
                  <bgColor theme="5" tint="0.79998168889431442"/>
                </patternFill>
              </fill>
            </x14:dxf>
          </x14:cfRule>
          <xm:sqref>AG360:AU360</xm:sqref>
        </x14:conditionalFormatting>
        <x14:conditionalFormatting xmlns:xm="http://schemas.microsoft.com/office/excel/2006/main">
          <x14:cfRule type="expression" priority="198" id="{00000000-000E-0000-0300-000020000000}">
            <xm:f>OR(回答シート_値!D70=3,回答シート_値!D71=3,回答シート_値!D72=3,回答シート_値!D73=3)</xm:f>
            <x14:dxf>
              <font>
                <color auto="1"/>
              </font>
              <fill>
                <patternFill>
                  <bgColor theme="5" tint="0.79998168889431442"/>
                </patternFill>
              </fill>
            </x14:dxf>
          </x14:cfRule>
          <xm:sqref>AG387:AU387</xm:sqref>
        </x14:conditionalFormatting>
        <x14:conditionalFormatting xmlns:xm="http://schemas.microsoft.com/office/excel/2006/main">
          <x14:cfRule type="expression" priority="197" id="{00000000-000E-0000-0300-00001F000000}">
            <xm:f>OR(回答シート_値!D74=3,回答シート_値!D75=3,回答シート_値!D76=3)</xm:f>
            <x14:dxf>
              <font>
                <color auto="1"/>
              </font>
              <fill>
                <patternFill>
                  <bgColor theme="5" tint="0.79998168889431442"/>
                </patternFill>
              </fill>
            </x14:dxf>
          </x14:cfRule>
          <xm:sqref>AG408:AU408</xm:sqref>
        </x14:conditionalFormatting>
        <x14:conditionalFormatting xmlns:xm="http://schemas.microsoft.com/office/excel/2006/main">
          <x14:cfRule type="expression" priority="196" id="{00000000-000E-0000-0300-00001E000000}">
            <xm:f>OR(回答シート_値!D77=3,回答シート_値!D78=3,回答シート_値!D79=3,回答シート_値!D80=3)</xm:f>
            <x14:dxf>
              <font>
                <color auto="1"/>
              </font>
              <fill>
                <patternFill>
                  <bgColor theme="5" tint="0.79998168889431442"/>
                </patternFill>
              </fill>
            </x14:dxf>
          </x14:cfRule>
          <xm:sqref>AG429:AU429</xm:sqref>
        </x14:conditionalFormatting>
        <x14:conditionalFormatting xmlns:xm="http://schemas.microsoft.com/office/excel/2006/main">
          <x14:cfRule type="expression" priority="195" id="{00000000-000E-0000-0300-00001D000000}">
            <xm:f>OR(回答シート_値!D81=3,回答シート_値!D82=3,回答シート_値!D83=3)</xm:f>
            <x14:dxf>
              <font>
                <color auto="1"/>
              </font>
              <fill>
                <patternFill>
                  <bgColor theme="5" tint="0.79998168889431442"/>
                </patternFill>
              </fill>
            </x14:dxf>
          </x14:cfRule>
          <xm:sqref>AG450:AU450</xm:sqref>
        </x14:conditionalFormatting>
        <x14:conditionalFormatting xmlns:xm="http://schemas.microsoft.com/office/excel/2006/main">
          <x14:cfRule type="expression" priority="194" id="{00000000-000E-0000-0300-00001C000000}">
            <xm:f>OR(回答シート_値!D84=3,回答シート_値!D85=3)</xm:f>
            <x14:dxf>
              <font>
                <color auto="1"/>
              </font>
              <fill>
                <patternFill>
                  <bgColor theme="5" tint="0.79998168889431442"/>
                </patternFill>
              </fill>
            </x14:dxf>
          </x14:cfRule>
          <xm:sqref>AG471:AU471</xm:sqref>
        </x14:conditionalFormatting>
        <x14:conditionalFormatting xmlns:xm="http://schemas.microsoft.com/office/excel/2006/main">
          <x14:cfRule type="expression" priority="193" id="{00000000-000E-0000-0300-00001B000000}">
            <xm:f>OR(回答シート_値!D86=3,回答シート_値!D87=3)</xm:f>
            <x14:dxf>
              <font>
                <color auto="1"/>
              </font>
              <fill>
                <patternFill>
                  <bgColor theme="5" tint="0.79998168889431442"/>
                </patternFill>
              </fill>
            </x14:dxf>
          </x14:cfRule>
          <xm:sqref>AG492:AU492</xm:sqref>
        </x14:conditionalFormatting>
        <x14:conditionalFormatting xmlns:xm="http://schemas.microsoft.com/office/excel/2006/main">
          <x14:cfRule type="expression" priority="192" id="{00000000-000E-0000-0300-00001A000000}">
            <xm:f>OR(回答シート_値!D88=3,回答シート_値!D89=3,回答シート_値!D90=3,回答シート_値!D91=3)</xm:f>
            <x14:dxf>
              <font>
                <color auto="1"/>
              </font>
              <fill>
                <patternFill>
                  <bgColor theme="5" tint="0.79998168889431442"/>
                </patternFill>
              </fill>
            </x14:dxf>
          </x14:cfRule>
          <xm:sqref>AG513:AU513</xm:sqref>
        </x14:conditionalFormatting>
        <x14:conditionalFormatting xmlns:xm="http://schemas.microsoft.com/office/excel/2006/main">
          <x14:cfRule type="expression" priority="60" id="{00000000-000E-0000-0300-000019000000}">
            <xm:f>OR(回答シート_値!D92=3,回答シート_値!D93=3,回答シート_値!D94=3,回答シート_値!D95=3,回答シート_値!D96=3,回答シート_値!D97=3)</xm:f>
            <x14:dxf>
              <font>
                <color auto="1"/>
              </font>
              <fill>
                <patternFill>
                  <bgColor theme="5" tint="0.79998168889431442"/>
                </patternFill>
              </fill>
            </x14:dxf>
          </x14:cfRule>
          <x14:cfRule type="expression" priority="59" id="{EA53A21C-19BD-42DA-BFA6-AEDF71BF327F}">
            <xm:f>基礎情報入力シート!$BC$12=0</xm:f>
            <x14:dxf>
              <font>
                <color theme="2" tint="-0.499984740745262"/>
              </font>
              <fill>
                <patternFill>
                  <bgColor theme="2" tint="-0.499984740745262"/>
                </patternFill>
              </fill>
            </x14:dxf>
          </x14:cfRule>
          <xm:sqref>AG534:AU534</xm:sqref>
        </x14:conditionalFormatting>
        <x14:conditionalFormatting xmlns:xm="http://schemas.microsoft.com/office/excel/2006/main">
          <x14:cfRule type="expression" priority="190" id="{00000000-000E-0000-0300-000018000000}">
            <xm:f>OR(回答シート_値!D98=3,回答シート_値!D99=3,回答シート_値!D100=3,回答シート_値!D101=3,回答シート_値!D102=3)</xm:f>
            <x14:dxf>
              <font>
                <color auto="1"/>
              </font>
              <fill>
                <patternFill>
                  <bgColor theme="5" tint="0.79998168889431442"/>
                </patternFill>
              </fill>
            </x14:dxf>
          </x14:cfRule>
          <xm:sqref>AG555:AU555</xm:sqref>
        </x14:conditionalFormatting>
        <x14:conditionalFormatting xmlns:xm="http://schemas.microsoft.com/office/excel/2006/main">
          <x14:cfRule type="expression" priority="189" id="{00000000-000E-0000-0300-000017000000}">
            <xm:f>OR(回答シート_値!D103=3,回答シート_値!D104=3,回答シート_値!D105=3)</xm:f>
            <x14:dxf>
              <font>
                <color auto="1"/>
              </font>
              <fill>
                <patternFill>
                  <bgColor theme="5" tint="0.79998168889431442"/>
                </patternFill>
              </fill>
            </x14:dxf>
          </x14:cfRule>
          <xm:sqref>AG576:AU576</xm:sqref>
        </x14:conditionalFormatting>
        <x14:conditionalFormatting xmlns:xm="http://schemas.microsoft.com/office/excel/2006/main">
          <x14:cfRule type="expression" priority="188" id="{00000000-000E-0000-0300-000016000000}">
            <xm:f>OR(回答シート_値!D106=3,回答シート_値!D107=3,回答シート_値!D108=3,回答シート_値!D109=3)</xm:f>
            <x14:dxf>
              <font>
                <color auto="1"/>
              </font>
              <fill>
                <patternFill>
                  <bgColor theme="5" tint="0.79998168889431442"/>
                </patternFill>
              </fill>
            </x14:dxf>
          </x14:cfRule>
          <xm:sqref>AG597:AU597</xm:sqref>
        </x14:conditionalFormatting>
        <x14:conditionalFormatting xmlns:xm="http://schemas.microsoft.com/office/excel/2006/main">
          <x14:cfRule type="expression" priority="187" id="{00000000-000E-0000-0300-000015000000}">
            <xm:f>OR(回答シート_値!D110=3,回答シート_値!D111=3,回答シート_値!D112=3,回答シート_値!D113=3,回答シート_値!D114=3)</xm:f>
            <x14:dxf>
              <font>
                <color auto="1"/>
              </font>
              <fill>
                <patternFill>
                  <bgColor theme="5" tint="0.79998168889431442"/>
                </patternFill>
              </fill>
            </x14:dxf>
          </x14:cfRule>
          <xm:sqref>AG618:AU618</xm:sqref>
        </x14:conditionalFormatting>
        <x14:conditionalFormatting xmlns:xm="http://schemas.microsoft.com/office/excel/2006/main">
          <x14:cfRule type="expression" priority="186" id="{00000000-000E-0000-0300-000014000000}">
            <xm:f>OR(回答シート_値!D115=3,回答シート_値!D116=3)</xm:f>
            <x14:dxf>
              <font>
                <color auto="1"/>
              </font>
              <fill>
                <patternFill>
                  <bgColor theme="5" tint="0.79998168889431442"/>
                </patternFill>
              </fill>
            </x14:dxf>
          </x14:cfRule>
          <xm:sqref>AG639:AU639</xm:sqref>
        </x14:conditionalFormatting>
        <x14:conditionalFormatting xmlns:xm="http://schemas.microsoft.com/office/excel/2006/main">
          <x14:cfRule type="expression" priority="185" id="{00000000-000E-0000-0300-000013000000}">
            <xm:f>OR(回答シート_値!D117=3,回答シート_値!D118=3,回答シート_値!D119=3,回答シート_値!D120=3,回答シート_値!D121=3,回答シート_値!D122=3,回答シート_値!D123=3,回答シート_値!D124=3,回答シート_値!D125=3,回答シート_値!D126=3,回答シート_値!D127=3,回答シート_値!D128=3,回答シート_値!D129=3,回答シート_値!D130=3)</xm:f>
            <x14:dxf>
              <font>
                <color auto="1"/>
              </font>
              <fill>
                <patternFill>
                  <bgColor theme="5" tint="0.79998168889431442"/>
                </patternFill>
              </fill>
            </x14:dxf>
          </x14:cfRule>
          <xm:sqref>AG662:AU662</xm:sqref>
        </x14:conditionalFormatting>
        <x14:conditionalFormatting xmlns:xm="http://schemas.microsoft.com/office/excel/2006/main">
          <x14:cfRule type="expression" priority="184" id="{00000000-000E-0000-0300-000012000000}">
            <xm:f>回答シート_値!D131=3</xm:f>
            <x14:dxf>
              <font>
                <color auto="1"/>
              </font>
              <fill>
                <patternFill>
                  <bgColor theme="5" tint="0.79998168889431442"/>
                </patternFill>
              </fill>
            </x14:dxf>
          </x14:cfRule>
          <xm:sqref>AG763:AU763</xm:sqref>
        </x14:conditionalFormatting>
        <x14:conditionalFormatting xmlns:xm="http://schemas.microsoft.com/office/excel/2006/main">
          <x14:cfRule type="expression" priority="183" id="{00000000-000E-0000-0300-000011000000}">
            <xm:f>OR(回答シート_値!D132=3,回答シート_値!D133=3)</xm:f>
            <x14:dxf>
              <font>
                <color auto="1"/>
              </font>
              <fill>
                <patternFill>
                  <bgColor theme="5" tint="0.79998168889431442"/>
                </patternFill>
              </fill>
            </x14:dxf>
          </x14:cfRule>
          <x14:cfRule type="expression" priority="55" id="{B55F7D25-E82A-47F7-87A5-E390A0574249}">
            <xm:f>基礎情報入力シート!$BC$7=1</xm:f>
            <x14:dxf>
              <font>
                <color theme="2" tint="-0.499984740745262"/>
              </font>
              <fill>
                <patternFill>
                  <bgColor theme="2" tint="-0.499984740745262"/>
                </patternFill>
              </fill>
            </x14:dxf>
          </x14:cfRule>
          <xm:sqref>AG788:AU788</xm:sqref>
        </x14:conditionalFormatting>
        <x14:conditionalFormatting xmlns:xm="http://schemas.microsoft.com/office/excel/2006/main">
          <x14:cfRule type="expression" priority="182" id="{00000000-000E-0000-0300-000010000000}">
            <xm:f>回答シート_値!$D$134=3</xm:f>
            <x14:dxf>
              <font>
                <color auto="1"/>
              </font>
              <fill>
                <patternFill>
                  <bgColor theme="5" tint="0.79998168889431442"/>
                </patternFill>
              </fill>
            </x14:dxf>
          </x14:cfRule>
          <xm:sqref>AG809:AU809</xm:sqref>
        </x14:conditionalFormatting>
        <x14:conditionalFormatting xmlns:xm="http://schemas.microsoft.com/office/excel/2006/main">
          <x14:cfRule type="expression" priority="181" id="{00000000-000E-0000-0300-00000F000000}">
            <xm:f>OR(回答シート_値!D135=3,回答シート_値!D136=3,回答シート_値!D137=3,回答シート_値!D138=3)</xm:f>
            <x14:dxf>
              <font>
                <color auto="1"/>
              </font>
              <fill>
                <patternFill>
                  <bgColor theme="5" tint="0.79998168889431442"/>
                </patternFill>
              </fill>
            </x14:dxf>
          </x14:cfRule>
          <xm:sqref>AG830:AU830</xm:sqref>
        </x14:conditionalFormatting>
        <x14:conditionalFormatting xmlns:xm="http://schemas.microsoft.com/office/excel/2006/main">
          <x14:cfRule type="expression" priority="180" id="{00000000-000E-0000-0300-00000E000000}">
            <xm:f>OR(回答シート_値!D139=3,回答シート_値!D140=3)</xm:f>
            <x14:dxf>
              <font>
                <color auto="1"/>
              </font>
              <fill>
                <patternFill>
                  <bgColor theme="5" tint="0.79998168889431442"/>
                </patternFill>
              </fill>
            </x14:dxf>
          </x14:cfRule>
          <xm:sqref>AG851:AU851</xm:sqref>
        </x14:conditionalFormatting>
        <x14:conditionalFormatting xmlns:xm="http://schemas.microsoft.com/office/excel/2006/main">
          <x14:cfRule type="expression" priority="179" id="{00000000-000E-0000-0300-00000D000000}">
            <xm:f>OR(回答シート_値!D141=3,回答シート_値!D142=3,回答シート_値!D143=3)</xm:f>
            <x14:dxf>
              <font>
                <color auto="1"/>
              </font>
              <fill>
                <patternFill>
                  <bgColor theme="5" tint="0.79998168889431442"/>
                </patternFill>
              </fill>
            </x14:dxf>
          </x14:cfRule>
          <xm:sqref>AG872:AU872</xm:sqref>
        </x14:conditionalFormatting>
        <x14:conditionalFormatting xmlns:xm="http://schemas.microsoft.com/office/excel/2006/main">
          <x14:cfRule type="expression" priority="178" id="{00000000-000E-0000-0300-00000C000000}">
            <xm:f>OR(回答シート_値!D144=3,回答シート_値!D145=3,回答シート_値!D146=3,回答シート_値!D147=3)</xm:f>
            <x14:dxf>
              <font>
                <color auto="1"/>
              </font>
              <fill>
                <patternFill>
                  <bgColor theme="5" tint="0.79998168889431442"/>
                </patternFill>
              </fill>
            </x14:dxf>
          </x14:cfRule>
          <xm:sqref>AG893:AU893</xm:sqref>
        </x14:conditionalFormatting>
        <x14:conditionalFormatting xmlns:xm="http://schemas.microsoft.com/office/excel/2006/main">
          <x14:cfRule type="expression" priority="177" id="{00000000-000E-0000-0300-00000B000000}">
            <xm:f>回答シート_値!$D$148=3</xm:f>
            <x14:dxf>
              <font>
                <color auto="1"/>
              </font>
              <fill>
                <patternFill>
                  <bgColor theme="5" tint="0.79998168889431442"/>
                </patternFill>
              </fill>
            </x14:dxf>
          </x14:cfRule>
          <xm:sqref>AG914:AU914</xm:sqref>
        </x14:conditionalFormatting>
        <x14:conditionalFormatting xmlns:xm="http://schemas.microsoft.com/office/excel/2006/main">
          <x14:cfRule type="expression" priority="176" id="{00000000-000E-0000-0300-00000A000000}">
            <xm:f>OR(回答シート_値!$D$149=3,回答シート_値!$D$150=3)</xm:f>
            <x14:dxf>
              <font>
                <color auto="1"/>
              </font>
              <fill>
                <patternFill>
                  <bgColor theme="5" tint="0.79998168889431442"/>
                </patternFill>
              </fill>
            </x14:dxf>
          </x14:cfRule>
          <x14:cfRule type="expression" priority="54" id="{4FC08BE8-A490-4A35-A768-C56E087B4925}">
            <xm:f>基礎情報入力シート!$BC$13=2</xm:f>
            <x14:dxf>
              <font>
                <color theme="2" tint="-0.499984740745262"/>
              </font>
              <fill>
                <patternFill>
                  <bgColor theme="2" tint="-0.499984740745262"/>
                </patternFill>
              </fill>
            </x14:dxf>
          </x14:cfRule>
          <xm:sqref>AG935:AU935</xm:sqref>
        </x14:conditionalFormatting>
        <x14:conditionalFormatting xmlns:xm="http://schemas.microsoft.com/office/excel/2006/main">
          <x14:cfRule type="expression" priority="175" id="{00000000-000E-0000-0300-000009000000}">
            <xm:f>OR(回答シート_値!D151=3,回答シート_値!D152=3)</xm:f>
            <x14:dxf>
              <font>
                <color auto="1"/>
              </font>
              <fill>
                <patternFill>
                  <bgColor theme="5" tint="0.79998168889431442"/>
                </patternFill>
              </fill>
            </x14:dxf>
          </x14:cfRule>
          <xm:sqref>AG956:AU956</xm:sqref>
        </x14:conditionalFormatting>
        <x14:conditionalFormatting xmlns:xm="http://schemas.microsoft.com/office/excel/2006/main">
          <x14:cfRule type="expression" priority="174" id="{00000000-000E-0000-0300-000008000000}">
            <xm:f>OR(回答シート_値!D153=3,回答シート_値!D154=3)</xm:f>
            <x14:dxf>
              <font>
                <color auto="1"/>
              </font>
              <fill>
                <patternFill>
                  <bgColor theme="5" tint="0.79998168889431442"/>
                </patternFill>
              </fill>
            </x14:dxf>
          </x14:cfRule>
          <xm:sqref>AG977:AU977</xm:sqref>
        </x14:conditionalFormatting>
        <x14:conditionalFormatting xmlns:xm="http://schemas.microsoft.com/office/excel/2006/main">
          <x14:cfRule type="expression" priority="173" id="{00000000-000E-0000-0300-000007000000}">
            <xm:f>OR(回答シート_値!D155=3,回答シート_値!D156=3)</xm:f>
            <x14:dxf>
              <font>
                <color auto="1"/>
              </font>
              <fill>
                <patternFill>
                  <bgColor theme="5" tint="0.79998168889431442"/>
                </patternFill>
              </fill>
            </x14:dxf>
          </x14:cfRule>
          <xm:sqref>AG998:AU998</xm:sqref>
        </x14:conditionalFormatting>
        <x14:conditionalFormatting xmlns:xm="http://schemas.microsoft.com/office/excel/2006/main">
          <x14:cfRule type="expression" priority="172" id="{00000000-000E-0000-0300-000006000000}">
            <xm:f>回答シート_値!$D$157=3</xm:f>
            <x14:dxf>
              <font>
                <color auto="1"/>
              </font>
              <fill>
                <patternFill>
                  <bgColor theme="5" tint="0.79998168889431442"/>
                </patternFill>
              </fill>
            </x14:dxf>
          </x14:cfRule>
          <xm:sqref>AG1019:AU1019</xm:sqref>
        </x14:conditionalFormatting>
        <x14:conditionalFormatting xmlns:xm="http://schemas.microsoft.com/office/excel/2006/main">
          <x14:cfRule type="expression" priority="171" id="{00000000-000E-0000-0300-000005000000}">
            <xm:f>OR(回答シート_値!D158=3,回答シート_値!D159=3)</xm:f>
            <x14:dxf>
              <font>
                <color auto="1"/>
              </font>
              <fill>
                <patternFill>
                  <bgColor theme="5" tint="0.79998168889431442"/>
                </patternFill>
              </fill>
            </x14:dxf>
          </x14:cfRule>
          <xm:sqref>AG1040:AU1040</xm:sqref>
        </x14:conditionalFormatting>
        <x14:conditionalFormatting xmlns:xm="http://schemas.microsoft.com/office/excel/2006/main">
          <x14:cfRule type="expression" priority="170" id="{00000000-000E-0000-0300-000004000000}">
            <xm:f>OR(回答シート_値!D160=3,回答シート_値!D161=3)</xm:f>
            <x14:dxf>
              <font>
                <color auto="1"/>
              </font>
              <fill>
                <patternFill>
                  <bgColor theme="5" tint="0.79998168889431442"/>
                </patternFill>
              </fill>
            </x14:dxf>
          </x14:cfRule>
          <xm:sqref>AG1061:AU1061</xm:sqref>
        </x14:conditionalFormatting>
        <x14:conditionalFormatting xmlns:xm="http://schemas.microsoft.com/office/excel/2006/main">
          <x14:cfRule type="expression" priority="169" id="{00000000-000E-0000-0300-000003000000}">
            <xm:f>OR(回答シート_値!D162=3,回答シート_値!D163=3,回答シート_値!D164=3,回答シート_値!D165=3,回答シート_値!D166=3)</xm:f>
            <x14:dxf>
              <font>
                <color auto="1"/>
              </font>
              <fill>
                <patternFill>
                  <bgColor theme="5" tint="0.79998168889431442"/>
                </patternFill>
              </fill>
            </x14:dxf>
          </x14:cfRule>
          <xm:sqref>AG1082:AU1082</xm:sqref>
        </x14:conditionalFormatting>
        <x14:conditionalFormatting xmlns:xm="http://schemas.microsoft.com/office/excel/2006/main">
          <x14:cfRule type="expression" priority="168" id="{00000000-000E-0000-0300-000002000000}">
            <xm:f>OR(回答シート_値!D167=3,回答シート_値!D168=3)</xm:f>
            <x14:dxf>
              <font>
                <color auto="1"/>
              </font>
              <fill>
                <patternFill>
                  <bgColor theme="5" tint="0.79998168889431442"/>
                </patternFill>
              </fill>
            </x14:dxf>
          </x14:cfRule>
          <xm:sqref>AG1115:AU1115</xm:sqref>
        </x14:conditionalFormatting>
        <x14:conditionalFormatting xmlns:xm="http://schemas.microsoft.com/office/excel/2006/main">
          <x14:cfRule type="expression" priority="167" id="{00000000-000E-0000-0300-000001000000}">
            <xm:f>OR(回答シート_値!D169=3,回答シート_値!D170=3,回答シート_値!D171=3,,回答シート_値!D172=3,,回答シート_値!D173=3)</xm:f>
            <x14:dxf>
              <font>
                <color auto="1"/>
              </font>
              <fill>
                <patternFill>
                  <bgColor theme="5" tint="0.79998168889431442"/>
                </patternFill>
              </fill>
            </x14:dxf>
          </x14:cfRule>
          <xm:sqref>AG1136:AU1136</xm:sqref>
        </x14:conditionalFormatting>
        <x14:conditionalFormatting xmlns:xm="http://schemas.microsoft.com/office/excel/2006/main">
          <x14:cfRule type="expression" priority="115" id="{438F5896-7D23-4087-A3FB-0610521E90FF}">
            <xm:f>基礎情報入力シート!$BC$11=1</xm:f>
            <x14:dxf>
              <font>
                <color theme="2" tint="-0.499984740745262"/>
              </font>
              <fill>
                <patternFill>
                  <bgColor theme="2" tint="-0.499984740745262"/>
                </patternFill>
              </fill>
            </x14:dxf>
          </x14:cfRule>
          <xm:sqref>AU33</xm:sqref>
        </x14:conditionalFormatting>
        <x14:conditionalFormatting xmlns:xm="http://schemas.microsoft.com/office/excel/2006/main">
          <x14:cfRule type="expression" priority="114" id="{3A48F3E8-300B-49C9-A6E2-7AC30FE4E684}">
            <xm:f>基礎情報入力シート!$BC$11=1</xm:f>
            <x14:dxf>
              <font>
                <color theme="2" tint="-0.499984740745262"/>
              </font>
              <fill>
                <patternFill>
                  <bgColor theme="2" tint="-0.499984740745262"/>
                </patternFill>
              </fill>
            </x14:dxf>
          </x14:cfRule>
          <xm:sqref>AU37</xm:sqref>
        </x14:conditionalFormatting>
        <x14:conditionalFormatting xmlns:xm="http://schemas.microsoft.com/office/excel/2006/main">
          <x14:cfRule type="expression" priority="110" id="{89D337E0-A2F0-4462-A737-F42D03850740}">
            <xm:f>基礎情報入力シート!$BC$11=1</xm:f>
            <x14:dxf>
              <font>
                <color theme="2" tint="-0.499984740745262"/>
              </font>
              <fill>
                <patternFill>
                  <bgColor theme="2" tint="-0.499984740745262"/>
                </patternFill>
              </fill>
            </x14:dxf>
          </x14:cfRule>
          <xm:sqref>AU54</xm:sqref>
        </x14:conditionalFormatting>
        <x14:conditionalFormatting xmlns:xm="http://schemas.microsoft.com/office/excel/2006/main">
          <x14:cfRule type="expression" priority="109" id="{9DB5BFCC-E797-4BE1-92C4-8DA809160184}">
            <xm:f>基礎情報入力シート!$BC$11=1</xm:f>
            <x14:dxf>
              <font>
                <color theme="2" tint="-0.499984740745262"/>
              </font>
              <fill>
                <patternFill>
                  <bgColor theme="2" tint="-0.499984740745262"/>
                </patternFill>
              </fill>
            </x14:dxf>
          </x14:cfRule>
          <xm:sqref>AU58</xm:sqref>
        </x14:conditionalFormatting>
        <x14:conditionalFormatting xmlns:xm="http://schemas.microsoft.com/office/excel/2006/main">
          <x14:cfRule type="expression" priority="271" id="{443E0890-3F14-4FFD-864A-4BD7C7C484F7}">
            <xm:f>OR(AND(基礎情報入力シート!$BC$9=1,基礎情報入力シート!$BC$21=2),基礎情報入力シート!$BC$11=1)</xm:f>
            <x14:dxf>
              <font>
                <color theme="2" tint="-0.499984740745262"/>
              </font>
              <fill>
                <patternFill>
                  <bgColor theme="2" tint="-0.499984740745262"/>
                </patternFill>
              </fill>
            </x14:dxf>
          </x14:cfRule>
          <xm:sqref>AU144</xm:sqref>
        </x14:conditionalFormatting>
        <x14:conditionalFormatting xmlns:xm="http://schemas.microsoft.com/office/excel/2006/main">
          <x14:cfRule type="expression" priority="270" id="{86328A19-00F6-4CD9-A6FF-E04659F0A870}">
            <xm:f>OR(AND(基礎情報入力シート!$BC$9=1,基礎情報入力シート!$BC$21=2),基礎情報入力シート!$BC$11=1)</xm:f>
            <x14:dxf>
              <font>
                <color theme="2" tint="-0.499984740745262"/>
              </font>
              <fill>
                <patternFill>
                  <bgColor theme="2" tint="-0.499984740745262"/>
                </patternFill>
              </fill>
            </x14:dxf>
          </x14:cfRule>
          <xm:sqref>AU148</xm:sqref>
        </x14:conditionalFormatting>
        <x14:conditionalFormatting xmlns:xm="http://schemas.microsoft.com/office/excel/2006/main">
          <x14:cfRule type="expression" priority="622" id="{2447A2AE-5069-4E25-AC85-2E82C4749017}">
            <xm:f>基礎情報入力シート!$BC$11=1</xm:f>
            <x14:dxf>
              <font>
                <color theme="2" tint="-0.499984740745262"/>
              </font>
              <fill>
                <patternFill>
                  <bgColor theme="2" tint="-0.499984740745262"/>
                </patternFill>
              </fill>
            </x14:dxf>
          </x14:cfRule>
          <xm:sqref>AU254</xm:sqref>
        </x14:conditionalFormatting>
        <x14:conditionalFormatting xmlns:xm="http://schemas.microsoft.com/office/excel/2006/main">
          <x14:cfRule type="expression" priority="621" id="{82B1E15E-44CF-4C95-A342-180F0337240E}">
            <xm:f>基礎情報入力シート!$BC$11=1</xm:f>
            <x14:dxf>
              <font>
                <color theme="2" tint="-0.499984740745262"/>
              </font>
              <fill>
                <patternFill>
                  <bgColor theme="2" tint="-0.499984740745262"/>
                </patternFill>
              </fill>
            </x14:dxf>
          </x14:cfRule>
          <xm:sqref>AU258</xm:sqref>
        </x14:conditionalFormatting>
        <x14:conditionalFormatting xmlns:xm="http://schemas.microsoft.com/office/excel/2006/main">
          <x14:cfRule type="expression" priority="611" id="{6B893249-7481-4836-9067-CE64A8F7089D}">
            <xm:f>基礎情報入力シート!$BC$11=1</xm:f>
            <x14:dxf>
              <font>
                <color theme="2" tint="-0.499984740745262"/>
              </font>
              <fill>
                <patternFill>
                  <bgColor theme="2" tint="-0.499984740745262"/>
                </patternFill>
              </fill>
            </x14:dxf>
          </x14:cfRule>
          <xm:sqref>AU389</xm:sqref>
        </x14:conditionalFormatting>
        <x14:conditionalFormatting xmlns:xm="http://schemas.microsoft.com/office/excel/2006/main">
          <x14:cfRule type="expression" priority="610" id="{5A6373D2-9E04-45A1-B8D9-236B1BB2C609}">
            <xm:f>基礎情報入力シート!$BC$11=1</xm:f>
            <x14:dxf>
              <font>
                <color theme="2" tint="-0.499984740745262"/>
              </font>
              <fill>
                <patternFill>
                  <bgColor theme="2" tint="-0.499984740745262"/>
                </patternFill>
              </fill>
            </x14:dxf>
          </x14:cfRule>
          <xm:sqref>AU393</xm:sqref>
        </x14:conditionalFormatting>
        <x14:conditionalFormatting xmlns:xm="http://schemas.microsoft.com/office/excel/2006/main">
          <x14:cfRule type="expression" priority="331" id="{86EBB51C-5075-4BC6-84DB-F55EB6FE9651}">
            <xm:f>ISBLANK(基礎情報入力シート!$Q$12)</xm:f>
            <x14:dxf>
              <font>
                <color auto="1"/>
              </font>
              <fill>
                <patternFill>
                  <bgColor theme="7" tint="0.79998168889431442"/>
                </patternFill>
              </fill>
            </x14:dxf>
          </x14:cfRule>
          <x14:cfRule type="expression" priority="344" id="{245A9A98-01C6-4E55-BB6F-5651FB841E7F}">
            <xm:f>基礎情報入力シート!$Q$12=0</xm:f>
            <x14:dxf>
              <font>
                <color theme="2" tint="-0.499984740745262"/>
              </font>
              <fill>
                <patternFill>
                  <bgColor theme="2" tint="-0.499984740745262"/>
                </patternFill>
              </fill>
            </x14:dxf>
          </x14:cfRule>
          <xm:sqref>AU536</xm:sqref>
        </x14:conditionalFormatting>
        <x14:conditionalFormatting xmlns:xm="http://schemas.microsoft.com/office/excel/2006/main">
          <x14:cfRule type="expression" priority="343" id="{7E0EA042-159D-44CF-A803-FE93D8B7FDB5}">
            <xm:f>基礎情報入力シート!$Q$12=0</xm:f>
            <x14:dxf>
              <font>
                <color theme="2" tint="-0.499984740745262"/>
              </font>
              <fill>
                <patternFill>
                  <bgColor theme="2" tint="-0.499984740745262"/>
                </patternFill>
              </fill>
            </x14:dxf>
          </x14:cfRule>
          <x14:cfRule type="expression" priority="330" id="{1738EF96-B20C-43D6-B387-32BFD51CDD42}">
            <xm:f>ISBLANK(基礎情報入力シート!$Q$12)</xm:f>
            <x14:dxf>
              <font>
                <color auto="1"/>
              </font>
              <fill>
                <patternFill>
                  <bgColor theme="7" tint="0.79998168889431442"/>
                </patternFill>
              </fill>
            </x14:dxf>
          </x14:cfRule>
          <xm:sqref>AU540</xm:sqref>
        </x14:conditionalFormatting>
        <x14:conditionalFormatting xmlns:xm="http://schemas.microsoft.com/office/excel/2006/main">
          <x14:cfRule type="expression" priority="585" id="{467AD632-FFFC-4F02-B327-6B7989403ED7}">
            <xm:f>基礎情報入力シート!$BC$7=1</xm:f>
            <x14:dxf>
              <font>
                <color theme="2" tint="-0.499984740745262"/>
              </font>
              <fill>
                <patternFill>
                  <bgColor theme="2" tint="-0.499984740745262"/>
                </patternFill>
              </fill>
            </x14:dxf>
          </x14:cfRule>
          <xm:sqref>AU790</xm:sqref>
        </x14:conditionalFormatting>
        <x14:conditionalFormatting xmlns:xm="http://schemas.microsoft.com/office/excel/2006/main">
          <x14:cfRule type="expression" priority="584" id="{DC715108-A09C-42D7-85F9-D6B56752911C}">
            <xm:f>基礎情報入力シート!$BC$7=1</xm:f>
            <x14:dxf>
              <font>
                <color theme="2" tint="-0.499984740745262"/>
              </font>
              <fill>
                <patternFill>
                  <bgColor theme="2" tint="-0.499984740745262"/>
                </patternFill>
              </fill>
            </x14:dxf>
          </x14:cfRule>
          <xm:sqref>AU794</xm:sqref>
        </x14:conditionalFormatting>
        <x14:conditionalFormatting xmlns:xm="http://schemas.microsoft.com/office/excel/2006/main">
          <x14:cfRule type="expression" priority="256" id="{0F30271E-247D-4B17-AE21-808E933990E3}">
            <xm:f>基礎情報入力シート!$BC$13=2</xm:f>
            <x14:dxf>
              <font>
                <color theme="2" tint="-0.499984740745262"/>
              </font>
              <fill>
                <patternFill>
                  <bgColor theme="2" tint="-0.499984740745262"/>
                </patternFill>
              </fill>
            </x14:dxf>
          </x14:cfRule>
          <xm:sqref>AU937</xm:sqref>
        </x14:conditionalFormatting>
        <x14:conditionalFormatting xmlns:xm="http://schemas.microsoft.com/office/excel/2006/main">
          <x14:cfRule type="expression" priority="261" id="{DB65CE73-2987-4F1B-A776-74763DB0C2A8}">
            <xm:f>基礎情報入力シート!$BC$13=2</xm:f>
            <x14:dxf>
              <font>
                <color theme="2" tint="-0.499984740745262"/>
              </font>
              <fill>
                <patternFill>
                  <bgColor theme="2" tint="-0.499984740745262"/>
                </patternFill>
              </fill>
            </x14:dxf>
          </x14:cfRule>
          <xm:sqref>AU941</xm:sqref>
        </x14:conditionalFormatting>
        <x14:conditionalFormatting xmlns:xm="http://schemas.microsoft.com/office/excel/2006/main">
          <x14:cfRule type="expression" priority="101" id="{578B9CB5-FBB1-493B-8495-7FD16ABCEFE4}">
            <xm:f>基礎情報入力シート!$BC$14=2</xm:f>
            <x14:dxf>
              <font>
                <color theme="2" tint="-0.499984740745262"/>
              </font>
              <fill>
                <patternFill>
                  <bgColor theme="2" tint="-0.499984740745262"/>
                </patternFill>
              </fill>
            </x14:dxf>
          </x14:cfRule>
          <xm:sqref>AU958</xm:sqref>
        </x14:conditionalFormatting>
        <x14:conditionalFormatting xmlns:xm="http://schemas.microsoft.com/office/excel/2006/main">
          <x14:cfRule type="expression" priority="100" id="{DBB2CD7E-7BCE-4D2D-8864-AA36599738F4}">
            <xm:f>基礎情報入力シート!$BC$14=2</xm:f>
            <x14:dxf>
              <font>
                <color theme="2" tint="-0.499984740745262"/>
              </font>
              <fill>
                <patternFill>
                  <bgColor theme="2" tint="-0.499984740745262"/>
                </patternFill>
              </fill>
            </x14:dxf>
          </x14:cfRule>
          <xm:sqref>AU962</xm:sqref>
        </x14:conditionalFormatting>
        <x14:conditionalFormatting xmlns:xm="http://schemas.microsoft.com/office/excel/2006/main">
          <x14:cfRule type="expression" priority="518" id="{1D8727B5-54B4-44DD-B8FF-2167081D6E61}">
            <xm:f>基礎情報入力シート!$BC$15=2</xm:f>
            <x14:dxf>
              <font>
                <color theme="2" tint="-0.499984740745262"/>
              </font>
              <fill>
                <patternFill>
                  <bgColor theme="2" tint="-0.499984740745262"/>
                </patternFill>
              </fill>
            </x14:dxf>
          </x14:cfRule>
          <xm:sqref>AU979</xm:sqref>
        </x14:conditionalFormatting>
        <x14:conditionalFormatting xmlns:xm="http://schemas.microsoft.com/office/excel/2006/main">
          <x14:cfRule type="expression" priority="517" id="{6A3B6400-619E-4A9D-A300-54FCE6A627B9}">
            <xm:f>基礎情報入力シート!$BC$15=2</xm:f>
            <x14:dxf>
              <font>
                <color theme="2" tint="-0.499984740745262"/>
              </font>
              <fill>
                <patternFill>
                  <bgColor theme="2" tint="-0.499984740745262"/>
                </patternFill>
              </fill>
            </x14:dxf>
          </x14:cfRule>
          <xm:sqref>AU983</xm:sqref>
        </x14:conditionalFormatting>
        <x14:conditionalFormatting xmlns:xm="http://schemas.microsoft.com/office/excel/2006/main">
          <x14:cfRule type="expression" priority="509" id="{E96BD34D-1D7F-4C9B-BB20-74D7FBBFF99F}">
            <xm:f>基礎情報入力シート!$BC$16=2</xm:f>
            <x14:dxf>
              <font>
                <color theme="2" tint="-0.499984740745262"/>
              </font>
              <fill>
                <patternFill>
                  <bgColor theme="2" tint="-0.499984740745262"/>
                </patternFill>
              </fill>
            </x14:dxf>
          </x14:cfRule>
          <xm:sqref>AU1000</xm:sqref>
        </x14:conditionalFormatting>
        <x14:conditionalFormatting xmlns:xm="http://schemas.microsoft.com/office/excel/2006/main">
          <x14:cfRule type="expression" priority="508" id="{19B308ED-3155-4896-A3A4-E6CEB77BEB36}">
            <xm:f>基礎情報入力シート!$BC$16=2</xm:f>
            <x14:dxf>
              <font>
                <color theme="2" tint="-0.499984740745262"/>
              </font>
              <fill>
                <patternFill>
                  <bgColor theme="2" tint="-0.499984740745262"/>
                </patternFill>
              </fill>
            </x14:dxf>
          </x14:cfRule>
          <xm:sqref>AU1004</xm:sqref>
        </x14:conditionalFormatting>
        <x14:conditionalFormatting xmlns:xm="http://schemas.microsoft.com/office/excel/2006/main">
          <x14:cfRule type="expression" priority="501" id="{3A1828CE-FB17-47BC-BA1F-DD82958C4263}">
            <xm:f>基礎情報入力シート!$BC$17=2</xm:f>
            <x14:dxf>
              <font>
                <color theme="2" tint="-0.499984740745262"/>
              </font>
              <fill>
                <patternFill>
                  <bgColor theme="2" tint="-0.499984740745262"/>
                </patternFill>
              </fill>
            </x14:dxf>
          </x14:cfRule>
          <xm:sqref>AU1021</xm:sqref>
        </x14:conditionalFormatting>
        <x14:conditionalFormatting xmlns:xm="http://schemas.microsoft.com/office/excel/2006/main">
          <x14:cfRule type="expression" priority="500" id="{4E732898-440A-4AF6-9B88-685051D48D75}">
            <xm:f>基礎情報入力シート!$BC$17=2</xm:f>
            <x14:dxf>
              <font>
                <color theme="2" tint="-0.499984740745262"/>
              </font>
              <fill>
                <patternFill>
                  <bgColor theme="2" tint="-0.499984740745262"/>
                </patternFill>
              </fill>
            </x14:dxf>
          </x14:cfRule>
          <xm:sqref>AU1025</xm:sqref>
        </x14:conditionalFormatting>
        <x14:conditionalFormatting xmlns:xm="http://schemas.microsoft.com/office/excel/2006/main">
          <x14:cfRule type="expression" priority="295" id="{475B52E0-E380-45BF-A3AC-FBB57F97FB59}">
            <xm:f>基礎情報入力シート!$Q$12=0</xm:f>
            <x14:dxf>
              <font>
                <color theme="2" tint="-0.499984740745262"/>
              </font>
              <fill>
                <patternFill>
                  <bgColor theme="2" tint="-0.499984740745262"/>
                </patternFill>
              </fill>
            </x14:dxf>
          </x14:cfRule>
          <x14:cfRule type="expression" priority="286" id="{1C6C208A-02DB-4A28-8820-35D409EB4A6E}">
            <xm:f>ISBLANK(基礎情報入力シート!$Q$12)</xm:f>
            <x14:dxf>
              <font>
                <color theme="1"/>
              </font>
              <fill>
                <patternFill>
                  <bgColor theme="7" tint="0.79998168889431442"/>
                </patternFill>
              </fill>
            </x14:dxf>
          </x14:cfRule>
          <xm:sqref>AU1042</xm:sqref>
        </x14:conditionalFormatting>
        <x14:conditionalFormatting xmlns:xm="http://schemas.microsoft.com/office/excel/2006/main">
          <x14:cfRule type="expression" priority="294" id="{D14D2F82-9F14-4A25-BF16-4F6CD268C561}">
            <xm:f>基礎情報入力シート!$Q$12=0</xm:f>
            <x14:dxf>
              <font>
                <color theme="2" tint="-0.499984740745262"/>
              </font>
              <fill>
                <patternFill>
                  <bgColor theme="2" tint="-0.499984740745262"/>
                </patternFill>
              </fill>
            </x14:dxf>
          </x14:cfRule>
          <x14:cfRule type="expression" priority="285" id="{DB293D9D-5550-4651-8D19-A517E424706F}">
            <xm:f>ISBLANK(基礎情報入力シート!$Q$12)</xm:f>
            <x14:dxf>
              <font>
                <color theme="1"/>
              </font>
              <fill>
                <patternFill>
                  <bgColor theme="7" tint="0.79998168889431442"/>
                </patternFill>
              </fill>
            </x14:dxf>
          </x14:cfRule>
          <xm:sqref>AU1046</xm:sqref>
        </x14:conditionalFormatting>
        <x14:conditionalFormatting xmlns:xm="http://schemas.microsoft.com/office/excel/2006/main">
          <x14:cfRule type="expression" priority="76" id="{3F3CFD7A-BA72-4479-AB7E-DD191F778AB0}">
            <xm:f>ISBLANK(基礎情報入力シート!$Q$12)</xm:f>
            <x14:dxf>
              <font>
                <color theme="1"/>
              </font>
              <fill>
                <patternFill>
                  <bgColor theme="7" tint="0.79998168889431442"/>
                </patternFill>
              </fill>
            </x14:dxf>
          </x14:cfRule>
          <x14:cfRule type="expression" priority="86" id="{C9C05A89-9BA5-4836-8B80-FD2CB19470FA}">
            <xm:f>基礎情報入力シート!$Q$12=0</xm:f>
            <x14:dxf>
              <font>
                <color theme="2" tint="-0.499984740745262"/>
              </font>
              <fill>
                <patternFill>
                  <bgColor theme="2" tint="-0.499984740745262"/>
                </patternFill>
              </fill>
            </x14:dxf>
          </x14:cfRule>
          <xm:sqref>AU1084</xm:sqref>
        </x14:conditionalFormatting>
        <x14:conditionalFormatting xmlns:xm="http://schemas.microsoft.com/office/excel/2006/main">
          <x14:cfRule type="expression" priority="85" id="{8523B2AB-D731-4422-A913-A1CBE6762222}">
            <xm:f>基礎情報入力シート!$Q$12=0</xm:f>
            <x14:dxf>
              <font>
                <color theme="2" tint="-0.499984740745262"/>
              </font>
              <fill>
                <patternFill>
                  <bgColor theme="2" tint="-0.499984740745262"/>
                </patternFill>
              </fill>
            </x14:dxf>
          </x14:cfRule>
          <x14:cfRule type="expression" priority="75" id="{16D107A2-5685-44DF-BF59-74DBF9CE4149}">
            <xm:f>ISBLANK(基礎情報入力シート!$Q$12)</xm:f>
            <x14:dxf>
              <font>
                <color theme="1"/>
              </font>
              <fill>
                <patternFill>
                  <bgColor theme="7" tint="0.79998168889431442"/>
                </patternFill>
              </fill>
            </x14:dxf>
          </x14:cfRule>
          <xm:sqref>AU1088</xm:sqref>
        </x14:conditionalFormatting>
        <x14:conditionalFormatting xmlns:xm="http://schemas.microsoft.com/office/excel/2006/main">
          <x14:cfRule type="expression" priority="106" id="{C11DF961-D606-47A0-891C-3C5B2AB12892}">
            <xm:f>基礎情報入力シート!$BC$11=1</xm:f>
            <x14:dxf>
              <font>
                <color theme="2" tint="-0.499984740745262"/>
              </font>
              <fill>
                <patternFill>
                  <bgColor theme="2" tint="-0.499984740745262"/>
                </patternFill>
              </fill>
            </x14:dxf>
          </x14:cfRule>
          <xm:sqref>AY31</xm:sqref>
        </x14:conditionalFormatting>
        <x14:conditionalFormatting xmlns:xm="http://schemas.microsoft.com/office/excel/2006/main">
          <x14:cfRule type="expression" priority="46" id="{ECA9DD3D-CE5A-4E25-B71C-8332EB72A70C}">
            <xm:f>一覧シート!$AV$13="－"</xm:f>
            <x14:dxf>
              <font>
                <color theme="2" tint="-0.499984740745262"/>
              </font>
              <fill>
                <patternFill>
                  <bgColor theme="2" tint="-0.499984740745262"/>
                </patternFill>
              </fill>
            </x14:dxf>
          </x14:cfRule>
          <x14:cfRule type="expression" priority="107" id="{66EC8DFA-DC37-47A6-990C-01EDB906A612}">
            <xm:f>基礎情報入力シート!$BC$11=1</xm:f>
            <x14:dxf>
              <font>
                <color theme="2" tint="-0.499984740745262"/>
              </font>
              <fill>
                <patternFill>
                  <bgColor theme="2" tint="-0.499984740745262"/>
                </patternFill>
              </fill>
            </x14:dxf>
          </x14:cfRule>
          <xm:sqref>AY52</xm:sqref>
        </x14:conditionalFormatting>
        <x14:conditionalFormatting xmlns:xm="http://schemas.microsoft.com/office/excel/2006/main">
          <x14:cfRule type="expression" priority="45" id="{404EF047-733A-461B-9E8C-B9413B6911ED}">
            <xm:f>一覧シート!$AV$14="－"</xm:f>
            <x14:dxf>
              <font>
                <color theme="2" tint="-0.499984740745262"/>
              </font>
              <fill>
                <patternFill>
                  <bgColor theme="2" tint="-0.499984740745262"/>
                </patternFill>
              </fill>
            </x14:dxf>
          </x14:cfRule>
          <xm:sqref>AY73</xm:sqref>
        </x14:conditionalFormatting>
        <x14:conditionalFormatting xmlns:xm="http://schemas.microsoft.com/office/excel/2006/main">
          <x14:cfRule type="expression" priority="43" id="{2870BB33-79BD-4A91-85C3-5EFF8BE839C5}">
            <xm:f>一覧シート!$AV$17="－"</xm:f>
            <x14:dxf>
              <fill>
                <patternFill>
                  <bgColor theme="2" tint="-0.499984740745262"/>
                </patternFill>
              </fill>
            </x14:dxf>
          </x14:cfRule>
          <xm:sqref>AY115</xm:sqref>
        </x14:conditionalFormatting>
        <x14:conditionalFormatting xmlns:xm="http://schemas.microsoft.com/office/excel/2006/main">
          <x14:cfRule type="expression" priority="1" id="{30A920D6-478E-42CF-A9AE-9DD1F7B1F134}">
            <xm:f>一覧シート!$AV$18="－"</xm:f>
            <x14:dxf>
              <fill>
                <patternFill>
                  <bgColor theme="2" tint="-0.499984740745262"/>
                </patternFill>
              </fill>
            </x14:dxf>
          </x14:cfRule>
          <x14:cfRule type="expression" priority="93" id="{643F1326-6637-49D1-9928-8079DF648C20}">
            <xm:f>OR(AND(基礎情報入力シート!$BC$9=1,基礎情報入力シート!$BC$21=2),基礎情報入力シート!$BC$11=1)</xm:f>
            <x14:dxf>
              <font>
                <color theme="2" tint="-0.499984740745262"/>
              </font>
              <fill>
                <patternFill>
                  <bgColor theme="2" tint="-0.499984740745262"/>
                </patternFill>
              </fill>
            </x14:dxf>
          </x14:cfRule>
          <xm:sqref>AY142</xm:sqref>
        </x14:conditionalFormatting>
        <x14:conditionalFormatting xmlns:xm="http://schemas.microsoft.com/office/excel/2006/main">
          <x14:cfRule type="expression" priority="42" id="{D4F1C66D-A90A-4AD7-9939-F84EFCF91386}">
            <xm:f>一覧シート!$AV$20="－"</xm:f>
            <x14:dxf>
              <fill>
                <patternFill>
                  <bgColor theme="2" tint="-0.499984740745262"/>
                </patternFill>
              </fill>
            </x14:dxf>
          </x14:cfRule>
          <xm:sqref>AY171</xm:sqref>
        </x14:conditionalFormatting>
        <x14:conditionalFormatting xmlns:xm="http://schemas.microsoft.com/office/excel/2006/main">
          <x14:cfRule type="expression" priority="41" id="{C0C234CD-5B51-41AA-90F2-96D3FE19C223}">
            <xm:f>一覧シート!$AV$21="－"</xm:f>
            <x14:dxf>
              <fill>
                <patternFill>
                  <bgColor theme="2" tint="-0.499984740745262"/>
                </patternFill>
              </fill>
            </x14:dxf>
          </x14:cfRule>
          <xm:sqref>AY200</xm:sqref>
        </x14:conditionalFormatting>
        <x14:conditionalFormatting xmlns:xm="http://schemas.microsoft.com/office/excel/2006/main">
          <x14:cfRule type="expression" priority="40" id="{5F1330C2-3DB1-443C-AE50-B5B7D9578E9B}">
            <xm:f>一覧シート!$AV$22="－"</xm:f>
            <x14:dxf>
              <fill>
                <patternFill>
                  <bgColor theme="2" tint="-0.499984740745262"/>
                </patternFill>
              </fill>
            </x14:dxf>
          </x14:cfRule>
          <xm:sqref>AY227</xm:sqref>
        </x14:conditionalFormatting>
        <x14:conditionalFormatting xmlns:xm="http://schemas.microsoft.com/office/excel/2006/main">
          <x14:cfRule type="expression" priority="105" id="{DA81CF56-6138-4B3A-8F55-EC3B25E822BB}">
            <xm:f>基礎情報入力シート!$BC$11=1</xm:f>
            <x14:dxf>
              <font>
                <color theme="2" tint="-0.499984740745262"/>
              </font>
              <fill>
                <patternFill>
                  <bgColor theme="2" tint="-0.499984740745262"/>
                </patternFill>
              </fill>
            </x14:dxf>
          </x14:cfRule>
          <x14:cfRule type="expression" priority="39" id="{AA3310B2-D4A5-4A25-83B0-ACB1F97BB34E}">
            <xm:f>一覧シート!$AV$23="－"</xm:f>
            <x14:dxf>
              <fill>
                <patternFill>
                  <bgColor theme="2" tint="-0.499984740745262"/>
                </patternFill>
              </fill>
            </x14:dxf>
          </x14:cfRule>
          <xm:sqref>AY252</xm:sqref>
        </x14:conditionalFormatting>
        <x14:conditionalFormatting xmlns:xm="http://schemas.microsoft.com/office/excel/2006/main">
          <x14:cfRule type="expression" priority="38" id="{54DA41CE-8DEF-49B7-8D50-B75B562C96ED}">
            <xm:f>一覧シート!$AV$24="－"</xm:f>
            <x14:dxf>
              <fill>
                <patternFill>
                  <bgColor theme="2" tint="-0.499984740745262"/>
                </patternFill>
              </fill>
            </x14:dxf>
          </x14:cfRule>
          <xm:sqref>AY273</xm:sqref>
        </x14:conditionalFormatting>
        <x14:conditionalFormatting xmlns:xm="http://schemas.microsoft.com/office/excel/2006/main">
          <x14:cfRule type="expression" priority="37" id="{05EE2232-7204-4EA9-9946-860703F652BC}">
            <xm:f>一覧シート!$AV$25="－"</xm:f>
            <x14:dxf>
              <fill>
                <patternFill>
                  <bgColor theme="2" tint="-0.499984740745262"/>
                </patternFill>
              </fill>
            </x14:dxf>
          </x14:cfRule>
          <xm:sqref>AY308</xm:sqref>
        </x14:conditionalFormatting>
        <x14:conditionalFormatting xmlns:xm="http://schemas.microsoft.com/office/excel/2006/main">
          <x14:cfRule type="expression" priority="36" id="{BFCBFCCD-C4AE-45F3-9BA5-0578037974FC}">
            <xm:f>一覧シート!$AV$26="－"</xm:f>
            <x14:dxf>
              <fill>
                <patternFill>
                  <bgColor theme="2" tint="-0.499984740745262"/>
                </patternFill>
              </fill>
            </x14:dxf>
          </x14:cfRule>
          <xm:sqref>AY339</xm:sqref>
        </x14:conditionalFormatting>
        <x14:conditionalFormatting xmlns:xm="http://schemas.microsoft.com/office/excel/2006/main">
          <x14:cfRule type="expression" priority="35" id="{3FF545D7-280A-4888-B373-4EED1E2B9B2E}">
            <xm:f>一覧シート!$AV$27="－"</xm:f>
            <x14:dxf>
              <fill>
                <patternFill>
                  <bgColor theme="2" tint="-0.499984740745262"/>
                </patternFill>
              </fill>
            </x14:dxf>
          </x14:cfRule>
          <xm:sqref>AY360</xm:sqref>
        </x14:conditionalFormatting>
        <x14:conditionalFormatting xmlns:xm="http://schemas.microsoft.com/office/excel/2006/main">
          <x14:cfRule type="expression" priority="34" id="{C1994425-1201-4E18-B54D-EAF6156F8AA0}">
            <xm:f>一覧シート!$AV$28="－"</xm:f>
            <x14:dxf>
              <fill>
                <patternFill>
                  <bgColor theme="2" tint="-0.499984740745262"/>
                </patternFill>
              </fill>
            </x14:dxf>
          </x14:cfRule>
          <x14:cfRule type="expression" priority="104" id="{FB9030C7-1ACC-4004-956B-E5BF612B2229}">
            <xm:f>基礎情報入力シート!$BC$11=1</xm:f>
            <x14:dxf>
              <font>
                <color theme="2" tint="-0.499984740745262"/>
              </font>
              <fill>
                <patternFill>
                  <bgColor theme="2" tint="-0.499984740745262"/>
                </patternFill>
              </fill>
            </x14:dxf>
          </x14:cfRule>
          <xm:sqref>AY387</xm:sqref>
        </x14:conditionalFormatting>
        <x14:conditionalFormatting xmlns:xm="http://schemas.microsoft.com/office/excel/2006/main">
          <x14:cfRule type="expression" priority="33" id="{18492505-C2DA-437C-AA73-3C8017133AB8}">
            <xm:f>一覧シート!$AV$29="－"</xm:f>
            <x14:dxf>
              <fill>
                <patternFill>
                  <bgColor theme="2" tint="-0.499984740745262"/>
                </patternFill>
              </fill>
            </x14:dxf>
          </x14:cfRule>
          <xm:sqref>AY408</xm:sqref>
        </x14:conditionalFormatting>
        <x14:conditionalFormatting xmlns:xm="http://schemas.microsoft.com/office/excel/2006/main">
          <x14:cfRule type="expression" priority="32" id="{9991937D-3342-4515-9669-6054270A03B3}">
            <xm:f>一覧シート!$AV$30="－"</xm:f>
            <x14:dxf>
              <fill>
                <patternFill>
                  <bgColor theme="2" tint="-0.499984740745262"/>
                </patternFill>
              </fill>
            </x14:dxf>
          </x14:cfRule>
          <xm:sqref>AY429</xm:sqref>
        </x14:conditionalFormatting>
        <x14:conditionalFormatting xmlns:xm="http://schemas.microsoft.com/office/excel/2006/main">
          <x14:cfRule type="expression" priority="31" id="{97449BE1-04AA-42C5-905E-9406DFBA5CF6}">
            <xm:f>一覧シート!$AV$31="－"</xm:f>
            <x14:dxf>
              <fill>
                <patternFill>
                  <bgColor theme="2" tint="-0.499984740745262"/>
                </patternFill>
              </fill>
            </x14:dxf>
          </x14:cfRule>
          <xm:sqref>AY450</xm:sqref>
        </x14:conditionalFormatting>
        <x14:conditionalFormatting xmlns:xm="http://schemas.microsoft.com/office/excel/2006/main">
          <x14:cfRule type="expression" priority="334" id="{08F12EDA-5AF4-4AA8-A0F2-D46BEE7DEBDD}">
            <xm:f>基礎情報入力シート!$Q$12=0</xm:f>
            <x14:dxf>
              <font>
                <color theme="2" tint="-0.499984740745262"/>
              </font>
              <fill>
                <patternFill>
                  <bgColor theme="2" tint="-0.499984740745262"/>
                </patternFill>
              </fill>
            </x14:dxf>
          </x14:cfRule>
          <x14:cfRule type="expression" priority="62" id="{31FB5957-BCBF-4899-89A1-A8BF7506785A}">
            <xm:f>ISBLANK(基礎情報入力シート!$Q$12)</xm:f>
            <x14:dxf>
              <font>
                <color auto="1"/>
              </font>
              <fill>
                <patternFill>
                  <bgColor theme="5" tint="0.79998168889431442"/>
                </patternFill>
              </fill>
            </x14:dxf>
          </x14:cfRule>
          <xm:sqref>AY534</xm:sqref>
        </x14:conditionalFormatting>
        <x14:conditionalFormatting xmlns:xm="http://schemas.microsoft.com/office/excel/2006/main">
          <x14:cfRule type="expression" priority="96" id="{4ADDD4FF-51B0-495A-924A-151ABFA3994B}">
            <xm:f>基礎情報入力シート!$BC$7=1</xm:f>
            <x14:dxf>
              <font>
                <color theme="2" tint="-0.499984740745262"/>
              </font>
              <fill>
                <patternFill>
                  <bgColor theme="2" tint="-0.499984740745262"/>
                </patternFill>
              </fill>
            </x14:dxf>
          </x14:cfRule>
          <xm:sqref>AY788</xm:sqref>
        </x14:conditionalFormatting>
        <x14:conditionalFormatting xmlns:xm="http://schemas.microsoft.com/office/excel/2006/main">
          <x14:cfRule type="expression" priority="94" id="{9910BE76-A03E-443F-BF9A-FBA21286AFF6}">
            <xm:f>基礎情報入力シート!$BC$13=2</xm:f>
            <x14:dxf>
              <font>
                <color theme="2" tint="-0.499984740745262"/>
              </font>
              <fill>
                <patternFill>
                  <bgColor theme="2" tint="-0.499984740745262"/>
                </patternFill>
              </fill>
            </x14:dxf>
          </x14:cfRule>
          <xm:sqref>AY935</xm:sqref>
        </x14:conditionalFormatting>
        <x14:conditionalFormatting xmlns:xm="http://schemas.microsoft.com/office/excel/2006/main">
          <x14:cfRule type="expression" priority="251" id="{E406A147-F0D5-4682-B242-C6B25739905A}">
            <xm:f>基礎情報入力シート!$BC$14=2</xm:f>
            <x14:dxf>
              <font>
                <color theme="2" tint="-0.499984740745262"/>
              </font>
              <fill>
                <patternFill>
                  <bgColor theme="2" tint="-0.499984740745262"/>
                </patternFill>
              </fill>
            </x14:dxf>
          </x14:cfRule>
          <xm:sqref>AY956</xm:sqref>
        </x14:conditionalFormatting>
        <x14:conditionalFormatting xmlns:xm="http://schemas.microsoft.com/office/excel/2006/main">
          <x14:cfRule type="expression" priority="92" id="{F7B0316C-3720-4846-9A4C-085544141DE6}">
            <xm:f>基礎情報入力シート!$BC$15=2</xm:f>
            <x14:dxf>
              <font>
                <color theme="2" tint="-0.499984740745262"/>
              </font>
              <fill>
                <patternFill>
                  <bgColor theme="2" tint="-0.499984740745262"/>
                </patternFill>
              </fill>
            </x14:dxf>
          </x14:cfRule>
          <xm:sqref>AY977</xm:sqref>
        </x14:conditionalFormatting>
        <x14:conditionalFormatting xmlns:xm="http://schemas.microsoft.com/office/excel/2006/main">
          <x14:cfRule type="expression" priority="91" id="{2455E8FC-B9E4-450B-8904-491E84AD188A}">
            <xm:f>基礎情報入力シート!$BC$16=2</xm:f>
            <x14:dxf>
              <font>
                <color theme="2" tint="-0.499984740745262"/>
              </font>
              <fill>
                <patternFill>
                  <bgColor theme="2" tint="-0.499984740745262"/>
                </patternFill>
              </fill>
            </x14:dxf>
          </x14:cfRule>
          <xm:sqref>AY998</xm:sqref>
        </x14:conditionalFormatting>
        <x14:conditionalFormatting xmlns:xm="http://schemas.microsoft.com/office/excel/2006/main">
          <x14:cfRule type="expression" priority="90" id="{3A36B5B1-54A3-47E6-A98E-3DA8C51EB3CD}">
            <xm:f>基礎情報入力シート!$BC$17=2</xm:f>
            <x14:dxf>
              <font>
                <color theme="2" tint="-0.499984740745262"/>
              </font>
              <fill>
                <patternFill>
                  <bgColor theme="2" tint="-0.499984740745262"/>
                </patternFill>
              </fill>
            </x14:dxf>
          </x14:cfRule>
          <xm:sqref>AY1019</xm:sqref>
        </x14:conditionalFormatting>
        <x14:conditionalFormatting xmlns:xm="http://schemas.microsoft.com/office/excel/2006/main">
          <x14:cfRule type="expression" priority="88" id="{B4F61172-4DBD-4CE4-BC3C-8C60AF8D0350}">
            <xm:f>基礎情報入力シート!$Q$12=0</xm:f>
            <x14:dxf>
              <font>
                <color theme="2" tint="-0.499984740745262"/>
              </font>
              <fill>
                <patternFill>
                  <bgColor theme="2" tint="-0.499984740745262"/>
                </patternFill>
              </fill>
            </x14:dxf>
          </x14:cfRule>
          <x14:cfRule type="expression" priority="7" id="{5279448D-23BB-4381-966E-9A0D932FDA87}">
            <xm:f>ISBLANK(基礎情報入力シート!$Q$12)</xm:f>
            <x14:dxf>
              <font>
                <color theme="1"/>
              </font>
              <fill>
                <patternFill>
                  <bgColor theme="5" tint="0.79998168889431442"/>
                </patternFill>
              </fill>
            </x14:dxf>
          </x14:cfRule>
          <xm:sqref>AY1040</xm:sqref>
        </x14:conditionalFormatting>
        <x14:conditionalFormatting xmlns:xm="http://schemas.microsoft.com/office/excel/2006/main">
          <x14:cfRule type="expression" priority="82" id="{CFE151C8-F878-4EAE-9791-549BD0A3440B}">
            <xm:f>基礎情報入力シート!$Q$12=0</xm:f>
            <x14:dxf>
              <font>
                <color theme="2" tint="-0.499984740745262"/>
              </font>
              <fill>
                <patternFill>
                  <bgColor theme="2" tint="-0.499984740745262"/>
                </patternFill>
              </fill>
            </x14:dxf>
          </x14:cfRule>
          <x14:cfRule type="expression" priority="79" id="{372D4AEA-AC52-478C-9814-268DE4FA36AE}">
            <xm:f>ISBLANK(基礎情報入力シート!$Q$12)</xm:f>
            <x14:dxf>
              <font>
                <color theme="1"/>
              </font>
              <fill>
                <patternFill>
                  <bgColor theme="5" tint="0.79998168889431442"/>
                </patternFill>
              </fill>
            </x14:dxf>
          </x14:cfRule>
          <xm:sqref>AY1082</xm:sqref>
        </x14:conditionalFormatting>
        <x14:conditionalFormatting xmlns:xm="http://schemas.microsoft.com/office/excel/2006/main">
          <x14:cfRule type="expression" priority="48" id="{094D693D-C9FF-4BDE-99E5-E3DD176312BB}">
            <xm:f>一覧シート!$AV$10="－"</xm:f>
            <x14:dxf>
              <font>
                <color theme="2" tint="-0.499984740745262"/>
              </font>
              <fill>
                <patternFill>
                  <bgColor theme="2" tint="-0.499984740745262"/>
                </patternFill>
              </fill>
            </x14:dxf>
          </x14:cfRule>
          <xm:sqref>AY10:BE10</xm:sqref>
        </x14:conditionalFormatting>
        <x14:conditionalFormatting xmlns:xm="http://schemas.microsoft.com/office/excel/2006/main">
          <x14:cfRule type="expression" priority="47" id="{9201BC63-2299-4E31-97F4-429E370F8F5F}">
            <xm:f>一覧シート!$AV$12="－"</xm:f>
            <x14:dxf>
              <font>
                <color theme="2" tint="-0.499984740745262"/>
              </font>
              <fill>
                <patternFill>
                  <bgColor theme="2" tint="-0.499984740745262"/>
                </patternFill>
              </fill>
            </x14:dxf>
          </x14:cfRule>
          <xm:sqref>AY31:BE31</xm:sqref>
        </x14:conditionalFormatting>
        <x14:conditionalFormatting xmlns:xm="http://schemas.microsoft.com/office/excel/2006/main">
          <x14:cfRule type="expression" priority="44" id="{545DBB19-6D51-422B-B5C5-876DB6354BC7}">
            <xm:f>一覧シート!$AV$16="－"</xm:f>
            <x14:dxf>
              <fill>
                <patternFill>
                  <bgColor theme="2" tint="-0.499984740745262"/>
                </patternFill>
              </fill>
            </x14:dxf>
          </x14:cfRule>
          <xm:sqref>AY94:BE94</xm:sqref>
        </x14:conditionalFormatting>
        <x14:conditionalFormatting xmlns:xm="http://schemas.microsoft.com/office/excel/2006/main">
          <x14:cfRule type="expression" priority="30" id="{1F152779-6C70-4395-A019-0FB20790D92B}">
            <xm:f>一覧シート!$AV$33="－"</xm:f>
            <x14:dxf>
              <fill>
                <patternFill>
                  <bgColor theme="2" tint="-0.499984740745262"/>
                </patternFill>
              </fill>
            </x14:dxf>
          </x14:cfRule>
          <xm:sqref>AY471:BE471</xm:sqref>
        </x14:conditionalFormatting>
        <x14:conditionalFormatting xmlns:xm="http://schemas.microsoft.com/office/excel/2006/main">
          <x14:cfRule type="expression" priority="29" id="{5F7017DA-112F-4DEF-8A72-96626E997CD2}">
            <xm:f>一覧シート!$AV$34="－"</xm:f>
            <x14:dxf>
              <fill>
                <patternFill>
                  <bgColor theme="2" tint="-0.499984740745262"/>
                </patternFill>
              </fill>
            </x14:dxf>
          </x14:cfRule>
          <xm:sqref>AY492:BE492</xm:sqref>
        </x14:conditionalFormatting>
        <x14:conditionalFormatting xmlns:xm="http://schemas.microsoft.com/office/excel/2006/main">
          <x14:cfRule type="expression" priority="28" id="{4BD1263F-DFB3-45A6-8923-DC5C4B7D79F4}">
            <xm:f>一覧シート!$AV$35="－"</xm:f>
            <x14:dxf>
              <fill>
                <patternFill>
                  <bgColor theme="2" tint="-0.499984740745262"/>
                </patternFill>
              </fill>
            </x14:dxf>
          </x14:cfRule>
          <xm:sqref>AY513:BE513</xm:sqref>
        </x14:conditionalFormatting>
        <x14:conditionalFormatting xmlns:xm="http://schemas.microsoft.com/office/excel/2006/main">
          <x14:cfRule type="expression" priority="27" id="{AF6E6B44-B85E-4447-BF3B-50778B5BA9E1}">
            <xm:f>一覧シート!$AV$36="－"</xm:f>
            <x14:dxf>
              <fill>
                <patternFill>
                  <bgColor theme="2" tint="-0.499984740745262"/>
                </patternFill>
              </fill>
            </x14:dxf>
          </x14:cfRule>
          <xm:sqref>AY534:BE534</xm:sqref>
        </x14:conditionalFormatting>
        <x14:conditionalFormatting xmlns:xm="http://schemas.microsoft.com/office/excel/2006/main">
          <x14:cfRule type="expression" priority="26" id="{96819125-6021-4640-9348-DD3AE56BD0F1}">
            <xm:f>一覧シート!$AV$39="－"</xm:f>
            <x14:dxf>
              <fill>
                <patternFill>
                  <bgColor theme="2" tint="-0.499984740745262"/>
                </patternFill>
              </fill>
            </x14:dxf>
          </x14:cfRule>
          <xm:sqref>AY555:BE555</xm:sqref>
        </x14:conditionalFormatting>
        <x14:conditionalFormatting xmlns:xm="http://schemas.microsoft.com/office/excel/2006/main">
          <x14:cfRule type="expression" priority="25" id="{71B0717E-406E-4A12-A2BE-0EC67436E28D}">
            <xm:f>一覧シート!$AV$40="－"</xm:f>
            <x14:dxf>
              <fill>
                <patternFill>
                  <bgColor theme="2" tint="-0.499984740745262"/>
                </patternFill>
              </fill>
            </x14:dxf>
          </x14:cfRule>
          <xm:sqref>AY576:BE576</xm:sqref>
        </x14:conditionalFormatting>
        <x14:conditionalFormatting xmlns:xm="http://schemas.microsoft.com/office/excel/2006/main">
          <x14:cfRule type="expression" priority="24" id="{DAEB9F0E-89D3-4F5D-ACDB-7FB0BC1FB7BF}">
            <xm:f>一覧シート!$AV$41="－"</xm:f>
            <x14:dxf>
              <fill>
                <patternFill>
                  <bgColor theme="2" tint="-0.499984740745262"/>
                </patternFill>
              </fill>
            </x14:dxf>
          </x14:cfRule>
          <xm:sqref>AY597:BE597</xm:sqref>
        </x14:conditionalFormatting>
        <x14:conditionalFormatting xmlns:xm="http://schemas.microsoft.com/office/excel/2006/main">
          <x14:cfRule type="expression" priority="23" id="{7E8AAC45-FB5D-4C21-AB3E-9B2806CB1DB6}">
            <xm:f>一覧シート!$AV$42="－"</xm:f>
            <x14:dxf>
              <fill>
                <patternFill>
                  <bgColor theme="2" tint="-0.499984740745262"/>
                </patternFill>
              </fill>
            </x14:dxf>
          </x14:cfRule>
          <xm:sqref>AY618:BE618</xm:sqref>
        </x14:conditionalFormatting>
        <x14:conditionalFormatting xmlns:xm="http://schemas.microsoft.com/office/excel/2006/main">
          <x14:cfRule type="expression" priority="22" id="{F179E2A0-C540-44C8-83F3-125DE3B2C1FF}">
            <xm:f>一覧シート!$AV$43="－"</xm:f>
            <x14:dxf>
              <fill>
                <patternFill>
                  <bgColor theme="2" tint="-0.499984740745262"/>
                </patternFill>
              </fill>
            </x14:dxf>
          </x14:cfRule>
          <xm:sqref>AY639:BE639</xm:sqref>
        </x14:conditionalFormatting>
        <x14:conditionalFormatting xmlns:xm="http://schemas.microsoft.com/office/excel/2006/main">
          <x14:cfRule type="expression" priority="21" id="{03F9C71A-5D48-4640-B67B-007763341381}">
            <xm:f>一覧シート!$AV$45="－"</xm:f>
            <x14:dxf>
              <fill>
                <patternFill>
                  <bgColor theme="2" tint="-0.499984740745262"/>
                </patternFill>
              </fill>
            </x14:dxf>
          </x14:cfRule>
          <xm:sqref>AY662:BE662</xm:sqref>
        </x14:conditionalFormatting>
        <x14:conditionalFormatting xmlns:xm="http://schemas.microsoft.com/office/excel/2006/main">
          <x14:cfRule type="expression" priority="20" id="{1E678BC4-557E-4C09-8D3E-EB4AF21E2970}">
            <xm:f>一覧シート!$AV$46="－"</xm:f>
            <x14:dxf>
              <fill>
                <patternFill>
                  <bgColor theme="2" tint="-0.499984740745262"/>
                </patternFill>
              </fill>
            </x14:dxf>
          </x14:cfRule>
          <xm:sqref>AY763:BE763</xm:sqref>
        </x14:conditionalFormatting>
        <x14:conditionalFormatting xmlns:xm="http://schemas.microsoft.com/office/excel/2006/main">
          <x14:cfRule type="expression" priority="19" id="{8CCFCFC6-C87E-4C7B-A779-6B6118A3DBA3}">
            <xm:f>一覧シート!$AV$49="－"</xm:f>
            <x14:dxf>
              <fill>
                <patternFill>
                  <bgColor theme="2" tint="-0.499984740745262"/>
                </patternFill>
              </fill>
            </x14:dxf>
          </x14:cfRule>
          <xm:sqref>AY788:BE788</xm:sqref>
        </x14:conditionalFormatting>
        <x14:conditionalFormatting xmlns:xm="http://schemas.microsoft.com/office/excel/2006/main">
          <x14:cfRule type="expression" priority="18" id="{B1D12608-FA6A-405F-95C0-0348AC530B1A}">
            <xm:f>一覧シート!$AV$50="－"</xm:f>
            <x14:dxf>
              <fill>
                <patternFill>
                  <bgColor theme="2" tint="-0.499984740745262"/>
                </patternFill>
              </fill>
            </x14:dxf>
          </x14:cfRule>
          <xm:sqref>AY809:BE809</xm:sqref>
        </x14:conditionalFormatting>
        <x14:conditionalFormatting xmlns:xm="http://schemas.microsoft.com/office/excel/2006/main">
          <x14:cfRule type="expression" priority="17" id="{7C169376-452C-496E-9280-D413521321DD}">
            <xm:f>一覧シート!$AV$51="－"</xm:f>
            <x14:dxf>
              <fill>
                <patternFill>
                  <bgColor theme="2" tint="-0.499984740745262"/>
                </patternFill>
              </fill>
            </x14:dxf>
          </x14:cfRule>
          <xm:sqref>AY830:BE830</xm:sqref>
        </x14:conditionalFormatting>
        <x14:conditionalFormatting xmlns:xm="http://schemas.microsoft.com/office/excel/2006/main">
          <x14:cfRule type="expression" priority="16" id="{ADDA35FB-4C01-4827-B47B-EB172E580F23}">
            <xm:f>一覧シート!$AV$52="－"</xm:f>
            <x14:dxf>
              <fill>
                <patternFill>
                  <bgColor theme="2" tint="-0.499984740745262"/>
                </patternFill>
              </fill>
            </x14:dxf>
          </x14:cfRule>
          <xm:sqref>AY851:BE851</xm:sqref>
        </x14:conditionalFormatting>
        <x14:conditionalFormatting xmlns:xm="http://schemas.microsoft.com/office/excel/2006/main">
          <x14:cfRule type="expression" priority="15" id="{5F9CA678-5192-4E35-B2EE-DB8F29577BD6}">
            <xm:f>一覧シート!$AV$53="－"</xm:f>
            <x14:dxf>
              <fill>
                <patternFill>
                  <bgColor theme="2" tint="-0.499984740745262"/>
                </patternFill>
              </fill>
            </x14:dxf>
          </x14:cfRule>
          <xm:sqref>AY872:BE872</xm:sqref>
        </x14:conditionalFormatting>
        <x14:conditionalFormatting xmlns:xm="http://schemas.microsoft.com/office/excel/2006/main">
          <x14:cfRule type="expression" priority="14" id="{7514A01E-221F-45D6-B395-16400DD3A080}">
            <xm:f>一覧シート!$AV$54="－"</xm:f>
            <x14:dxf>
              <fill>
                <patternFill>
                  <bgColor theme="2" tint="-0.499984740745262"/>
                </patternFill>
              </fill>
            </x14:dxf>
          </x14:cfRule>
          <xm:sqref>AY893:BE893</xm:sqref>
        </x14:conditionalFormatting>
        <x14:conditionalFormatting xmlns:xm="http://schemas.microsoft.com/office/excel/2006/main">
          <x14:cfRule type="expression" priority="13" id="{528B9A1E-7364-4B01-A535-96E8EC019CB9}">
            <xm:f>一覧シート!$AV$55="－"</xm:f>
            <x14:dxf>
              <fill>
                <patternFill>
                  <bgColor theme="2" tint="-0.499984740745262"/>
                </patternFill>
              </fill>
            </x14:dxf>
          </x14:cfRule>
          <xm:sqref>AY914:BE914</xm:sqref>
        </x14:conditionalFormatting>
        <x14:conditionalFormatting xmlns:xm="http://schemas.microsoft.com/office/excel/2006/main">
          <x14:cfRule type="expression" priority="12" id="{78D43773-9FCE-46F1-8454-D1CBC3AC0D9C}">
            <xm:f>一覧シート!$AV$56="－"</xm:f>
            <x14:dxf>
              <fill>
                <patternFill>
                  <bgColor theme="2" tint="-0.499984740745262"/>
                </patternFill>
              </fill>
            </x14:dxf>
          </x14:cfRule>
          <xm:sqref>AY935:BE935</xm:sqref>
        </x14:conditionalFormatting>
        <x14:conditionalFormatting xmlns:xm="http://schemas.microsoft.com/office/excel/2006/main">
          <x14:cfRule type="expression" priority="11" id="{A1191E3B-BD16-4B08-B875-1B001BCAB77A}">
            <xm:f>一覧シート!$AV$57="－"</xm:f>
            <x14:dxf>
              <fill>
                <patternFill>
                  <bgColor theme="2" tint="-0.499984740745262"/>
                </patternFill>
              </fill>
            </x14:dxf>
          </x14:cfRule>
          <xm:sqref>AY956:BE956</xm:sqref>
        </x14:conditionalFormatting>
        <x14:conditionalFormatting xmlns:xm="http://schemas.microsoft.com/office/excel/2006/main">
          <x14:cfRule type="expression" priority="10" id="{A9F08402-A868-470F-9228-A52D61EFDB21}">
            <xm:f>一覧シート!$AV$58="－"</xm:f>
            <x14:dxf>
              <fill>
                <patternFill>
                  <bgColor theme="2" tint="-0.499984740745262"/>
                </patternFill>
              </fill>
            </x14:dxf>
          </x14:cfRule>
          <xm:sqref>AY977:BE977</xm:sqref>
        </x14:conditionalFormatting>
        <x14:conditionalFormatting xmlns:xm="http://schemas.microsoft.com/office/excel/2006/main">
          <x14:cfRule type="expression" priority="9" id="{C133CC4A-5283-445E-AF5E-5A84A6C5AE91}">
            <xm:f>一覧シート!$AV$58="－"</xm:f>
            <x14:dxf>
              <fill>
                <patternFill>
                  <bgColor theme="2" tint="-0.499984740745262"/>
                </patternFill>
              </fill>
            </x14:dxf>
          </x14:cfRule>
          <xm:sqref>AY998:BE998</xm:sqref>
        </x14:conditionalFormatting>
        <x14:conditionalFormatting xmlns:xm="http://schemas.microsoft.com/office/excel/2006/main">
          <x14:cfRule type="expression" priority="8" id="{BFDE7825-8E35-4B08-9E56-D853BEBDCD1C}">
            <xm:f>一覧シート!$AV$60="－"</xm:f>
            <x14:dxf>
              <fill>
                <patternFill>
                  <bgColor theme="2" tint="-0.499984740745262"/>
                </patternFill>
              </fill>
            </x14:dxf>
          </x14:cfRule>
          <xm:sqref>AY1019:BE1019</xm:sqref>
        </x14:conditionalFormatting>
        <x14:conditionalFormatting xmlns:xm="http://schemas.microsoft.com/office/excel/2006/main">
          <x14:cfRule type="expression" priority="6" id="{51CD933F-7B2F-4837-8922-E2A2C8974492}">
            <xm:f>一覧シート!$AV$62="－"</xm:f>
            <x14:dxf>
              <fill>
                <patternFill>
                  <bgColor theme="2" tint="-0.499984740745262"/>
                </patternFill>
              </fill>
            </x14:dxf>
          </x14:cfRule>
          <xm:sqref>AY1040:BE1040</xm:sqref>
        </x14:conditionalFormatting>
        <x14:conditionalFormatting xmlns:xm="http://schemas.microsoft.com/office/excel/2006/main">
          <x14:cfRule type="expression" priority="5" id="{7A2C33F0-E93D-41D5-AFC3-1E484754D82C}">
            <xm:f>一覧シート!$AV$63="－"</xm:f>
            <x14:dxf>
              <fill>
                <patternFill>
                  <bgColor theme="2" tint="-0.499984740745262"/>
                </patternFill>
              </fill>
            </x14:dxf>
          </x14:cfRule>
          <xm:sqref>AY1061:BE1061</xm:sqref>
        </x14:conditionalFormatting>
        <x14:conditionalFormatting xmlns:xm="http://schemas.microsoft.com/office/excel/2006/main">
          <x14:cfRule type="expression" priority="4" id="{FC7A01BE-795C-4846-8F4B-05AE2E0AC533}">
            <xm:f>一覧シート!$AV$64="－"</xm:f>
            <x14:dxf>
              <fill>
                <patternFill>
                  <bgColor theme="2" tint="-0.499984740745262"/>
                </patternFill>
              </fill>
            </x14:dxf>
          </x14:cfRule>
          <xm:sqref>AY1082:BE1082</xm:sqref>
        </x14:conditionalFormatting>
        <x14:conditionalFormatting xmlns:xm="http://schemas.microsoft.com/office/excel/2006/main">
          <x14:cfRule type="expression" priority="3" id="{C12A0C8C-0FB0-4F16-A9A5-3421E5A08F9D}">
            <xm:f>一覧シート!$AV$65="－"</xm:f>
            <x14:dxf>
              <fill>
                <patternFill>
                  <bgColor theme="2" tint="-0.499984740745262"/>
                </patternFill>
              </fill>
            </x14:dxf>
          </x14:cfRule>
          <xm:sqref>AY1115:BE1115</xm:sqref>
        </x14:conditionalFormatting>
        <x14:conditionalFormatting xmlns:xm="http://schemas.microsoft.com/office/excel/2006/main">
          <x14:cfRule type="expression" priority="2" id="{60BBB133-3447-4E1C-BA11-ABF1F0397CFF}">
            <xm:f>一覧シート!$AV$66="－"</xm:f>
            <x14:dxf>
              <fill>
                <patternFill>
                  <bgColor theme="2" tint="-0.499984740745262"/>
                </patternFill>
              </fill>
            </x14:dxf>
          </x14:cfRule>
          <xm:sqref>AY1136:BE1136</xm:sqref>
        </x14:conditionalFormatting>
      </x14:conditionalFormattings>
    </ext>
    <ext xmlns:x14="http://schemas.microsoft.com/office/spreadsheetml/2009/9/main" uri="{CCE6A557-97BC-4b89-ADB6-D9C93CAAB3DF}">
      <x14:dataValidations xmlns:xm="http://schemas.microsoft.com/office/excel/2006/main" count="47">
        <x14:dataValidation type="custom" imeMode="hiragana" showInputMessage="1" showErrorMessage="1" error="左記設問への回答で「対象外」を選択した場合に入力してください。" xr:uid="{8BE8412C-A4DA-4D62-9873-66F294754DC4}">
          <x14:formula1>
            <xm:f>OR(回答シート_値!$D$9=3,回答シート_値!$D$10=3,回答シート_値!$D$11=3,回答シート_値!$D$12=3,回答シート_値!$D$13=3)</xm:f>
          </x14:formula1>
          <xm:sqref>AG52:AU52</xm:sqref>
        </x14:dataValidation>
        <x14:dataValidation type="custom" imeMode="hiragana" showInputMessage="1" showErrorMessage="1" error="左記設問への回答で「対象外」を選択した場合に入力してください。" xr:uid="{DCDD968B-4354-446C-8F52-19F14FC6C5C3}">
          <x14:formula1>
            <xm:f>OR(回答シート_値!$D$14=3,回答シート_値!$D$15=3,回答シート_値!$D$16=3)</xm:f>
          </x14:formula1>
          <xm:sqref>AG73:AU73</xm:sqref>
        </x14:dataValidation>
        <x14:dataValidation type="custom" imeMode="hiragana" showInputMessage="1" showErrorMessage="1" error="左記設問への回答で「対象外」を選択した場合に入力してください。" xr:uid="{C082EA8A-930B-4B2B-9236-1B5B577FD692}">
          <x14:formula1>
            <xm:f>OR(回答シート_値!D169=3,回答シート_値!D170=3,回答シート_値!D171=3,,回答シート_値!D172=3,,回答シート_値!D173=3)</xm:f>
          </x14:formula1>
          <xm:sqref>AG1136:AU1136</xm:sqref>
        </x14:dataValidation>
        <x14:dataValidation type="custom" imeMode="hiragana" showInputMessage="1" showErrorMessage="1" error="左記設問への回答で「対象外」を選択した場合に入力してください。" xr:uid="{4E79CED8-46E5-44D4-BDB3-F0A3B973656F}">
          <x14:formula1>
            <xm:f>OR(回答シート_値!D167=3,回答シート_値!D168=3)</xm:f>
          </x14:formula1>
          <xm:sqref>AG1115:AU1115</xm:sqref>
        </x14:dataValidation>
        <x14:dataValidation type="custom" imeMode="hiragana" showInputMessage="1" showErrorMessage="1" error="左記設問への回答で「対象外」を選択した場合に入力してください。" xr:uid="{830596FE-CE1F-4F60-86FD-9148341F7548}">
          <x14:formula1>
            <xm:f>回答シート_値!D3=3</xm:f>
          </x14:formula1>
          <xm:sqref>AG10:AU10</xm:sqref>
        </x14:dataValidation>
        <x14:dataValidation type="custom" imeMode="hiragana" showInputMessage="1" showErrorMessage="1" error="左記設問への回答で「対象外」を選択した場合に入力してください。" xr:uid="{648626DF-0336-45E1-B46D-6E80415DFECF}">
          <x14:formula1>
            <xm:f>OR(回答シート_値!D4=3,回答シート_値!D5=3,回答シート_値!D6=3,回答シート_値!D7=3,回答シート_値!D8=3)</xm:f>
          </x14:formula1>
          <xm:sqref>AG31:AU31</xm:sqref>
        </x14:dataValidation>
        <x14:dataValidation type="custom" imeMode="hiragana" showInputMessage="1" showErrorMessage="1" error="左記設問への回答で「対象外」を選択した場合に入力してください。" xr:uid="{9E90C38A-1022-4B16-981D-CF47D2BAA86C}">
          <x14:formula1>
            <xm:f>OR(回答シート_値!D17=3,回答シート_値!D18=3,回答シート_値!D19=3,回答シート_値!D20=3)</xm:f>
          </x14:formula1>
          <xm:sqref>AG94:AU94</xm:sqref>
        </x14:dataValidation>
        <x14:dataValidation type="custom" imeMode="hiragana" showInputMessage="1" showErrorMessage="1" error="左記設問への回答で「対象外」を選択した場合に入力してください。" xr:uid="{1FA123C6-E13C-46D1-AE2D-728C039CE512}">
          <x14:formula1>
            <xm:f>OR(回答シート_値!D21=3,回答シート_値!D22=3,回答シート_値!D23=3,回答シート_値!D24=3,回答シート_値!D25=3,回答シート_値!D26=3)</xm:f>
          </x14:formula1>
          <xm:sqref>AG115:AU115</xm:sqref>
        </x14:dataValidation>
        <x14:dataValidation type="custom" imeMode="hiragana" showInputMessage="1" showErrorMessage="1" error="左記設問への回答で「対象外」を選択した場合に入力してください。" xr:uid="{12D3D261-C746-44AD-9A43-76F3E5BD60A5}">
          <x14:formula1>
            <xm:f>OR(回答シート_値!D27=3,回答シート_値!D28=3,回答シート_値!D29=3,回答シート_値!D30=3,回答シート_値!D31=3,回答シート_値!D32=3,回答シート_値!D33=3,回答シート_値!D34=3)</xm:f>
          </x14:formula1>
          <xm:sqref>AG142:AU142</xm:sqref>
        </x14:dataValidation>
        <x14:dataValidation type="custom" imeMode="hiragana" showInputMessage="1" showErrorMessage="1" error="左記設問への回答で「対象外」を選択した場合に入力してください。" xr:uid="{80064A6E-6D1B-43BA-8A45-8AB614FFC208}">
          <x14:formula1>
            <xm:f>OR(回答シート_値!D35=3,回答シート_値!D36=3,回答シート_値!D37=3,回答シート_値!D38=3)</xm:f>
          </x14:formula1>
          <xm:sqref>AG171:AU171</xm:sqref>
        </x14:dataValidation>
        <x14:dataValidation type="custom" imeMode="hiragana" showInputMessage="1" showErrorMessage="1" error="左記設問への回答で「対象外」を選択した場合に入力してください。" xr:uid="{D6181B39-DF6E-4BC1-9368-032EC70205E7}">
          <x14:formula1>
            <xm:f>OR(回答シート_値!D39=3,回答シート_値!D40=3,回答シート_値!D41=3,回答シート_値!D42=3,回答シート_値!D43=3,回答シート_値!D44=3)</xm:f>
          </x14:formula1>
          <xm:sqref>AG200:AU200</xm:sqref>
        </x14:dataValidation>
        <x14:dataValidation type="custom" imeMode="hiragana" showInputMessage="1" showErrorMessage="1" error="左記設問への回答で「対象外」を選択した場合に入力してください。" xr:uid="{55DE513F-4C2C-4163-99ED-46DD6FBB071A}">
          <x14:formula1>
            <xm:f>OR(回答シート_値!D45=3,回答シート_値!D46=3,回答シート_値!D47=3)</xm:f>
          </x14:formula1>
          <xm:sqref>AG227:AU227</xm:sqref>
        </x14:dataValidation>
        <x14:dataValidation type="custom" imeMode="hiragana" showInputMessage="1" showErrorMessage="1" error="左記設問への回答で「対象外」を選択した場合に入力してください。" xr:uid="{A093C81A-23E2-424C-8F61-B024EA01BEFE}">
          <x14:formula1>
            <xm:f>OR(回答シート_値!D48=3,回答シート_値!D49=3,回答シート_値!D50=3,回答シート_値!D51=3)</xm:f>
          </x14:formula1>
          <xm:sqref>AG252:AU252</xm:sqref>
        </x14:dataValidation>
        <x14:dataValidation type="custom" imeMode="hiragana" showInputMessage="1" showErrorMessage="1" error="左記設問への回答で「対象外」を選択した場合に入力してください。" xr:uid="{98EA8297-5026-4A9D-A1D7-220FD90AD3A6}">
          <x14:formula1>
            <xm:f>OR(回答シート_値!D52=3,回答シート_値!D53=3,回答シート_値!D54=3,回答シート_値!D55=3,回答シート_値!D56=3)</xm:f>
          </x14:formula1>
          <xm:sqref>AG273:AU273</xm:sqref>
        </x14:dataValidation>
        <x14:dataValidation type="custom" imeMode="hiragana" showInputMessage="1" showErrorMessage="1" error="左記設問への回答で「対象外」を選択した場合に入力してください。" xr:uid="{4F977016-4285-4C97-AE68-871FA38EFDC5}">
          <x14:formula1>
            <xm:f>OR(回答シート_値!D57=3,回答シート_値!D58=3,回答シート_値!D59=3,回答シート_値!D60=3)</xm:f>
          </x14:formula1>
          <xm:sqref>AG308:AU308</xm:sqref>
        </x14:dataValidation>
        <x14:dataValidation type="custom" imeMode="hiragana" showInputMessage="1" showErrorMessage="1" error="左記設問への回答で「対象外」を選択した場合に入力してください。" xr:uid="{0814A9BB-5CF8-4F65-9E1F-187B564FA941}">
          <x14:formula1>
            <xm:f>OR(回答シート_値!D61=3,回答シート_値!D62=3,回答シート_値!D63=3,回答シート_値!D64=3)</xm:f>
          </x14:formula1>
          <xm:sqref>AG339:AU339</xm:sqref>
        </x14:dataValidation>
        <x14:dataValidation type="custom" imeMode="hiragana" showInputMessage="1" showErrorMessage="1" error="左記設問への回答で「対象外」を選択した場合に入力してください。" xr:uid="{0E450DA7-D700-44CD-9A92-791BB2AC3009}">
          <x14:formula1>
            <xm:f>OR(回答シート_値!D65=3,回答シート_値!D66=3,回答シート_値!D67=3,回答シート_値!D68=3,回答シート_値!D69=3)</xm:f>
          </x14:formula1>
          <xm:sqref>AG360:AU360</xm:sqref>
        </x14:dataValidation>
        <x14:dataValidation type="custom" imeMode="hiragana" showInputMessage="1" showErrorMessage="1" error="左記設問への回答で「対象外」を選択した場合に入力してください。" xr:uid="{0695903A-D010-45EA-837F-92DCE0416486}">
          <x14:formula1>
            <xm:f>OR(回答シート_値!D70=3,回答シート_値!D71=3,回答シート_値!D72=3,回答シート_値!D73=3)</xm:f>
          </x14:formula1>
          <xm:sqref>AG387:AU387</xm:sqref>
        </x14:dataValidation>
        <x14:dataValidation type="custom" imeMode="hiragana" showInputMessage="1" showErrorMessage="1" error="左記設問への回答で「対象外」を選択した場合に入力してください。" xr:uid="{45502887-95B6-4555-90BB-5CD9626ABA13}">
          <x14:formula1>
            <xm:f>OR(回答シート_値!D74=3,回答シート_値!D75=3,回答シート_値!D76=3)</xm:f>
          </x14:formula1>
          <xm:sqref>AG408:AU408</xm:sqref>
        </x14:dataValidation>
        <x14:dataValidation type="custom" imeMode="hiragana" showInputMessage="1" showErrorMessage="1" error="左記設問への回答で「対象外」を選択した場合に入力してください。" xr:uid="{1DFD3206-47AF-4163-9526-2AD72E909C53}">
          <x14:formula1>
            <xm:f>OR(回答シート_値!D77=3,回答シート_値!D78=3,回答シート_値!D79=3,回答シート_値!D80=3)</xm:f>
          </x14:formula1>
          <xm:sqref>AG429:AU429</xm:sqref>
        </x14:dataValidation>
        <x14:dataValidation type="custom" imeMode="hiragana" showInputMessage="1" showErrorMessage="1" error="左記設問への回答で「対象外」を選択した場合に入力してください。" xr:uid="{E79F648F-EE21-4FBC-A20C-671C7461D049}">
          <x14:formula1>
            <xm:f>OR(回答シート_値!D81=3,回答シート_値!D82=3,回答シート_値!D83=3)</xm:f>
          </x14:formula1>
          <xm:sqref>AG450:AU450</xm:sqref>
        </x14:dataValidation>
        <x14:dataValidation type="custom" imeMode="hiragana" showInputMessage="1" showErrorMessage="1" error="左記設問への回答で「対象外」を選択した場合に入力してください。" xr:uid="{6681F119-90ED-48AC-B95D-3A4B729150CB}">
          <x14:formula1>
            <xm:f>OR(回答シート_値!D84=3,回答シート_値!D85=3)</xm:f>
          </x14:formula1>
          <xm:sqref>AG471:AU471</xm:sqref>
        </x14:dataValidation>
        <x14:dataValidation type="custom" imeMode="hiragana" showInputMessage="1" showErrorMessage="1" error="左記設問への回答で「対象外」を選択した場合に入力してください。" xr:uid="{BBED11E5-E77D-4C68-A12A-4D4C03468342}">
          <x14:formula1>
            <xm:f>OR(回答シート_値!D86=3,回答シート_値!D87=3)</xm:f>
          </x14:formula1>
          <xm:sqref>AG492:AU492</xm:sqref>
        </x14:dataValidation>
        <x14:dataValidation type="custom" imeMode="hiragana" showInputMessage="1" showErrorMessage="1" error="左記設問への回答で「対象外」を選択した場合に入力してください。" xr:uid="{52E97C17-A26F-4C1C-992C-F3D326CD8311}">
          <x14:formula1>
            <xm:f>OR(回答シート_値!D88=3,回答シート_値!D89=3,回答シート_値!D90=3,回答シート_値!D91=3)</xm:f>
          </x14:formula1>
          <xm:sqref>AG513:AU513</xm:sqref>
        </x14:dataValidation>
        <x14:dataValidation type="custom" imeMode="hiragana" showInputMessage="1" showErrorMessage="1" error="左記設問への回答で「対象外」を選択した場合に入力してください。" xr:uid="{A77B5318-AF26-4AEB-B7F0-5D4CB106FF4A}">
          <x14:formula1>
            <xm:f>OR(回答シート_値!D92=3,回答シート_値!D93=3,回答シート_値!D94=3,回答シート_値!D95=3,回答シート_値!D96=3,回答シート_値!D97=3)</xm:f>
          </x14:formula1>
          <xm:sqref>AG534:AU534</xm:sqref>
        </x14:dataValidation>
        <x14:dataValidation type="custom" imeMode="hiragana" showInputMessage="1" showErrorMessage="1" error="左記設問への回答で「対象外」を選択した場合に入力してください。" xr:uid="{44B99438-105F-45A8-91BE-9CF0CF136B37}">
          <x14:formula1>
            <xm:f>OR(回答シート_値!D98=3,回答シート_値!D99=3,回答シート_値!D100=3,回答シート_値!D101=3,回答シート_値!D102=3)</xm:f>
          </x14:formula1>
          <xm:sqref>AG555:AU555</xm:sqref>
        </x14:dataValidation>
        <x14:dataValidation type="custom" imeMode="hiragana" showInputMessage="1" showErrorMessage="1" error="左記設問への回答で「対象外」を選択した場合に入力してください。" xr:uid="{E904264E-399F-4783-B228-121FA634B20A}">
          <x14:formula1>
            <xm:f>OR(回答シート_値!D103=3,回答シート_値!D104=3,回答シート_値!D105=3)</xm:f>
          </x14:formula1>
          <xm:sqref>AG576:AU576</xm:sqref>
        </x14:dataValidation>
        <x14:dataValidation type="custom" imeMode="hiragana" showInputMessage="1" showErrorMessage="1" error="左記設問への回答で「対象外」を選択した場合に入力してください。" xr:uid="{D49F9ECB-9AD2-452D-A87F-C764E014CD95}">
          <x14:formula1>
            <xm:f>OR(回答シート_値!D106=3,回答シート_値!D107=3,回答シート_値!D108=3,回答シート_値!D109=3)</xm:f>
          </x14:formula1>
          <xm:sqref>AG597:AU597</xm:sqref>
        </x14:dataValidation>
        <x14:dataValidation type="custom" imeMode="hiragana" showInputMessage="1" showErrorMessage="1" error="左記設問への回答で「対象外」を選択した場合に入力してください。" xr:uid="{6D7BE1D4-7482-4B1A-BDCD-D749A3FA9380}">
          <x14:formula1>
            <xm:f>OR(回答シート_値!D110=3,回答シート_値!D111=3,回答シート_値!D112=3,回答シート_値!D113=3,回答シート_値!D114=3)</xm:f>
          </x14:formula1>
          <xm:sqref>AG618:AU618</xm:sqref>
        </x14:dataValidation>
        <x14:dataValidation type="custom" imeMode="hiragana" showInputMessage="1" showErrorMessage="1" error="左記設問への回答で「対象外」を選択した場合に入力してください。" xr:uid="{1467721D-B809-44B5-AF26-72D2C40A65A3}">
          <x14:formula1>
            <xm:f>OR(回答シート_値!D115=3,回答シート_値!D116=3)</xm:f>
          </x14:formula1>
          <xm:sqref>AG639:AU639</xm:sqref>
        </x14:dataValidation>
        <x14:dataValidation type="custom" imeMode="hiragana" showInputMessage="1" showErrorMessage="1" error="左記設問への回答で「対象外」を選択した場合に入力してください。" xr:uid="{9D28608E-EBFD-480C-8FDF-0771FFCE44D3}">
          <x14:formula1>
            <xm:f>OR(回答シート_値!D117=3,回答シート_値!D118=3,回答シート_値!D119=3,回答シート_値!D120=3,回答シート_値!D121=3,回答シート_値!D122=3,回答シート_値!D123=3,回答シート_値!D124=3,回答シート_値!D125=3,回答シート_値!D126=3,回答シート_値!D127=3,回答シート_値!D128=3,回答シート_値!D129=3,回答シート_値!D130=3)</xm:f>
          </x14:formula1>
          <xm:sqref>AG662:AU662</xm:sqref>
        </x14:dataValidation>
        <x14:dataValidation type="custom" imeMode="hiragana" showInputMessage="1" showErrorMessage="1" error="左記設問への回答で「対象外」を選択した場合に入力してください。" xr:uid="{2AACAB85-7D44-442C-97D9-450EA8DDF2BE}">
          <x14:formula1>
            <xm:f>回答シート_値!D131=3</xm:f>
          </x14:formula1>
          <xm:sqref>AG763:AU763</xm:sqref>
        </x14:dataValidation>
        <x14:dataValidation type="custom" imeMode="hiragana" showInputMessage="1" showErrorMessage="1" error="左記設問への回答で「対象外」を選択した場合に入力してください。" xr:uid="{CD744B23-F7C0-423F-B7B8-BE7ADB98A2B8}">
          <x14:formula1>
            <xm:f>OR(回答シート_値!D132=3,回答シート_値!D133=3)</xm:f>
          </x14:formula1>
          <xm:sqref>AG788:AU788</xm:sqref>
        </x14:dataValidation>
        <x14:dataValidation type="custom" imeMode="hiragana" showInputMessage="1" showErrorMessage="1" error="左記設問への回答で「対象外」を選択した場合に入力してください。" xr:uid="{DE07793D-5BF8-4EBD-A1CB-3BDBEE563121}">
          <x14:formula1>
            <xm:f>回答シート_値!D134=3</xm:f>
          </x14:formula1>
          <xm:sqref>AG809:AU809</xm:sqref>
        </x14:dataValidation>
        <x14:dataValidation type="custom" imeMode="hiragana" showInputMessage="1" showErrorMessage="1" error="左記設問への回答で「対象外」を選択した場合に入力してください。" xr:uid="{15351D35-2C7B-44C7-83E2-5C5360D177C8}">
          <x14:formula1>
            <xm:f>OR(回答シート_値!D135=3,回答シート_値!D136=3,回答シート_値!D137=3,回答シート_値!D138=3)</xm:f>
          </x14:formula1>
          <xm:sqref>AG830:AU830</xm:sqref>
        </x14:dataValidation>
        <x14:dataValidation type="custom" imeMode="hiragana" showInputMessage="1" showErrorMessage="1" error="左記設問への回答で「対象外」を選択した場合に入力してください。" xr:uid="{7BE0C41B-D525-4AF7-A702-04FDEFEADBE0}">
          <x14:formula1>
            <xm:f>OR(回答シート_値!D139=3,回答シート_値!D140=3)</xm:f>
          </x14:formula1>
          <xm:sqref>AG851:AU851</xm:sqref>
        </x14:dataValidation>
        <x14:dataValidation type="custom" imeMode="hiragana" showInputMessage="1" showErrorMessage="1" error="左記設問への回答で「対象外」を選択した場合に入力してください。" xr:uid="{6C5E0F1E-1E35-42EC-B128-77520A5A66E5}">
          <x14:formula1>
            <xm:f>OR(回答シート_値!D141=3,回答シート_値!D142=3,回答シート_値!D143=3)</xm:f>
          </x14:formula1>
          <xm:sqref>AG872:AU872</xm:sqref>
        </x14:dataValidation>
        <x14:dataValidation type="custom" imeMode="hiragana" showInputMessage="1" showErrorMessage="1" error="左記設問への回答で「対象外」を選択した場合に入力してください。" xr:uid="{9E87E02C-B6BB-4FB2-9BAA-2C45FCAC7FE9}">
          <x14:formula1>
            <xm:f>OR(回答シート_値!D144=3,回答シート_値!D145=3,回答シート_値!D146=3,回答シート_値!D147=3)</xm:f>
          </x14:formula1>
          <xm:sqref>AG893:AU893</xm:sqref>
        </x14:dataValidation>
        <x14:dataValidation type="custom" imeMode="hiragana" showInputMessage="1" showErrorMessage="1" error="左記設問への回答で「対象外」を選択した場合に入力してください。" xr:uid="{A8A2AFAA-35A7-4675-8D26-019DB1C5DCD5}">
          <x14:formula1>
            <xm:f>回答シート_値!D148=3</xm:f>
          </x14:formula1>
          <xm:sqref>AG914:AU914</xm:sqref>
        </x14:dataValidation>
        <x14:dataValidation type="custom" imeMode="hiragana" showInputMessage="1" showErrorMessage="1" error="左記設問への回答で「対象外」を選択した場合に入力してください。" xr:uid="{8DB4ECD0-31B4-4F53-A1F2-A2E76A18A6EE}">
          <x14:formula1>
            <xm:f>OR(回答シート_値!D149=3,回答シート_値!D150=3)</xm:f>
          </x14:formula1>
          <xm:sqref>AG935:AU935</xm:sqref>
        </x14:dataValidation>
        <x14:dataValidation type="custom" imeMode="hiragana" showInputMessage="1" showErrorMessage="1" error="左記設問への回答で「対象外」を選択した場合に入力してください。" xr:uid="{67DC10B0-0278-48E3-BA09-33AE1D01B032}">
          <x14:formula1>
            <xm:f>OR(回答シート_値!D151=3,回答シート_値!D152=3)</xm:f>
          </x14:formula1>
          <xm:sqref>AG956:AU956</xm:sqref>
        </x14:dataValidation>
        <x14:dataValidation type="custom" imeMode="hiragana" showInputMessage="1" showErrorMessage="1" error="左記設問への回答で「対象外」を選択した場合に入力してください。" xr:uid="{8257D3CE-C97E-440D-80F0-0CEF1E50C379}">
          <x14:formula1>
            <xm:f>OR(回答シート_値!D153=3,回答シート_値!D154=3)</xm:f>
          </x14:formula1>
          <xm:sqref>AG977:AU977</xm:sqref>
        </x14:dataValidation>
        <x14:dataValidation type="custom" imeMode="hiragana" showInputMessage="1" showErrorMessage="1" error="左記設問への回答で「対象外」を選択した場合に入力してください。" xr:uid="{782FA34F-6F1C-4075-A5E5-07E148AE4714}">
          <x14:formula1>
            <xm:f>OR(回答シート_値!D155=3,回答シート_値!D156=3)</xm:f>
          </x14:formula1>
          <xm:sqref>AG998:AU998</xm:sqref>
        </x14:dataValidation>
        <x14:dataValidation type="custom" imeMode="hiragana" showInputMessage="1" showErrorMessage="1" error="左記設問への回答で「対象外」を選択した場合に入力してください。" xr:uid="{4C93BB59-6F7E-49DE-BB5B-899EA3CB7BE7}">
          <x14:formula1>
            <xm:f>回答シート_値!D157=3</xm:f>
          </x14:formula1>
          <xm:sqref>AG1019:AU1019</xm:sqref>
        </x14:dataValidation>
        <x14:dataValidation type="custom" imeMode="hiragana" showInputMessage="1" showErrorMessage="1" error="左記設問への回答で「対象外」を選択した場合に入力してください。" xr:uid="{0AF6F7B8-9C69-45CB-A2BC-8989BDA68BB1}">
          <x14:formula1>
            <xm:f>OR(回答シート_値!D158=3,回答シート_値!D159=3)</xm:f>
          </x14:formula1>
          <xm:sqref>AG1040:AU1040</xm:sqref>
        </x14:dataValidation>
        <x14:dataValidation type="custom" imeMode="hiragana" showInputMessage="1" showErrorMessage="1" error="左記設問への回答で「対象外」を選択した場合に入力してください。" xr:uid="{632E32CF-68EC-4262-A313-532BF020E655}">
          <x14:formula1>
            <xm:f>OR(回答シート_値!D160=3,回答シート_値!D161=3)</xm:f>
          </x14:formula1>
          <xm:sqref>AG1061:AU1061</xm:sqref>
        </x14:dataValidation>
        <x14:dataValidation type="custom" imeMode="hiragana" showInputMessage="1" showErrorMessage="1" error="左記設問への回答で「対象外」を選択した場合に入力してください。" xr:uid="{6F2DA246-5BB4-4AC5-A5F2-3A53F7EA232E}">
          <x14:formula1>
            <xm:f>OR(回答シート_値!D162=3,回答シート_値!D163=3,回答シート_値!D164=3,回答シート_値!D165=3,回答シート_値!D166=3)</xm:f>
          </x14:formula1>
          <xm:sqref>AG1082:AU1082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E15F1-D699-4D2D-99FD-66553CDD3BD9}">
  <sheetPr codeName="Sheet8"/>
  <dimension ref="B1:H173"/>
  <sheetViews>
    <sheetView zoomScale="70" zoomScaleNormal="70" workbookViewId="0">
      <pane xSplit="3" ySplit="2" topLeftCell="D174" activePane="bottomRight" state="frozen"/>
      <selection pane="topRight" activeCell="D1" sqref="D1"/>
      <selection pane="bottomLeft" activeCell="A3" sqref="A3"/>
      <selection pane="bottomRight"/>
    </sheetView>
  </sheetViews>
  <sheetFormatPr defaultRowHeight="18" x14ac:dyDescent="0.55000000000000004"/>
  <cols>
    <col min="1" max="1" width="1.25" customWidth="1"/>
    <col min="4" max="8" width="8.58203125" style="94"/>
  </cols>
  <sheetData>
    <row r="1" spans="2:8" ht="3" customHeight="1" x14ac:dyDescent="0.55000000000000004"/>
    <row r="2" spans="2:8" s="78" customFormat="1" ht="54" hidden="1" x14ac:dyDescent="0.55000000000000004">
      <c r="B2" s="78" t="s">
        <v>3</v>
      </c>
      <c r="C2" s="78" t="s">
        <v>620</v>
      </c>
      <c r="D2" s="95" t="s">
        <v>223</v>
      </c>
      <c r="E2" s="95" t="s">
        <v>88</v>
      </c>
      <c r="F2" s="98" t="s">
        <v>621</v>
      </c>
      <c r="G2" s="98" t="s">
        <v>622</v>
      </c>
      <c r="H2" s="98" t="s">
        <v>623</v>
      </c>
    </row>
    <row r="3" spans="2:8" hidden="1" x14ac:dyDescent="0.55000000000000004">
      <c r="B3" s="57" t="s">
        <v>208</v>
      </c>
      <c r="C3" s="57" t="s">
        <v>226</v>
      </c>
      <c r="D3" s="96"/>
      <c r="E3" s="96"/>
      <c r="F3" s="96" t="str">
        <f>IF(回答シート!AG10="","",回答シート!AG10)</f>
        <v/>
      </c>
      <c r="G3" s="94" t="str">
        <f>IF(AND(D3=3,F3=""),"NG","OK")</f>
        <v>OK</v>
      </c>
      <c r="H3" s="94" t="s">
        <v>624</v>
      </c>
    </row>
    <row r="4" spans="2:8" hidden="1" x14ac:dyDescent="0.55000000000000004">
      <c r="B4" t="s">
        <v>96</v>
      </c>
      <c r="C4" t="s">
        <v>226</v>
      </c>
      <c r="F4" s="94" t="str">
        <f>IF(回答シート!AG31="","",回答シート!AG31)</f>
        <v/>
      </c>
      <c r="G4" s="94" t="str">
        <f>IF(AND(OR(D4=3,D5=3,D6=3,D7=3,D8=3),F4=""),"NG","OK")</f>
        <v>OK</v>
      </c>
      <c r="H4" s="94" t="str">
        <f>IF(回答シート!AG29="","NG","OK")</f>
        <v>NG</v>
      </c>
    </row>
    <row r="5" spans="2:8" hidden="1" x14ac:dyDescent="0.55000000000000004">
      <c r="B5" t="s">
        <v>96</v>
      </c>
      <c r="C5" t="s">
        <v>240</v>
      </c>
    </row>
    <row r="6" spans="2:8" hidden="1" x14ac:dyDescent="0.55000000000000004">
      <c r="B6" t="s">
        <v>96</v>
      </c>
      <c r="C6" t="s">
        <v>242</v>
      </c>
    </row>
    <row r="7" spans="2:8" hidden="1" x14ac:dyDescent="0.55000000000000004">
      <c r="B7" t="s">
        <v>96</v>
      </c>
      <c r="C7" t="s">
        <v>244</v>
      </c>
    </row>
    <row r="8" spans="2:8" hidden="1" x14ac:dyDescent="0.55000000000000004">
      <c r="B8" t="s">
        <v>96</v>
      </c>
      <c r="C8" t="s">
        <v>246</v>
      </c>
    </row>
    <row r="9" spans="2:8" hidden="1" x14ac:dyDescent="0.55000000000000004">
      <c r="B9" s="57" t="s">
        <v>99</v>
      </c>
      <c r="C9" s="57" t="s">
        <v>226</v>
      </c>
      <c r="D9" s="96"/>
      <c r="E9" s="96"/>
      <c r="F9" s="96" t="str">
        <f>IF(回答シート!AG52="","",回答シート!AG52)</f>
        <v/>
      </c>
      <c r="G9" s="94" t="str">
        <f>IF(AND(OR(D9=3,D10=3,D11=3,D12=3,D13=3),F9=""),"NG","OK")</f>
        <v>OK</v>
      </c>
      <c r="H9" s="94" t="str">
        <f>IF(回答シート!AG50="","NG","OK")</f>
        <v>NG</v>
      </c>
    </row>
    <row r="10" spans="2:8" hidden="1" x14ac:dyDescent="0.55000000000000004">
      <c r="B10" s="57" t="s">
        <v>99</v>
      </c>
      <c r="C10" s="57" t="s">
        <v>240</v>
      </c>
      <c r="D10" s="96"/>
      <c r="E10" s="96"/>
      <c r="F10" s="96"/>
    </row>
    <row r="11" spans="2:8" hidden="1" x14ac:dyDescent="0.55000000000000004">
      <c r="B11" s="57" t="s">
        <v>99</v>
      </c>
      <c r="C11" s="57" t="s">
        <v>242</v>
      </c>
      <c r="D11" s="96"/>
      <c r="E11" s="96"/>
      <c r="F11" s="96"/>
    </row>
    <row r="12" spans="2:8" hidden="1" x14ac:dyDescent="0.55000000000000004">
      <c r="B12" s="57" t="s">
        <v>99</v>
      </c>
      <c r="C12" s="57" t="s">
        <v>244</v>
      </c>
      <c r="D12" s="96"/>
      <c r="E12" s="96"/>
      <c r="F12" s="96"/>
    </row>
    <row r="13" spans="2:8" hidden="1" x14ac:dyDescent="0.55000000000000004">
      <c r="B13" s="57" t="s">
        <v>99</v>
      </c>
      <c r="C13" s="57" t="s">
        <v>246</v>
      </c>
      <c r="D13" s="96"/>
      <c r="E13" s="96"/>
      <c r="F13" s="96"/>
    </row>
    <row r="14" spans="2:8" hidden="1" x14ac:dyDescent="0.55000000000000004">
      <c r="B14" t="s">
        <v>255</v>
      </c>
      <c r="C14" t="s">
        <v>226</v>
      </c>
      <c r="F14" s="94" t="str">
        <f>IF(回答シート!AG73="","",回答シート!AG73)</f>
        <v/>
      </c>
      <c r="G14" s="94" t="str">
        <f>IF(AND(OR(D14=3,D15=3,D16=3),F14=""),"NG","OK")</f>
        <v>OK</v>
      </c>
      <c r="H14" s="94" t="str">
        <f>IF(回答シート!AG71="","NG","OK")</f>
        <v>NG</v>
      </c>
    </row>
    <row r="15" spans="2:8" hidden="1" x14ac:dyDescent="0.55000000000000004">
      <c r="B15" t="s">
        <v>255</v>
      </c>
      <c r="C15" t="s">
        <v>240</v>
      </c>
    </row>
    <row r="16" spans="2:8" hidden="1" x14ac:dyDescent="0.55000000000000004">
      <c r="B16" t="s">
        <v>255</v>
      </c>
      <c r="C16" t="s">
        <v>242</v>
      </c>
    </row>
    <row r="17" spans="2:8" hidden="1" x14ac:dyDescent="0.55000000000000004">
      <c r="B17" s="57" t="s">
        <v>625</v>
      </c>
      <c r="C17" s="57" t="s">
        <v>226</v>
      </c>
      <c r="D17" s="96"/>
      <c r="E17" s="96"/>
      <c r="F17" s="96" t="str">
        <f>IF(回答シート!AG94="","",回答シート!AG94)</f>
        <v/>
      </c>
      <c r="G17" s="94" t="str">
        <f>IF(AND(OR(D17=3,D18=3,D19=3,D20=3),F17=""),"NG","OK")</f>
        <v>OK</v>
      </c>
      <c r="H17" s="94" t="str">
        <f>IF(回答シート!AG92="","NG","OK")</f>
        <v>NG</v>
      </c>
    </row>
    <row r="18" spans="2:8" hidden="1" x14ac:dyDescent="0.55000000000000004">
      <c r="B18" s="57" t="s">
        <v>625</v>
      </c>
      <c r="C18" s="57" t="s">
        <v>240</v>
      </c>
      <c r="D18" s="96"/>
      <c r="E18" s="96"/>
      <c r="F18" s="96"/>
    </row>
    <row r="19" spans="2:8" hidden="1" x14ac:dyDescent="0.55000000000000004">
      <c r="B19" s="57" t="s">
        <v>625</v>
      </c>
      <c r="C19" s="57" t="s">
        <v>242</v>
      </c>
      <c r="D19" s="96"/>
      <c r="E19" s="96"/>
      <c r="F19" s="96"/>
    </row>
    <row r="20" spans="2:8" hidden="1" x14ac:dyDescent="0.55000000000000004">
      <c r="B20" s="57" t="s">
        <v>625</v>
      </c>
      <c r="C20" s="57" t="s">
        <v>244</v>
      </c>
      <c r="D20" s="96"/>
      <c r="E20" s="96"/>
      <c r="F20" s="96"/>
    </row>
    <row r="21" spans="2:8" hidden="1" x14ac:dyDescent="0.55000000000000004">
      <c r="B21" t="s">
        <v>106</v>
      </c>
      <c r="C21" t="s">
        <v>226</v>
      </c>
      <c r="F21" s="94" t="str">
        <f>IF(回答シート!AG115="","",回答シート!AG115)</f>
        <v/>
      </c>
      <c r="G21" s="94" t="str">
        <f>IF(AND(OR(D21=3,D22=3,D23=3,D24=3,D25=3,D26=3),F21=""),"NG","OK")</f>
        <v>OK</v>
      </c>
      <c r="H21" s="94" t="str">
        <f>IF(回答シート!AG113="","NG","OK")</f>
        <v>NG</v>
      </c>
    </row>
    <row r="22" spans="2:8" hidden="1" x14ac:dyDescent="0.55000000000000004">
      <c r="B22" t="s">
        <v>106</v>
      </c>
      <c r="C22" t="s">
        <v>626</v>
      </c>
    </row>
    <row r="23" spans="2:8" hidden="1" x14ac:dyDescent="0.55000000000000004">
      <c r="B23" t="s">
        <v>106</v>
      </c>
      <c r="C23" t="s">
        <v>627</v>
      </c>
    </row>
    <row r="24" spans="2:8" hidden="1" x14ac:dyDescent="0.55000000000000004">
      <c r="B24" t="s">
        <v>106</v>
      </c>
      <c r="C24" t="s">
        <v>628</v>
      </c>
    </row>
    <row r="25" spans="2:8" hidden="1" x14ac:dyDescent="0.55000000000000004">
      <c r="B25" t="s">
        <v>106</v>
      </c>
      <c r="C25" t="s">
        <v>629</v>
      </c>
    </row>
    <row r="26" spans="2:8" hidden="1" x14ac:dyDescent="0.55000000000000004">
      <c r="B26" t="s">
        <v>106</v>
      </c>
      <c r="C26" t="s">
        <v>281</v>
      </c>
    </row>
    <row r="27" spans="2:8" hidden="1" x14ac:dyDescent="0.55000000000000004">
      <c r="B27" s="57" t="s">
        <v>630</v>
      </c>
      <c r="C27" s="57" t="s">
        <v>226</v>
      </c>
      <c r="D27" s="96"/>
      <c r="E27" s="96"/>
      <c r="F27" s="96" t="str">
        <f>IF(回答シート!AG142="","",回答シート!AG142)</f>
        <v/>
      </c>
      <c r="G27" s="94" t="str">
        <f>IF(AND(OR(D27=3,D28=3,D29=3,D30=3,D31=3,D32=3,D33=3,D34=3),F27=""),"NG","OK")</f>
        <v>OK</v>
      </c>
      <c r="H27" s="94" t="str">
        <f>IF(回答シート!AG140="","NG","OK")</f>
        <v>NG</v>
      </c>
    </row>
    <row r="28" spans="2:8" hidden="1" x14ac:dyDescent="0.55000000000000004">
      <c r="B28" s="57" t="s">
        <v>630</v>
      </c>
      <c r="C28" s="57" t="s">
        <v>626</v>
      </c>
      <c r="D28" s="96"/>
      <c r="E28" s="96"/>
      <c r="F28" s="96"/>
    </row>
    <row r="29" spans="2:8" hidden="1" x14ac:dyDescent="0.55000000000000004">
      <c r="B29" s="57" t="s">
        <v>630</v>
      </c>
      <c r="C29" s="57" t="s">
        <v>627</v>
      </c>
      <c r="D29" s="96"/>
      <c r="E29" s="96"/>
      <c r="F29" s="96"/>
    </row>
    <row r="30" spans="2:8" hidden="1" x14ac:dyDescent="0.55000000000000004">
      <c r="B30" s="57" t="s">
        <v>630</v>
      </c>
      <c r="C30" s="57" t="s">
        <v>628</v>
      </c>
      <c r="D30" s="96"/>
      <c r="E30" s="96"/>
      <c r="F30" s="96"/>
    </row>
    <row r="31" spans="2:8" hidden="1" x14ac:dyDescent="0.55000000000000004">
      <c r="B31" s="57" t="s">
        <v>630</v>
      </c>
      <c r="C31" s="57" t="s">
        <v>629</v>
      </c>
      <c r="D31" s="96"/>
      <c r="E31" s="96"/>
      <c r="F31" s="96"/>
    </row>
    <row r="32" spans="2:8" hidden="1" x14ac:dyDescent="0.55000000000000004">
      <c r="B32" s="57" t="s">
        <v>630</v>
      </c>
      <c r="C32" s="57" t="s">
        <v>281</v>
      </c>
      <c r="D32" s="96"/>
      <c r="E32" s="96"/>
      <c r="F32" s="96"/>
    </row>
    <row r="33" spans="2:8" hidden="1" x14ac:dyDescent="0.55000000000000004">
      <c r="B33" s="57" t="s">
        <v>630</v>
      </c>
      <c r="C33" s="57" t="s">
        <v>294</v>
      </c>
      <c r="D33" s="96"/>
      <c r="E33" s="96"/>
      <c r="F33" s="96"/>
    </row>
    <row r="34" spans="2:8" hidden="1" x14ac:dyDescent="0.55000000000000004">
      <c r="B34" s="57" t="s">
        <v>630</v>
      </c>
      <c r="C34" s="57" t="s">
        <v>296</v>
      </c>
      <c r="D34" s="96"/>
      <c r="E34" s="96"/>
      <c r="F34" s="96"/>
    </row>
    <row r="35" spans="2:8" hidden="1" x14ac:dyDescent="0.55000000000000004">
      <c r="B35" t="s">
        <v>631</v>
      </c>
      <c r="C35" t="s">
        <v>226</v>
      </c>
      <c r="F35" s="94" t="str">
        <f>IF(回答シート!AG171="","",回答シート!AG171)</f>
        <v/>
      </c>
      <c r="G35" s="94" t="str">
        <f>IF(AND(OR(D35=3,D36=3,D37=3,D38=3),F35=""),"NG","OK")</f>
        <v>OK</v>
      </c>
      <c r="H35" s="94" t="str">
        <f>IF(回答シート!AG169="","NG","OK")</f>
        <v>NG</v>
      </c>
    </row>
    <row r="36" spans="2:8" hidden="1" x14ac:dyDescent="0.55000000000000004">
      <c r="B36" t="s">
        <v>631</v>
      </c>
      <c r="C36" t="s">
        <v>626</v>
      </c>
    </row>
    <row r="37" spans="2:8" hidden="1" x14ac:dyDescent="0.55000000000000004">
      <c r="B37" t="s">
        <v>631</v>
      </c>
      <c r="C37" t="s">
        <v>627</v>
      </c>
    </row>
    <row r="38" spans="2:8" hidden="1" x14ac:dyDescent="0.55000000000000004">
      <c r="B38" t="s">
        <v>631</v>
      </c>
      <c r="C38" t="s">
        <v>628</v>
      </c>
    </row>
    <row r="39" spans="2:8" hidden="1" x14ac:dyDescent="0.55000000000000004">
      <c r="B39" s="57" t="s">
        <v>632</v>
      </c>
      <c r="C39" s="57" t="s">
        <v>226</v>
      </c>
      <c r="D39" s="96"/>
      <c r="E39" s="96"/>
      <c r="F39" s="96" t="str">
        <f>IF(回答シート!AG200="","",回答シート!AG200)</f>
        <v/>
      </c>
      <c r="G39" s="94" t="str">
        <f>IF(AND(OR(D39=3,D40=3,D41=3,D42=3,D43=3,D44=3),F39=""),"NG","OK")</f>
        <v>OK</v>
      </c>
      <c r="H39" s="94" t="str">
        <f>IF(回答シート!AG198="","NG","OK")</f>
        <v>NG</v>
      </c>
    </row>
    <row r="40" spans="2:8" hidden="1" x14ac:dyDescent="0.55000000000000004">
      <c r="B40" s="57" t="s">
        <v>632</v>
      </c>
      <c r="C40" s="57" t="s">
        <v>626</v>
      </c>
      <c r="D40" s="96"/>
      <c r="E40" s="96"/>
      <c r="F40" s="96"/>
    </row>
    <row r="41" spans="2:8" hidden="1" x14ac:dyDescent="0.55000000000000004">
      <c r="B41" s="57" t="s">
        <v>632</v>
      </c>
      <c r="C41" s="57" t="s">
        <v>627</v>
      </c>
      <c r="D41" s="96"/>
      <c r="E41" s="96"/>
      <c r="F41" s="96"/>
    </row>
    <row r="42" spans="2:8" hidden="1" x14ac:dyDescent="0.55000000000000004">
      <c r="B42" s="57" t="s">
        <v>632</v>
      </c>
      <c r="C42" s="57" t="s">
        <v>628</v>
      </c>
      <c r="D42" s="96"/>
      <c r="E42" s="96"/>
      <c r="F42" s="96"/>
    </row>
    <row r="43" spans="2:8" hidden="1" x14ac:dyDescent="0.55000000000000004">
      <c r="B43" s="57" t="s">
        <v>632</v>
      </c>
      <c r="C43" s="57" t="s">
        <v>629</v>
      </c>
      <c r="D43" s="96"/>
      <c r="E43" s="96"/>
      <c r="F43" s="96"/>
    </row>
    <row r="44" spans="2:8" hidden="1" x14ac:dyDescent="0.55000000000000004">
      <c r="B44" s="57" t="s">
        <v>632</v>
      </c>
      <c r="C44" s="57" t="s">
        <v>281</v>
      </c>
      <c r="D44" s="96"/>
      <c r="E44" s="96"/>
      <c r="F44" s="96"/>
    </row>
    <row r="45" spans="2:8" hidden="1" x14ac:dyDescent="0.55000000000000004">
      <c r="B45" t="s">
        <v>116</v>
      </c>
      <c r="C45" t="s">
        <v>226</v>
      </c>
      <c r="F45" s="94" t="str">
        <f>IF(回答シート!AG227="","",回答シート!AG227)</f>
        <v/>
      </c>
      <c r="G45" s="94" t="str">
        <f>IF(AND(OR(D45=3,D46=3,D47=3),F45=""),"NG","OK")</f>
        <v>OK</v>
      </c>
      <c r="H45" s="94" t="str">
        <f>IF(回答シート!AG225="","NG","OK")</f>
        <v>NG</v>
      </c>
    </row>
    <row r="46" spans="2:8" hidden="1" x14ac:dyDescent="0.55000000000000004">
      <c r="B46" t="s">
        <v>116</v>
      </c>
      <c r="C46" t="s">
        <v>626</v>
      </c>
    </row>
    <row r="47" spans="2:8" hidden="1" x14ac:dyDescent="0.55000000000000004">
      <c r="B47" t="s">
        <v>116</v>
      </c>
      <c r="C47" t="s">
        <v>627</v>
      </c>
    </row>
    <row r="48" spans="2:8" hidden="1" x14ac:dyDescent="0.55000000000000004">
      <c r="B48" s="57" t="s">
        <v>633</v>
      </c>
      <c r="C48" s="57" t="s">
        <v>226</v>
      </c>
      <c r="D48" s="96"/>
      <c r="E48" s="96"/>
      <c r="F48" s="96" t="str">
        <f>IF(回答シート!AG252="","",回答シート!AG252)</f>
        <v/>
      </c>
      <c r="G48" s="94" t="str">
        <f>IF(AND(OR(D48=3,D49=3,D50=3,D51=3),F48=""),"NG","OK")</f>
        <v>OK</v>
      </c>
      <c r="H48" s="94" t="str">
        <f>IF(回答シート!AG250="","NG","OK")</f>
        <v>NG</v>
      </c>
    </row>
    <row r="49" spans="2:8" hidden="1" x14ac:dyDescent="0.55000000000000004">
      <c r="B49" s="57" t="s">
        <v>633</v>
      </c>
      <c r="C49" s="57" t="s">
        <v>626</v>
      </c>
      <c r="D49" s="96"/>
      <c r="E49" s="96"/>
      <c r="F49" s="96"/>
    </row>
    <row r="50" spans="2:8" hidden="1" x14ac:dyDescent="0.55000000000000004">
      <c r="B50" s="57" t="s">
        <v>633</v>
      </c>
      <c r="C50" s="57" t="s">
        <v>627</v>
      </c>
      <c r="D50" s="96"/>
      <c r="E50" s="96"/>
      <c r="F50" s="96"/>
    </row>
    <row r="51" spans="2:8" hidden="1" x14ac:dyDescent="0.55000000000000004">
      <c r="B51" s="57" t="s">
        <v>633</v>
      </c>
      <c r="C51" s="57" t="s">
        <v>628</v>
      </c>
      <c r="D51" s="96"/>
      <c r="E51" s="96"/>
      <c r="F51" s="96"/>
    </row>
    <row r="52" spans="2:8" hidden="1" x14ac:dyDescent="0.55000000000000004">
      <c r="B52" t="s">
        <v>120</v>
      </c>
      <c r="C52" t="s">
        <v>634</v>
      </c>
      <c r="F52" s="94" t="str">
        <f>IF(回答シート!AG273="","",回答シート!AG273)</f>
        <v/>
      </c>
      <c r="G52" s="94" t="str">
        <f>IF(AND(OR(D52=3,D53=3,D54=3,D55=3,D56=3),F52=""),"NG","OK")</f>
        <v>OK</v>
      </c>
      <c r="H52" s="94" t="str">
        <f>IF(回答シート!AG271="","NG","OK")</f>
        <v>NG</v>
      </c>
    </row>
    <row r="53" spans="2:8" hidden="1" x14ac:dyDescent="0.55000000000000004">
      <c r="B53" t="s">
        <v>120</v>
      </c>
      <c r="C53" t="s">
        <v>626</v>
      </c>
    </row>
    <row r="54" spans="2:8" hidden="1" x14ac:dyDescent="0.55000000000000004">
      <c r="B54" t="s">
        <v>120</v>
      </c>
      <c r="C54" t="s">
        <v>627</v>
      </c>
    </row>
    <row r="55" spans="2:8" hidden="1" x14ac:dyDescent="0.55000000000000004">
      <c r="B55" t="s">
        <v>120</v>
      </c>
      <c r="C55" t="s">
        <v>628</v>
      </c>
    </row>
    <row r="56" spans="2:8" hidden="1" x14ac:dyDescent="0.55000000000000004">
      <c r="B56" t="s">
        <v>120</v>
      </c>
      <c r="C56" t="s">
        <v>246</v>
      </c>
    </row>
    <row r="57" spans="2:8" hidden="1" x14ac:dyDescent="0.55000000000000004">
      <c r="B57" s="57" t="s">
        <v>635</v>
      </c>
      <c r="C57" s="57" t="s">
        <v>634</v>
      </c>
      <c r="D57" s="96"/>
      <c r="E57" s="96"/>
      <c r="F57" s="96" t="str">
        <f>IF(回答シート!AG308="","",回答シート!AG308)</f>
        <v/>
      </c>
      <c r="G57" s="94" t="str">
        <f>IF(AND(OR(D57=3,D58=3,D59=3,D60=3),F57=""),"NG","OK")</f>
        <v>OK</v>
      </c>
      <c r="H57" s="94" t="str">
        <f>IF(回答シート!AG306="","NG","OK")</f>
        <v>NG</v>
      </c>
    </row>
    <row r="58" spans="2:8" hidden="1" x14ac:dyDescent="0.55000000000000004">
      <c r="B58" s="57" t="s">
        <v>635</v>
      </c>
      <c r="C58" s="57" t="s">
        <v>626</v>
      </c>
      <c r="D58" s="96"/>
      <c r="E58" s="96"/>
      <c r="F58" s="96"/>
    </row>
    <row r="59" spans="2:8" hidden="1" x14ac:dyDescent="0.55000000000000004">
      <c r="B59" s="57" t="s">
        <v>635</v>
      </c>
      <c r="C59" s="57" t="s">
        <v>627</v>
      </c>
      <c r="D59" s="96"/>
      <c r="E59" s="96"/>
      <c r="F59" s="96"/>
    </row>
    <row r="60" spans="2:8" hidden="1" x14ac:dyDescent="0.55000000000000004">
      <c r="B60" s="57" t="s">
        <v>635</v>
      </c>
      <c r="C60" s="57" t="s">
        <v>628</v>
      </c>
      <c r="D60" s="96"/>
      <c r="E60" s="96"/>
      <c r="F60" s="96"/>
    </row>
    <row r="61" spans="2:8" hidden="1" x14ac:dyDescent="0.55000000000000004">
      <c r="B61" t="s">
        <v>636</v>
      </c>
      <c r="C61" t="s">
        <v>634</v>
      </c>
      <c r="F61" s="94" t="str">
        <f>IF(回答シート!AG339="","",回答シート!AG339)</f>
        <v/>
      </c>
      <c r="G61" s="94" t="str">
        <f>IF(AND(OR(D61=3,D62=3,D63=3,D64=3),F61=""),"NG","OK")</f>
        <v>OK</v>
      </c>
      <c r="H61" s="94" t="str">
        <f>IF(回答シート!AG337="","NG","OK")</f>
        <v>NG</v>
      </c>
    </row>
    <row r="62" spans="2:8" hidden="1" x14ac:dyDescent="0.55000000000000004">
      <c r="B62" t="s">
        <v>636</v>
      </c>
      <c r="C62" t="s">
        <v>626</v>
      </c>
    </row>
    <row r="63" spans="2:8" hidden="1" x14ac:dyDescent="0.55000000000000004">
      <c r="B63" t="s">
        <v>636</v>
      </c>
      <c r="C63" t="s">
        <v>627</v>
      </c>
    </row>
    <row r="64" spans="2:8" hidden="1" x14ac:dyDescent="0.55000000000000004">
      <c r="B64" t="s">
        <v>636</v>
      </c>
      <c r="C64" t="s">
        <v>628</v>
      </c>
    </row>
    <row r="65" spans="2:8" hidden="1" x14ac:dyDescent="0.55000000000000004">
      <c r="B65" s="57" t="s">
        <v>637</v>
      </c>
      <c r="C65" s="57" t="s">
        <v>634</v>
      </c>
      <c r="D65" s="96"/>
      <c r="E65" s="96"/>
      <c r="F65" s="96" t="str">
        <f>IF(回答シート!AG360="","",回答シート!AG360)</f>
        <v/>
      </c>
      <c r="G65" s="94" t="str">
        <f>IF(AND(OR(D65=3,D66=3,D67=3,D68=3,D69=3),F65=""),"NG","OK")</f>
        <v>OK</v>
      </c>
      <c r="H65" s="94" t="str">
        <f>IF(回答シート!AG358="","NG","OK")</f>
        <v>NG</v>
      </c>
    </row>
    <row r="66" spans="2:8" hidden="1" x14ac:dyDescent="0.55000000000000004">
      <c r="B66" s="57" t="s">
        <v>637</v>
      </c>
      <c r="C66" s="57" t="s">
        <v>626</v>
      </c>
      <c r="D66" s="96"/>
      <c r="E66" s="96"/>
      <c r="F66" s="96"/>
    </row>
    <row r="67" spans="2:8" hidden="1" x14ac:dyDescent="0.55000000000000004">
      <c r="B67" s="57" t="s">
        <v>637</v>
      </c>
      <c r="C67" s="57" t="s">
        <v>627</v>
      </c>
      <c r="D67" s="96"/>
      <c r="E67" s="96"/>
      <c r="F67" s="96"/>
    </row>
    <row r="68" spans="2:8" hidden="1" x14ac:dyDescent="0.55000000000000004">
      <c r="B68" s="57" t="s">
        <v>637</v>
      </c>
      <c r="C68" s="57" t="s">
        <v>628</v>
      </c>
      <c r="D68" s="96"/>
      <c r="E68" s="96"/>
      <c r="F68" s="96"/>
    </row>
    <row r="69" spans="2:8" hidden="1" x14ac:dyDescent="0.55000000000000004">
      <c r="B69" s="57" t="s">
        <v>637</v>
      </c>
      <c r="C69" s="57" t="s">
        <v>246</v>
      </c>
      <c r="D69" s="96"/>
      <c r="E69" s="96"/>
      <c r="F69" s="96"/>
    </row>
    <row r="70" spans="2:8" hidden="1" x14ac:dyDescent="0.55000000000000004">
      <c r="B70" t="s">
        <v>638</v>
      </c>
      <c r="C70" t="s">
        <v>634</v>
      </c>
      <c r="F70" s="94" t="str">
        <f>IF(回答シート!AG387="","",回答シート!AG387)</f>
        <v/>
      </c>
      <c r="G70" s="94" t="str">
        <f>IF(AND(OR(D70=3,D71=3,D72=3,D73=3),F70=""),"NG","OK")</f>
        <v>OK</v>
      </c>
      <c r="H70" s="94" t="str">
        <f>IF(回答シート!AG385="","NG","OK")</f>
        <v>NG</v>
      </c>
    </row>
    <row r="71" spans="2:8" hidden="1" x14ac:dyDescent="0.55000000000000004">
      <c r="B71" t="s">
        <v>638</v>
      </c>
      <c r="C71" t="s">
        <v>626</v>
      </c>
    </row>
    <row r="72" spans="2:8" hidden="1" x14ac:dyDescent="0.55000000000000004">
      <c r="B72" t="s">
        <v>638</v>
      </c>
      <c r="C72" t="s">
        <v>627</v>
      </c>
    </row>
    <row r="73" spans="2:8" hidden="1" x14ac:dyDescent="0.55000000000000004">
      <c r="B73" t="s">
        <v>638</v>
      </c>
      <c r="C73" t="s">
        <v>628</v>
      </c>
    </row>
    <row r="74" spans="2:8" hidden="1" x14ac:dyDescent="0.55000000000000004">
      <c r="B74" s="57" t="s">
        <v>639</v>
      </c>
      <c r="C74" s="57" t="s">
        <v>634</v>
      </c>
      <c r="D74" s="96"/>
      <c r="E74" s="96"/>
      <c r="F74" s="96" t="str">
        <f>IF(回答シート!AG408="","",回答シート!AG408)</f>
        <v/>
      </c>
      <c r="G74" s="94" t="str">
        <f>IF(AND(OR(D74=3,D75=3,D76=3),F74=""),"NG","OK")</f>
        <v>OK</v>
      </c>
      <c r="H74" s="94" t="str">
        <f>IF(回答シート!AG406="","NG","OK")</f>
        <v>NG</v>
      </c>
    </row>
    <row r="75" spans="2:8" hidden="1" x14ac:dyDescent="0.55000000000000004">
      <c r="B75" s="57" t="s">
        <v>639</v>
      </c>
      <c r="C75" s="57" t="s">
        <v>626</v>
      </c>
      <c r="D75" s="96"/>
      <c r="E75" s="96"/>
      <c r="F75" s="96"/>
    </row>
    <row r="76" spans="2:8" hidden="1" x14ac:dyDescent="0.55000000000000004">
      <c r="B76" s="57" t="s">
        <v>639</v>
      </c>
      <c r="C76" s="57" t="s">
        <v>627</v>
      </c>
      <c r="D76" s="96"/>
      <c r="E76" s="96"/>
      <c r="F76" s="96"/>
    </row>
    <row r="77" spans="2:8" hidden="1" x14ac:dyDescent="0.55000000000000004">
      <c r="B77" t="s">
        <v>640</v>
      </c>
      <c r="C77" t="s">
        <v>634</v>
      </c>
      <c r="F77" s="94" t="str">
        <f>IF(回答シート!AG429="","",回答シート!AG429)</f>
        <v/>
      </c>
      <c r="G77" s="94" t="str">
        <f>IF(AND(OR(D77=3,D78=3,D79=3,D80=3),F77=""),"NG","OK")</f>
        <v>OK</v>
      </c>
      <c r="H77" s="94" t="str">
        <f>IF(回答シート!AG427="","NG","OK")</f>
        <v>NG</v>
      </c>
    </row>
    <row r="78" spans="2:8" hidden="1" x14ac:dyDescent="0.55000000000000004">
      <c r="B78" t="s">
        <v>640</v>
      </c>
      <c r="C78" t="s">
        <v>626</v>
      </c>
    </row>
    <row r="79" spans="2:8" hidden="1" x14ac:dyDescent="0.55000000000000004">
      <c r="B79" t="s">
        <v>640</v>
      </c>
      <c r="C79" t="s">
        <v>627</v>
      </c>
    </row>
    <row r="80" spans="2:8" hidden="1" x14ac:dyDescent="0.55000000000000004">
      <c r="B80" t="s">
        <v>640</v>
      </c>
      <c r="C80" t="s">
        <v>628</v>
      </c>
    </row>
    <row r="81" spans="2:8" hidden="1" x14ac:dyDescent="0.55000000000000004">
      <c r="B81" s="57" t="s">
        <v>641</v>
      </c>
      <c r="C81" s="57" t="s">
        <v>634</v>
      </c>
      <c r="D81" s="96"/>
      <c r="E81" s="96"/>
      <c r="F81" s="96" t="str">
        <f>IF(回答シート!AG450="","",回答シート!AG450)</f>
        <v/>
      </c>
      <c r="G81" s="94" t="str">
        <f>IF(AND(OR(D81=3,D82=3,D83=3),F81=""),"NG","OK")</f>
        <v>OK</v>
      </c>
      <c r="H81" s="94" t="str">
        <f>IF(回答シート!AG448="","NG","OK")</f>
        <v>NG</v>
      </c>
    </row>
    <row r="82" spans="2:8" hidden="1" x14ac:dyDescent="0.55000000000000004">
      <c r="B82" s="57" t="s">
        <v>641</v>
      </c>
      <c r="C82" s="57" t="s">
        <v>626</v>
      </c>
      <c r="D82" s="96"/>
      <c r="E82" s="96"/>
      <c r="F82" s="96"/>
    </row>
    <row r="83" spans="2:8" hidden="1" x14ac:dyDescent="0.55000000000000004">
      <c r="B83" s="57" t="s">
        <v>641</v>
      </c>
      <c r="C83" s="57" t="s">
        <v>627</v>
      </c>
      <c r="D83" s="96"/>
      <c r="E83" s="96"/>
      <c r="F83" s="96"/>
    </row>
    <row r="84" spans="2:8" hidden="1" x14ac:dyDescent="0.55000000000000004">
      <c r="B84" t="s">
        <v>642</v>
      </c>
      <c r="C84" t="s">
        <v>634</v>
      </c>
      <c r="F84" s="94" t="str">
        <f>IF(回答シート!AG471="","",回答シート!AG471)</f>
        <v/>
      </c>
      <c r="G84" s="94" t="str">
        <f>IF(AND(OR(D84=3,D85=3),F84=""),"NG","OK")</f>
        <v>OK</v>
      </c>
      <c r="H84" s="94" t="str">
        <f>IF(回答シート!AG469="","NG","OK")</f>
        <v>NG</v>
      </c>
    </row>
    <row r="85" spans="2:8" hidden="1" x14ac:dyDescent="0.55000000000000004">
      <c r="B85" t="s">
        <v>642</v>
      </c>
      <c r="C85" t="s">
        <v>626</v>
      </c>
    </row>
    <row r="86" spans="2:8" hidden="1" x14ac:dyDescent="0.55000000000000004">
      <c r="B86" s="57" t="s">
        <v>139</v>
      </c>
      <c r="C86" s="57" t="s">
        <v>634</v>
      </c>
      <c r="D86" s="96"/>
      <c r="E86" s="96"/>
      <c r="F86" s="96" t="str">
        <f>IF(回答シート!AG492="","",回答シート!AG492)</f>
        <v/>
      </c>
      <c r="G86" s="94" t="str">
        <f>IF(AND(OR(D86=3,D87=3),F86=""),"NG","OK")</f>
        <v>OK</v>
      </c>
      <c r="H86" s="94" t="str">
        <f>IF(回答シート!AG490="","NG","OK")</f>
        <v>NG</v>
      </c>
    </row>
    <row r="87" spans="2:8" hidden="1" x14ac:dyDescent="0.55000000000000004">
      <c r="B87" s="57" t="s">
        <v>139</v>
      </c>
      <c r="C87" s="57" t="s">
        <v>626</v>
      </c>
      <c r="D87" s="96"/>
      <c r="E87" s="96"/>
      <c r="F87" s="96"/>
    </row>
    <row r="88" spans="2:8" hidden="1" x14ac:dyDescent="0.55000000000000004">
      <c r="B88" t="s">
        <v>141</v>
      </c>
      <c r="C88" t="s">
        <v>634</v>
      </c>
      <c r="F88" s="94" t="str">
        <f>IF(回答シート!AG513="","",回答シート!AG513)</f>
        <v/>
      </c>
      <c r="G88" s="94" t="str">
        <f>IF(AND(OR(D88=3,D89=3,D90=3,D91=3),F88=""),"NG","OK")</f>
        <v>OK</v>
      </c>
      <c r="H88" s="94" t="str">
        <f>IF(回答シート!AG511="","NG","OK")</f>
        <v>NG</v>
      </c>
    </row>
    <row r="89" spans="2:8" hidden="1" x14ac:dyDescent="0.55000000000000004">
      <c r="B89" t="s">
        <v>141</v>
      </c>
      <c r="C89" t="s">
        <v>626</v>
      </c>
    </row>
    <row r="90" spans="2:8" hidden="1" x14ac:dyDescent="0.55000000000000004">
      <c r="B90" t="s">
        <v>141</v>
      </c>
      <c r="C90" t="s">
        <v>242</v>
      </c>
    </row>
    <row r="91" spans="2:8" hidden="1" x14ac:dyDescent="0.55000000000000004">
      <c r="B91" t="s">
        <v>141</v>
      </c>
      <c r="C91" t="s">
        <v>244</v>
      </c>
    </row>
    <row r="92" spans="2:8" hidden="1" x14ac:dyDescent="0.55000000000000004">
      <c r="B92" s="57" t="s">
        <v>143</v>
      </c>
      <c r="C92" s="57" t="s">
        <v>634</v>
      </c>
      <c r="D92" s="96"/>
      <c r="E92" s="96"/>
      <c r="F92" s="96" t="str">
        <f>IF(回答シート!AG534="","",回答シート!AG534)</f>
        <v/>
      </c>
      <c r="G92" s="94" t="str">
        <f>IF(AND(OR(D92=3,D93=3,D94=3,D95=3,D96=3,D97=3),F92=""),"NG","OK")</f>
        <v>OK</v>
      </c>
      <c r="H92" s="94" t="str">
        <f>IF(回答シート!AG532="","NG","OK")</f>
        <v>NG</v>
      </c>
    </row>
    <row r="93" spans="2:8" hidden="1" x14ac:dyDescent="0.55000000000000004">
      <c r="B93" s="57" t="s">
        <v>143</v>
      </c>
      <c r="C93" s="57" t="s">
        <v>626</v>
      </c>
      <c r="D93" s="96"/>
      <c r="E93" s="96"/>
      <c r="F93" s="96"/>
    </row>
    <row r="94" spans="2:8" hidden="1" x14ac:dyDescent="0.55000000000000004">
      <c r="B94" s="57" t="s">
        <v>143</v>
      </c>
      <c r="C94" s="57" t="s">
        <v>627</v>
      </c>
      <c r="D94" s="96"/>
      <c r="E94" s="96"/>
      <c r="F94" s="96"/>
    </row>
    <row r="95" spans="2:8" hidden="1" x14ac:dyDescent="0.55000000000000004">
      <c r="B95" s="57" t="s">
        <v>143</v>
      </c>
      <c r="C95" s="57" t="s">
        <v>628</v>
      </c>
      <c r="D95" s="96"/>
      <c r="E95" s="96"/>
      <c r="F95" s="96"/>
    </row>
    <row r="96" spans="2:8" hidden="1" x14ac:dyDescent="0.55000000000000004">
      <c r="B96" s="57" t="s">
        <v>143</v>
      </c>
      <c r="C96" s="57" t="s">
        <v>629</v>
      </c>
      <c r="D96" s="96"/>
      <c r="E96" s="96"/>
      <c r="F96" s="96"/>
    </row>
    <row r="97" spans="2:8" hidden="1" x14ac:dyDescent="0.55000000000000004">
      <c r="B97" s="57" t="s">
        <v>143</v>
      </c>
      <c r="C97" s="57" t="s">
        <v>643</v>
      </c>
      <c r="D97" s="96"/>
      <c r="E97" s="96"/>
      <c r="F97" s="96"/>
    </row>
    <row r="98" spans="2:8" hidden="1" x14ac:dyDescent="0.55000000000000004">
      <c r="B98" t="s">
        <v>148</v>
      </c>
      <c r="C98" t="s">
        <v>634</v>
      </c>
      <c r="F98" s="94" t="str">
        <f>IF(回答シート!AG555="","",回答シート!AG555)</f>
        <v/>
      </c>
      <c r="G98" s="94" t="str">
        <f>IF(AND(OR(D98=3,D99=3,D100=3,D101=3,D102=3),F98=""),"NG","OK")</f>
        <v>OK</v>
      </c>
      <c r="H98" s="94" t="str">
        <f>IF(回答シート!AG553="","NG","OK")</f>
        <v>NG</v>
      </c>
    </row>
    <row r="99" spans="2:8" hidden="1" x14ac:dyDescent="0.55000000000000004">
      <c r="B99" t="s">
        <v>148</v>
      </c>
      <c r="C99" t="s">
        <v>626</v>
      </c>
    </row>
    <row r="100" spans="2:8" hidden="1" x14ac:dyDescent="0.55000000000000004">
      <c r="B100" t="s">
        <v>148</v>
      </c>
      <c r="C100" t="s">
        <v>627</v>
      </c>
    </row>
    <row r="101" spans="2:8" hidden="1" x14ac:dyDescent="0.55000000000000004">
      <c r="B101" t="s">
        <v>148</v>
      </c>
      <c r="C101" t="s">
        <v>628</v>
      </c>
    </row>
    <row r="102" spans="2:8" hidden="1" x14ac:dyDescent="0.55000000000000004">
      <c r="B102" t="s">
        <v>148</v>
      </c>
      <c r="C102" t="s">
        <v>629</v>
      </c>
    </row>
    <row r="103" spans="2:8" hidden="1" x14ac:dyDescent="0.55000000000000004">
      <c r="B103" s="57" t="s">
        <v>644</v>
      </c>
      <c r="C103" s="57" t="s">
        <v>634</v>
      </c>
      <c r="D103" s="96"/>
      <c r="E103" s="96"/>
      <c r="F103" s="96" t="str">
        <f>IF(回答シート!AG576="","",回答シート!AG576)</f>
        <v/>
      </c>
      <c r="G103" s="94" t="str">
        <f>IF(AND(OR(D103=3,D104=3,D105=3),F103=""),"NG","OK")</f>
        <v>OK</v>
      </c>
      <c r="H103" s="94" t="str">
        <f>IF(回答シート!AG574="","NG","OK")</f>
        <v>NG</v>
      </c>
    </row>
    <row r="104" spans="2:8" hidden="1" x14ac:dyDescent="0.55000000000000004">
      <c r="B104" s="57" t="s">
        <v>644</v>
      </c>
      <c r="C104" s="57" t="s">
        <v>626</v>
      </c>
      <c r="D104" s="96"/>
      <c r="E104" s="96"/>
      <c r="F104" s="96"/>
    </row>
    <row r="105" spans="2:8" hidden="1" x14ac:dyDescent="0.55000000000000004">
      <c r="B105" s="57" t="s">
        <v>644</v>
      </c>
      <c r="C105" s="57" t="s">
        <v>627</v>
      </c>
      <c r="D105" s="96"/>
      <c r="E105" s="96"/>
      <c r="F105" s="96"/>
    </row>
    <row r="106" spans="2:8" hidden="1" x14ac:dyDescent="0.55000000000000004">
      <c r="B106" t="s">
        <v>152</v>
      </c>
      <c r="C106" t="s">
        <v>634</v>
      </c>
      <c r="F106" s="94" t="str">
        <f>IF(回答シート!AG597="","",回答シート!AG597)</f>
        <v/>
      </c>
      <c r="G106" s="94" t="str">
        <f>IF(AND(OR(D106=3,D107=3,D108=3,D109=3),F106=""),"NG","OK")</f>
        <v>OK</v>
      </c>
      <c r="H106" s="94" t="str">
        <f>IF(回答シート!AG595="","NG","OK")</f>
        <v>NG</v>
      </c>
    </row>
    <row r="107" spans="2:8" hidden="1" x14ac:dyDescent="0.55000000000000004">
      <c r="B107" t="s">
        <v>152</v>
      </c>
      <c r="C107" t="s">
        <v>626</v>
      </c>
    </row>
    <row r="108" spans="2:8" hidden="1" x14ac:dyDescent="0.55000000000000004">
      <c r="B108" t="s">
        <v>152</v>
      </c>
      <c r="C108" t="s">
        <v>627</v>
      </c>
    </row>
    <row r="109" spans="2:8" hidden="1" x14ac:dyDescent="0.55000000000000004">
      <c r="B109" t="s">
        <v>152</v>
      </c>
      <c r="C109" t="s">
        <v>628</v>
      </c>
    </row>
    <row r="110" spans="2:8" hidden="1" x14ac:dyDescent="0.55000000000000004">
      <c r="B110" s="57" t="s">
        <v>154</v>
      </c>
      <c r="C110" s="57" t="s">
        <v>634</v>
      </c>
      <c r="D110" s="96"/>
      <c r="E110" s="96"/>
      <c r="F110" s="96" t="str">
        <f>IF(回答シート!AG618="","",回答シート!AG618)</f>
        <v/>
      </c>
      <c r="G110" s="94" t="str">
        <f>IF(AND(OR(D110=3,D111=3,D112=3,D113=3,D114=3),F110=""),"NG","OK")</f>
        <v>OK</v>
      </c>
      <c r="H110" s="94" t="str">
        <f>IF(回答シート!AG616="","NG","OK")</f>
        <v>NG</v>
      </c>
    </row>
    <row r="111" spans="2:8" hidden="1" x14ac:dyDescent="0.55000000000000004">
      <c r="B111" s="57" t="s">
        <v>154</v>
      </c>
      <c r="C111" s="57" t="s">
        <v>626</v>
      </c>
      <c r="D111" s="96"/>
      <c r="E111" s="96"/>
      <c r="F111" s="96"/>
    </row>
    <row r="112" spans="2:8" hidden="1" x14ac:dyDescent="0.55000000000000004">
      <c r="B112" s="57" t="s">
        <v>154</v>
      </c>
      <c r="C112" s="57" t="s">
        <v>627</v>
      </c>
      <c r="D112" s="96"/>
      <c r="E112" s="96"/>
      <c r="F112" s="96"/>
    </row>
    <row r="113" spans="2:8" hidden="1" x14ac:dyDescent="0.55000000000000004">
      <c r="B113" s="57" t="s">
        <v>154</v>
      </c>
      <c r="C113" s="57" t="s">
        <v>628</v>
      </c>
      <c r="D113" s="96"/>
      <c r="E113" s="96"/>
      <c r="F113" s="96"/>
    </row>
    <row r="114" spans="2:8" hidden="1" x14ac:dyDescent="0.55000000000000004">
      <c r="B114" s="57" t="s">
        <v>154</v>
      </c>
      <c r="C114" s="57" t="s">
        <v>629</v>
      </c>
      <c r="D114" s="96"/>
      <c r="E114" s="96"/>
      <c r="F114" s="96"/>
    </row>
    <row r="115" spans="2:8" hidden="1" x14ac:dyDescent="0.55000000000000004">
      <c r="B115" t="s">
        <v>156</v>
      </c>
      <c r="C115" t="s">
        <v>634</v>
      </c>
      <c r="F115" s="94" t="str">
        <f>IF(回答シート!AG639="","",回答シート!AG639)</f>
        <v/>
      </c>
      <c r="G115" s="94" t="str">
        <f>IF(AND(OR(D115=3,D116=3),F115=""),"NG","OK")</f>
        <v>OK</v>
      </c>
      <c r="H115" s="94" t="str">
        <f>IF(回答シート!AG637="","NG","OK")</f>
        <v>NG</v>
      </c>
    </row>
    <row r="116" spans="2:8" hidden="1" x14ac:dyDescent="0.55000000000000004">
      <c r="B116" t="s">
        <v>156</v>
      </c>
      <c r="C116" t="s">
        <v>626</v>
      </c>
    </row>
    <row r="117" spans="2:8" hidden="1" x14ac:dyDescent="0.55000000000000004">
      <c r="B117" s="57" t="s">
        <v>159</v>
      </c>
      <c r="C117" s="57" t="s">
        <v>634</v>
      </c>
      <c r="D117" s="96"/>
      <c r="E117" s="96"/>
      <c r="F117" s="96" t="str">
        <f>IF(回答シート!AG662="","",回答シート!AG662)</f>
        <v/>
      </c>
      <c r="G117" s="94" t="str">
        <f>IF(AND(OR(D117=3,D118=3,D119=3,D120=3,D121=3,D122=3,D123=3,D124=3,D125=3,D126=3,D127=3,D128=3,D129=3,D130=3),F117=""),"NG","OK")</f>
        <v>OK</v>
      </c>
      <c r="H117" s="94" t="str">
        <f>IF(回答シート!AG660="","NG","OK")</f>
        <v>NG</v>
      </c>
    </row>
    <row r="118" spans="2:8" hidden="1" x14ac:dyDescent="0.55000000000000004">
      <c r="B118" s="57" t="s">
        <v>159</v>
      </c>
      <c r="C118" s="57" t="s">
        <v>626</v>
      </c>
      <c r="D118" s="96"/>
      <c r="E118" s="96"/>
      <c r="F118" s="96"/>
    </row>
    <row r="119" spans="2:8" hidden="1" x14ac:dyDescent="0.55000000000000004">
      <c r="B119" s="57" t="s">
        <v>159</v>
      </c>
      <c r="C119" s="57" t="s">
        <v>242</v>
      </c>
      <c r="D119" s="96"/>
      <c r="E119" s="96"/>
      <c r="F119" s="96"/>
    </row>
    <row r="120" spans="2:8" hidden="1" x14ac:dyDescent="0.55000000000000004">
      <c r="B120" s="57" t="s">
        <v>159</v>
      </c>
      <c r="C120" s="57" t="s">
        <v>244</v>
      </c>
      <c r="D120" s="96"/>
      <c r="E120" s="96"/>
      <c r="F120" s="96"/>
    </row>
    <row r="121" spans="2:8" hidden="1" x14ac:dyDescent="0.55000000000000004">
      <c r="B121" s="57" t="s">
        <v>159</v>
      </c>
      <c r="C121" s="57" t="s">
        <v>246</v>
      </c>
      <c r="D121" s="96"/>
      <c r="E121" s="96"/>
      <c r="F121" s="96"/>
    </row>
    <row r="122" spans="2:8" hidden="1" x14ac:dyDescent="0.55000000000000004">
      <c r="B122" s="57" t="s">
        <v>159</v>
      </c>
      <c r="C122" s="57" t="s">
        <v>281</v>
      </c>
      <c r="D122" s="96"/>
      <c r="E122" s="96"/>
      <c r="F122" s="96"/>
    </row>
    <row r="123" spans="2:8" hidden="1" x14ac:dyDescent="0.55000000000000004">
      <c r="B123" s="57" t="s">
        <v>159</v>
      </c>
      <c r="C123" s="57" t="s">
        <v>294</v>
      </c>
      <c r="D123" s="96"/>
      <c r="E123" s="96"/>
      <c r="F123" s="96"/>
    </row>
    <row r="124" spans="2:8" hidden="1" x14ac:dyDescent="0.55000000000000004">
      <c r="B124" s="57" t="s">
        <v>159</v>
      </c>
      <c r="C124" s="57" t="s">
        <v>296</v>
      </c>
      <c r="D124" s="96"/>
      <c r="E124" s="96"/>
      <c r="F124" s="96"/>
    </row>
    <row r="125" spans="2:8" hidden="1" x14ac:dyDescent="0.55000000000000004">
      <c r="B125" s="57" t="s">
        <v>159</v>
      </c>
      <c r="C125" s="57" t="s">
        <v>475</v>
      </c>
      <c r="D125" s="96"/>
      <c r="E125" s="96"/>
      <c r="F125" s="96"/>
    </row>
    <row r="126" spans="2:8" hidden="1" x14ac:dyDescent="0.55000000000000004">
      <c r="B126" s="57" t="s">
        <v>159</v>
      </c>
      <c r="C126" s="57" t="s">
        <v>477</v>
      </c>
      <c r="D126" s="96"/>
      <c r="E126" s="96"/>
      <c r="F126" s="96"/>
    </row>
    <row r="127" spans="2:8" hidden="1" x14ac:dyDescent="0.55000000000000004">
      <c r="B127" s="57" t="s">
        <v>159</v>
      </c>
      <c r="C127" s="57" t="s">
        <v>480</v>
      </c>
      <c r="D127" s="96"/>
      <c r="E127" s="96"/>
      <c r="F127" s="96"/>
    </row>
    <row r="128" spans="2:8" hidden="1" x14ac:dyDescent="0.55000000000000004">
      <c r="B128" s="57" t="s">
        <v>159</v>
      </c>
      <c r="C128" s="57" t="s">
        <v>482</v>
      </c>
      <c r="D128" s="96"/>
      <c r="E128" s="96"/>
      <c r="F128" s="96"/>
    </row>
    <row r="129" spans="2:8" hidden="1" x14ac:dyDescent="0.55000000000000004">
      <c r="B129" s="57" t="s">
        <v>159</v>
      </c>
      <c r="C129" s="57" t="s">
        <v>484</v>
      </c>
      <c r="D129" s="96"/>
      <c r="E129" s="96"/>
      <c r="F129" s="96"/>
    </row>
    <row r="130" spans="2:8" hidden="1" x14ac:dyDescent="0.55000000000000004">
      <c r="B130" s="57" t="s">
        <v>159</v>
      </c>
      <c r="C130" s="57" t="s">
        <v>486</v>
      </c>
      <c r="D130" s="96"/>
      <c r="E130" s="96"/>
      <c r="F130" s="96"/>
    </row>
    <row r="131" spans="2:8" hidden="1" x14ac:dyDescent="0.55000000000000004">
      <c r="B131" t="s">
        <v>161</v>
      </c>
      <c r="C131" t="s">
        <v>634</v>
      </c>
      <c r="F131" s="94" t="str">
        <f>IF(回答シート!AG763="","",回答シート!AG763)</f>
        <v/>
      </c>
      <c r="G131" s="94" t="str">
        <f>IF(AND(D131=3,F131=""),"NG","OK")</f>
        <v>OK</v>
      </c>
      <c r="H131" s="94" t="str">
        <f>IF(回答シート!AG761="","NG","OK")</f>
        <v>NG</v>
      </c>
    </row>
    <row r="132" spans="2:8" hidden="1" x14ac:dyDescent="0.55000000000000004">
      <c r="B132" s="57" t="s">
        <v>165</v>
      </c>
      <c r="C132" s="57" t="s">
        <v>634</v>
      </c>
      <c r="D132" s="96"/>
      <c r="E132" s="96"/>
      <c r="F132" s="96" t="str">
        <f>IF(回答シート!AG788="","",回答シート!AG788)</f>
        <v/>
      </c>
      <c r="G132" s="94" t="str">
        <f>IF(AND(OR(D132=3,D133=3),F132=""),"NG","OK")</f>
        <v>OK</v>
      </c>
      <c r="H132" s="94" t="str">
        <f>IF(回答シート!AG786="","NG","OK")</f>
        <v>NG</v>
      </c>
    </row>
    <row r="133" spans="2:8" hidden="1" x14ac:dyDescent="0.55000000000000004">
      <c r="B133" s="57" t="s">
        <v>165</v>
      </c>
      <c r="C133" s="57" t="s">
        <v>626</v>
      </c>
      <c r="D133" s="96"/>
      <c r="E133" s="96"/>
      <c r="F133" s="96"/>
    </row>
    <row r="134" spans="2:8" hidden="1" x14ac:dyDescent="0.55000000000000004">
      <c r="B134" t="s">
        <v>645</v>
      </c>
      <c r="C134" t="s">
        <v>634</v>
      </c>
      <c r="F134" s="94" t="str">
        <f>IF(回答シート!AG809="","",回答シート!AG809)</f>
        <v/>
      </c>
      <c r="G134" s="94" t="str">
        <f>IF(AND(D134=3,F134=""),"NG","OK")</f>
        <v>OK</v>
      </c>
      <c r="H134" s="94" t="str">
        <f>IF(回答シート!AG807="","NG","OK")</f>
        <v>NG</v>
      </c>
    </row>
    <row r="135" spans="2:8" hidden="1" x14ac:dyDescent="0.55000000000000004">
      <c r="B135" s="57" t="s">
        <v>646</v>
      </c>
      <c r="C135" s="57" t="s">
        <v>634</v>
      </c>
      <c r="D135" s="96"/>
      <c r="E135" s="96"/>
      <c r="F135" s="96" t="str">
        <f>IF(回答シート!AG830="","",回答シート!AG830)</f>
        <v/>
      </c>
      <c r="G135" s="94" t="str">
        <f>IF(AND(OR(D135=3,D136=3,D137=3,D138=3),F135=""),"NG","OK")</f>
        <v>OK</v>
      </c>
      <c r="H135" s="94" t="str">
        <f>IF(回答シート!AG828="","NG","OK")</f>
        <v>NG</v>
      </c>
    </row>
    <row r="136" spans="2:8" hidden="1" x14ac:dyDescent="0.55000000000000004">
      <c r="B136" s="57" t="s">
        <v>646</v>
      </c>
      <c r="C136" s="57" t="s">
        <v>626</v>
      </c>
      <c r="D136" s="96"/>
      <c r="E136" s="96"/>
      <c r="F136" s="96"/>
    </row>
    <row r="137" spans="2:8" hidden="1" x14ac:dyDescent="0.55000000000000004">
      <c r="B137" s="57" t="s">
        <v>646</v>
      </c>
      <c r="C137" s="57" t="s">
        <v>242</v>
      </c>
      <c r="D137" s="96"/>
      <c r="E137" s="96"/>
      <c r="F137" s="96"/>
    </row>
    <row r="138" spans="2:8" hidden="1" x14ac:dyDescent="0.55000000000000004">
      <c r="B138" s="57" t="s">
        <v>646</v>
      </c>
      <c r="C138" s="57" t="s">
        <v>244</v>
      </c>
      <c r="D138" s="96"/>
      <c r="E138" s="96"/>
      <c r="F138" s="96"/>
    </row>
    <row r="139" spans="2:8" hidden="1" x14ac:dyDescent="0.55000000000000004">
      <c r="B139" t="s">
        <v>647</v>
      </c>
      <c r="C139" t="s">
        <v>634</v>
      </c>
      <c r="F139" s="94" t="str">
        <f>IF(回答シート!AG851="","",回答シート!AG851)</f>
        <v/>
      </c>
      <c r="G139" s="94" t="str">
        <f>IF(AND(OR(D139=3,D140=3),F139=""),"NG","OK")</f>
        <v>OK</v>
      </c>
      <c r="H139" s="94" t="str">
        <f>IF(回答シート!AG849="","NG","OK")</f>
        <v>NG</v>
      </c>
    </row>
    <row r="140" spans="2:8" hidden="1" x14ac:dyDescent="0.55000000000000004">
      <c r="B140" t="s">
        <v>647</v>
      </c>
      <c r="C140" t="s">
        <v>626</v>
      </c>
    </row>
    <row r="141" spans="2:8" hidden="1" x14ac:dyDescent="0.55000000000000004">
      <c r="B141" s="57" t="s">
        <v>648</v>
      </c>
      <c r="C141" s="57" t="s">
        <v>634</v>
      </c>
      <c r="D141" s="96"/>
      <c r="E141" s="96"/>
      <c r="F141" s="96" t="str">
        <f>IF(回答シート!AG872="","",回答シート!AG872)</f>
        <v/>
      </c>
      <c r="G141" s="94" t="str">
        <f>IF(AND(OR(D141=3,D142=3,D143=3),F141=""),"NG","OK")</f>
        <v>OK</v>
      </c>
      <c r="H141" s="94" t="str">
        <f>IF(回答シート!AG870="","NG","OK")</f>
        <v>NG</v>
      </c>
    </row>
    <row r="142" spans="2:8" hidden="1" x14ac:dyDescent="0.55000000000000004">
      <c r="B142" s="57" t="s">
        <v>648</v>
      </c>
      <c r="C142" s="57" t="s">
        <v>626</v>
      </c>
      <c r="D142" s="96"/>
      <c r="E142" s="96"/>
      <c r="F142" s="96"/>
    </row>
    <row r="143" spans="2:8" hidden="1" x14ac:dyDescent="0.55000000000000004">
      <c r="B143" s="57" t="s">
        <v>648</v>
      </c>
      <c r="C143" s="57" t="s">
        <v>242</v>
      </c>
      <c r="D143" s="96"/>
      <c r="E143" s="96"/>
      <c r="F143" s="96"/>
    </row>
    <row r="144" spans="2:8" hidden="1" x14ac:dyDescent="0.55000000000000004">
      <c r="B144" t="s">
        <v>176</v>
      </c>
      <c r="C144" t="s">
        <v>634</v>
      </c>
      <c r="F144" s="94" t="str">
        <f>IF(回答シート!AG893="","",回答シート!AG893)</f>
        <v/>
      </c>
      <c r="G144" s="94" t="str">
        <f>IF(AND(OR(D144=3,D145=3,D146=3,D147=3),F144=""),"NG","OK")</f>
        <v>OK</v>
      </c>
      <c r="H144" s="94" t="str">
        <f>IF(回答シート!AG891="","NG","OK")</f>
        <v>NG</v>
      </c>
    </row>
    <row r="145" spans="2:8" hidden="1" x14ac:dyDescent="0.55000000000000004">
      <c r="B145" t="s">
        <v>176</v>
      </c>
      <c r="C145" t="s">
        <v>626</v>
      </c>
    </row>
    <row r="146" spans="2:8" hidden="1" x14ac:dyDescent="0.55000000000000004">
      <c r="B146" t="s">
        <v>176</v>
      </c>
      <c r="C146" t="s">
        <v>627</v>
      </c>
    </row>
    <row r="147" spans="2:8" hidden="1" x14ac:dyDescent="0.55000000000000004">
      <c r="B147" t="s">
        <v>176</v>
      </c>
      <c r="C147" t="s">
        <v>628</v>
      </c>
    </row>
    <row r="148" spans="2:8" hidden="1" x14ac:dyDescent="0.55000000000000004">
      <c r="B148" s="57" t="s">
        <v>178</v>
      </c>
      <c r="C148" s="57" t="s">
        <v>634</v>
      </c>
      <c r="D148" s="96"/>
      <c r="E148" s="96"/>
      <c r="F148" s="96" t="str">
        <f>IF(回答シート!AG914="","",回答シート!AG914)</f>
        <v/>
      </c>
      <c r="G148" s="94" t="str">
        <f>IF(AND(D148=3,F148=""),"NG","OK")</f>
        <v>OK</v>
      </c>
      <c r="H148" s="94" t="str">
        <f>IF(回答シート!AG912="","NG","OK")</f>
        <v>NG</v>
      </c>
    </row>
    <row r="149" spans="2:8" hidden="1" x14ac:dyDescent="0.55000000000000004">
      <c r="B149" t="s">
        <v>542</v>
      </c>
      <c r="C149" t="s">
        <v>634</v>
      </c>
      <c r="F149" s="94" t="str">
        <f>IF(回答シート!AG935="","",回答シート!AG935)</f>
        <v/>
      </c>
      <c r="G149" s="94" t="str">
        <f>IF(AND(OR(D149=3,D150=3),F149=""),"NG","OK")</f>
        <v>OK</v>
      </c>
      <c r="H149" s="94" t="str">
        <f>IF(回答シート!AG933="","NG","OK")</f>
        <v>NG</v>
      </c>
    </row>
    <row r="150" spans="2:8" hidden="1" x14ac:dyDescent="0.55000000000000004">
      <c r="B150" t="s">
        <v>542</v>
      </c>
      <c r="C150" t="s">
        <v>626</v>
      </c>
    </row>
    <row r="151" spans="2:8" hidden="1" x14ac:dyDescent="0.55000000000000004">
      <c r="B151" s="57" t="s">
        <v>550</v>
      </c>
      <c r="C151" s="57" t="s">
        <v>634</v>
      </c>
      <c r="D151" s="96"/>
      <c r="E151" s="96"/>
      <c r="F151" s="96" t="str">
        <f>IF(回答シート!AG956="","",回答シート!AG956)</f>
        <v/>
      </c>
      <c r="G151" s="94" t="str">
        <f>IF(AND(OR(D151=3,D152=3),F151=""),"NG","OK")</f>
        <v>OK</v>
      </c>
      <c r="H151" s="94" t="str">
        <f>IF(回答シート!AG954="","NG","OK")</f>
        <v>NG</v>
      </c>
    </row>
    <row r="152" spans="2:8" hidden="1" x14ac:dyDescent="0.55000000000000004">
      <c r="B152" s="57" t="s">
        <v>550</v>
      </c>
      <c r="C152" s="57" t="s">
        <v>626</v>
      </c>
      <c r="D152" s="96"/>
      <c r="E152" s="96"/>
      <c r="F152" s="96"/>
    </row>
    <row r="153" spans="2:8" hidden="1" x14ac:dyDescent="0.55000000000000004">
      <c r="B153" t="s">
        <v>186</v>
      </c>
      <c r="C153" t="s">
        <v>634</v>
      </c>
      <c r="F153" s="94" t="str">
        <f>IF(回答シート!AG977="","",回答シート!AG977)</f>
        <v/>
      </c>
      <c r="G153" s="94" t="str">
        <f>IF(AND(OR(D153=3,D154=3),F153=""),"NG","OK")</f>
        <v>OK</v>
      </c>
      <c r="H153" s="94" t="str">
        <f>IF(回答シート!AG975="","NG","OK")</f>
        <v>NG</v>
      </c>
    </row>
    <row r="154" spans="2:8" hidden="1" x14ac:dyDescent="0.55000000000000004">
      <c r="B154" t="s">
        <v>186</v>
      </c>
      <c r="C154" t="s">
        <v>626</v>
      </c>
    </row>
    <row r="155" spans="2:8" hidden="1" x14ac:dyDescent="0.55000000000000004">
      <c r="B155" s="57" t="s">
        <v>189</v>
      </c>
      <c r="C155" s="57" t="s">
        <v>634</v>
      </c>
      <c r="D155" s="96"/>
      <c r="E155" s="96"/>
      <c r="F155" s="96" t="str">
        <f>IF(回答シート!AG998="","",回答シート!AG998)</f>
        <v/>
      </c>
      <c r="G155" s="94" t="str">
        <f>IF(AND(OR(D155=3,D156=3),F155=""),"NG","OK")</f>
        <v>OK</v>
      </c>
      <c r="H155" s="94" t="str">
        <f>IF(回答シート!AG996="","NG","OK")</f>
        <v>NG</v>
      </c>
    </row>
    <row r="156" spans="2:8" hidden="1" x14ac:dyDescent="0.55000000000000004">
      <c r="B156" s="57" t="s">
        <v>189</v>
      </c>
      <c r="C156" s="57" t="s">
        <v>626</v>
      </c>
      <c r="D156" s="96"/>
      <c r="E156" s="96"/>
      <c r="F156" s="96"/>
    </row>
    <row r="157" spans="2:8" hidden="1" x14ac:dyDescent="0.55000000000000004">
      <c r="B157" t="s">
        <v>573</v>
      </c>
      <c r="C157" t="s">
        <v>634</v>
      </c>
      <c r="F157" s="94" t="str">
        <f>IF(回答シート!AG1019="","",回答シート!AG1019)</f>
        <v/>
      </c>
      <c r="G157" s="94" t="str">
        <f>IF(AND(D157=3,F157=""),"NG","OK")</f>
        <v>OK</v>
      </c>
      <c r="H157" s="94" t="str">
        <f>IF(回答シート!AG1017="","NG","OK")</f>
        <v>NG</v>
      </c>
    </row>
    <row r="158" spans="2:8" hidden="1" x14ac:dyDescent="0.55000000000000004">
      <c r="B158" s="57" t="s">
        <v>196</v>
      </c>
      <c r="C158" s="57" t="s">
        <v>634</v>
      </c>
      <c r="D158" s="96"/>
      <c r="E158" s="96"/>
      <c r="F158" s="96" t="str">
        <f>IF(回答シート!AG1040="","",回答シート!AG1040)</f>
        <v/>
      </c>
      <c r="G158" s="94" t="str">
        <f>IF(AND(OR(D158=3,D159=3),F158=""),"NG","OK")</f>
        <v>OK</v>
      </c>
      <c r="H158" s="94" t="str">
        <f>IF(回答シート!AG1038="","NG","OK")</f>
        <v>NG</v>
      </c>
    </row>
    <row r="159" spans="2:8" hidden="1" x14ac:dyDescent="0.55000000000000004">
      <c r="B159" s="57" t="s">
        <v>196</v>
      </c>
      <c r="C159" s="57" t="s">
        <v>626</v>
      </c>
      <c r="D159" s="96"/>
      <c r="E159" s="96"/>
      <c r="F159" s="96"/>
    </row>
    <row r="160" spans="2:8" hidden="1" x14ac:dyDescent="0.55000000000000004">
      <c r="B160" t="s">
        <v>198</v>
      </c>
      <c r="C160" t="s">
        <v>634</v>
      </c>
      <c r="F160" s="94" t="str">
        <f>IF(回答シート!AG1061="","",回答シート!AG1061)</f>
        <v/>
      </c>
      <c r="G160" s="94" t="str">
        <f>IF(AND(OR(D160=3,D161=3),F160=""),"NG","OK")</f>
        <v>OK</v>
      </c>
      <c r="H160" s="94" t="str">
        <f>IF(回答シート!AG1059="","NG","OK")</f>
        <v>NG</v>
      </c>
    </row>
    <row r="161" spans="2:8" hidden="1" x14ac:dyDescent="0.55000000000000004">
      <c r="B161" t="s">
        <v>198</v>
      </c>
      <c r="C161" t="s">
        <v>626</v>
      </c>
    </row>
    <row r="162" spans="2:8" hidden="1" x14ac:dyDescent="0.55000000000000004">
      <c r="B162" s="57" t="s">
        <v>592</v>
      </c>
      <c r="C162" s="57" t="s">
        <v>634</v>
      </c>
      <c r="D162" s="96"/>
      <c r="E162" s="96"/>
      <c r="F162" s="96" t="str">
        <f>IF(回答シート!AG1082="","",回答シート!AG1082)</f>
        <v/>
      </c>
      <c r="G162" s="94" t="str">
        <f>IF(AND(OR(D162=3,D163=3,D164=3,D165=3),F162=""),"NG","OK")</f>
        <v>OK</v>
      </c>
      <c r="H162" s="94" t="str">
        <f>IF(回答シート!AG1080="","NG","OK")</f>
        <v>NG</v>
      </c>
    </row>
    <row r="163" spans="2:8" hidden="1" x14ac:dyDescent="0.55000000000000004">
      <c r="B163" s="57" t="s">
        <v>592</v>
      </c>
      <c r="C163" s="57" t="s">
        <v>626</v>
      </c>
      <c r="D163" s="96"/>
      <c r="E163" s="96"/>
      <c r="F163" s="96"/>
    </row>
    <row r="164" spans="2:8" hidden="1" x14ac:dyDescent="0.55000000000000004">
      <c r="B164" s="57" t="s">
        <v>592</v>
      </c>
      <c r="C164" s="57" t="s">
        <v>242</v>
      </c>
      <c r="D164" s="96"/>
      <c r="E164" s="96"/>
      <c r="F164" s="96"/>
    </row>
    <row r="165" spans="2:8" hidden="1" x14ac:dyDescent="0.55000000000000004">
      <c r="B165" s="57" t="s">
        <v>592</v>
      </c>
      <c r="C165" s="57" t="s">
        <v>244</v>
      </c>
      <c r="D165" s="96"/>
      <c r="E165" s="96"/>
      <c r="F165" s="96"/>
    </row>
    <row r="166" spans="2:8" hidden="1" x14ac:dyDescent="0.55000000000000004">
      <c r="B166" s="57" t="s">
        <v>592</v>
      </c>
      <c r="C166" s="57" t="s">
        <v>246</v>
      </c>
      <c r="D166" s="96"/>
      <c r="E166" s="96"/>
      <c r="F166" s="96"/>
    </row>
    <row r="167" spans="2:8" hidden="1" x14ac:dyDescent="0.55000000000000004">
      <c r="B167" t="s">
        <v>602</v>
      </c>
      <c r="C167" t="s">
        <v>634</v>
      </c>
      <c r="F167" s="94" t="str">
        <f>IF(回答シート!AG1115="","",回答シート!AG1115)</f>
        <v/>
      </c>
      <c r="G167" s="94" t="str">
        <f>IF(AND(OR(D167=3,D168=3),F167=""),"NG","OK")</f>
        <v>OK</v>
      </c>
      <c r="H167" s="94" t="str">
        <f>IF(回答シート!AG1113="","NG","OK")</f>
        <v>NG</v>
      </c>
    </row>
    <row r="168" spans="2:8" hidden="1" x14ac:dyDescent="0.55000000000000004">
      <c r="B168" t="s">
        <v>602</v>
      </c>
      <c r="C168" t="s">
        <v>626</v>
      </c>
    </row>
    <row r="169" spans="2:8" hidden="1" x14ac:dyDescent="0.55000000000000004">
      <c r="B169" s="57" t="s">
        <v>204</v>
      </c>
      <c r="C169" s="57" t="s">
        <v>634</v>
      </c>
      <c r="D169" s="96"/>
      <c r="E169" s="96"/>
      <c r="F169" s="96" t="str">
        <f>IF(回答シート!AG1136="","",回答シート!AG1136)</f>
        <v/>
      </c>
      <c r="G169" s="94" t="str">
        <f>IF(AND(OR(D169=3,D170=3,D171=3,D172=3,D173=3),F169=""),"NG","OK")</f>
        <v>OK</v>
      </c>
      <c r="H169" s="94" t="str">
        <f>IF(回答シート!AG1134="","NG","OK")</f>
        <v>NG</v>
      </c>
    </row>
    <row r="170" spans="2:8" hidden="1" x14ac:dyDescent="0.55000000000000004">
      <c r="B170" s="57" t="s">
        <v>204</v>
      </c>
      <c r="C170" s="57" t="s">
        <v>626</v>
      </c>
      <c r="D170" s="96"/>
      <c r="E170" s="96"/>
      <c r="F170" s="96"/>
    </row>
    <row r="171" spans="2:8" hidden="1" x14ac:dyDescent="0.55000000000000004">
      <c r="B171" s="57" t="s">
        <v>204</v>
      </c>
      <c r="C171" s="57" t="s">
        <v>242</v>
      </c>
      <c r="D171" s="96"/>
      <c r="E171" s="96"/>
      <c r="F171" s="96"/>
    </row>
    <row r="172" spans="2:8" hidden="1" x14ac:dyDescent="0.55000000000000004">
      <c r="B172" s="57" t="s">
        <v>204</v>
      </c>
      <c r="C172" s="57" t="s">
        <v>244</v>
      </c>
      <c r="D172" s="96"/>
      <c r="E172" s="96"/>
      <c r="F172" s="96"/>
    </row>
    <row r="173" spans="2:8" hidden="1" x14ac:dyDescent="0.55000000000000004">
      <c r="B173" s="57" t="s">
        <v>204</v>
      </c>
      <c r="C173" s="57" t="s">
        <v>246</v>
      </c>
      <c r="D173" s="96"/>
      <c r="E173" s="96"/>
      <c r="F173" s="96"/>
    </row>
  </sheetData>
  <sheetProtection algorithmName="SHA-512" hashValue="sltmbIEzFpnJW5J8oDTRNtBxI1uZ8GlsIXqn+zVMpLWX5FvVeW0aGcxeFB1iTHp8RM63mMrJj9yVgAA1O+/CSQ==" saltValue="LVTZ+Z/K4x2pbbLH9qK6RQ==" spinCount="100000" sheet="1" objects="1" scenarios="1"/>
  <autoFilter ref="B2:F173" xr:uid="{E7FE15F1-D699-4D2D-99FD-66553CDD3BD9}"/>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9AC49-0236-42E3-AF37-174928E332F4}">
  <dimension ref="A1:B578"/>
  <sheetViews>
    <sheetView zoomScale="70" zoomScaleNormal="70" workbookViewId="0"/>
  </sheetViews>
  <sheetFormatPr defaultRowHeight="18" x14ac:dyDescent="0.55000000000000004"/>
  <cols>
    <col min="1" max="1" width="38.58203125" customWidth="1"/>
    <col min="2" max="2" width="31.83203125" customWidth="1"/>
    <col min="4" max="4" width="43.5" bestFit="1" customWidth="1"/>
  </cols>
  <sheetData>
    <row r="1" spans="1:2" x14ac:dyDescent="0.55000000000000004">
      <c r="A1" t="s">
        <v>649</v>
      </c>
      <c r="B1" t="s">
        <v>650</v>
      </c>
    </row>
    <row r="2" spans="1:2" x14ac:dyDescent="0.55000000000000004">
      <c r="A2" t="s">
        <v>651</v>
      </c>
      <c r="B2" t="str">
        <f>一覧シート!C5</f>
        <v>回答中</v>
      </c>
    </row>
    <row r="3" spans="1:2" x14ac:dyDescent="0.55000000000000004">
      <c r="A3" t="str">
        <f>基礎情報入力シート!B5&amp;基礎情報入力シート!C5</f>
        <v>1商号・名称または氏名</v>
      </c>
      <c r="B3">
        <f>基礎情報入力シート!Q5</f>
        <v>0</v>
      </c>
    </row>
    <row r="4" spans="1:2" x14ac:dyDescent="0.55000000000000004">
      <c r="A4" t="str">
        <f>基礎情報入力シート!B6&amp;基礎情報入力シート!C6</f>
        <v>2代理店登録番号（11桁）</v>
      </c>
      <c r="B4">
        <f>基礎情報入力シート!Q6</f>
        <v>0</v>
      </c>
    </row>
    <row r="5" spans="1:2" x14ac:dyDescent="0.55000000000000004">
      <c r="A5" t="str">
        <f>基礎情報入力シート!B7&amp;基礎情報入力シート!C7</f>
        <v>3個人代理店・法人代理店</v>
      </c>
      <c r="B5">
        <f>基礎情報入力シート!BC7</f>
        <v>0</v>
      </c>
    </row>
    <row r="6" spans="1:2" x14ac:dyDescent="0.55000000000000004">
      <c r="A6" t="str">
        <f>基礎情報入力シート!B8&amp;基礎情報入力シート!C8</f>
        <v>4専業代理店・兼業代理店</v>
      </c>
      <c r="B6">
        <f>基礎情報入力シート!BC8</f>
        <v>0</v>
      </c>
    </row>
    <row r="7" spans="1:2" x14ac:dyDescent="0.55000000000000004">
      <c r="A7" t="str">
        <f>基礎情報入力シート!B9&amp;基礎情報入力シート!C9</f>
        <v>5専属代理店・乗合代理店</v>
      </c>
      <c r="B7">
        <f>基礎情報入力シート!BC9</f>
        <v>0</v>
      </c>
    </row>
    <row r="8" spans="1:2" x14ac:dyDescent="0.55000000000000004">
      <c r="A8" t="str">
        <f>基礎情報入力シート!B10&amp;基礎情報入力シート!C10</f>
        <v>6所属損害保険会社の数</v>
      </c>
      <c r="B8" t="str">
        <f>基礎情報入力シート!BC10</f>
        <v/>
      </c>
    </row>
    <row r="9" spans="1:2" x14ac:dyDescent="0.55000000000000004">
      <c r="A9" t="str">
        <f>基礎情報入力シート!B11&amp;基礎情報入力シート!C11</f>
        <v>7委託種目</v>
      </c>
      <c r="B9">
        <f>基礎情報入力シート!BC11</f>
        <v>0</v>
      </c>
    </row>
    <row r="10" spans="1:2" x14ac:dyDescent="0.55000000000000004">
      <c r="A10" t="str">
        <f>基礎情報入力シート!B12&amp;基礎情報入力シート!C12</f>
        <v>8募集人人数（店主・代表者を除く）</v>
      </c>
      <c r="B10">
        <f>基礎情報入力シート!Q12</f>
        <v>0</v>
      </c>
    </row>
    <row r="11" spans="1:2" x14ac:dyDescent="0.55000000000000004">
      <c r="A11" t="str">
        <f>基礎情報入力シート!B13&amp;基礎情報入力シート!C13</f>
        <v>9規模が大きい特定保険募集人の該当有無</v>
      </c>
      <c r="B11">
        <f>基礎情報入力シート!BC13</f>
        <v>0</v>
      </c>
    </row>
    <row r="12" spans="1:2" x14ac:dyDescent="0.55000000000000004">
      <c r="A12" t="str">
        <f>基礎情報入力シート!B14&amp;基礎情報入力シート!C14</f>
        <v>10共同募集の取扱い有無</v>
      </c>
      <c r="B12">
        <f>基礎情報入力シート!BC14</f>
        <v>0</v>
      </c>
    </row>
    <row r="13" spans="1:2" x14ac:dyDescent="0.55000000000000004">
      <c r="A13" t="str">
        <f>基礎情報入力シート!B15&amp;基礎情報入力シート!C15</f>
        <v>11募集関連行為の第三者委託等の有無</v>
      </c>
      <c r="B13">
        <f>基礎情報入力シート!BC15</f>
        <v>0</v>
      </c>
    </row>
    <row r="14" spans="1:2" x14ac:dyDescent="0.55000000000000004">
      <c r="A14" t="str">
        <f>基礎情報入力シート!B16&amp;基礎情報入力シート!C16</f>
        <v>12保険募集人指導事業（フランチャイズ事業等）の実施有無</v>
      </c>
      <c r="B14">
        <f>基礎情報入力シート!BC16</f>
        <v>0</v>
      </c>
    </row>
    <row r="15" spans="1:2" x14ac:dyDescent="0.55000000000000004">
      <c r="A15" t="str">
        <f>基礎情報入力シート!B17&amp;基礎情報入力シート!C17</f>
        <v>13テレマーケティングの実施有無</v>
      </c>
      <c r="B15">
        <f>基礎情報入力シート!BC17</f>
        <v>0</v>
      </c>
    </row>
    <row r="16" spans="1:2" x14ac:dyDescent="0.55000000000000004">
      <c r="A16" t="str">
        <f>基礎情報入力シート!B18&amp;基礎情報入力シート!C18</f>
        <v>14契約取扱出先の有無</v>
      </c>
      <c r="B16">
        <f>基礎情報入力シート!BC18</f>
        <v>0</v>
      </c>
    </row>
    <row r="17" spans="1:2" x14ac:dyDescent="0.55000000000000004">
      <c r="A17" t="str">
        <f>基礎情報入力シート!B19&amp;基礎情報入力シート!C19</f>
        <v>15事業年度中の損害保険にかかる手数料収入等の合計額</v>
      </c>
      <c r="B17">
        <f>基礎情報入力シート!Q19</f>
        <v>0</v>
      </c>
    </row>
    <row r="18" spans="1:2" x14ac:dyDescent="0.55000000000000004">
      <c r="A18" t="str">
        <f>基礎情報入力シート!B20&amp;基礎情報入力シート!C20</f>
        <v>16個人データの外部委託有無</v>
      </c>
      <c r="B18">
        <f>基礎情報入力シート!BC20</f>
        <v>0</v>
      </c>
    </row>
    <row r="19" spans="1:2" x14ac:dyDescent="0.55000000000000004">
      <c r="A19" t="str">
        <f>基礎情報入力シート!B21&amp;基礎情報入力シート!C21</f>
        <v>17二以上の比較可能な同種の保険商品取扱い有無</v>
      </c>
      <c r="B19">
        <f>基礎情報入力シート!BC21</f>
        <v>0</v>
      </c>
    </row>
    <row r="20" spans="1:2" x14ac:dyDescent="0.55000000000000004">
      <c r="A20" t="str">
        <f>基礎情報入力シート!B22&amp;基礎情報入力シート!C22&amp;"1"</f>
        <v>18自店の推奨販売・比較説明に関する形態1</v>
      </c>
      <c r="B20">
        <f>基礎情報入力シート!BC22</f>
        <v>0</v>
      </c>
    </row>
    <row r="21" spans="1:2" x14ac:dyDescent="0.55000000000000004">
      <c r="A21" t="str">
        <f>基礎情報入力シート!B22&amp;基礎情報入力シート!C22&amp;"2"</f>
        <v>18自店の推奨販売・比較説明に関する形態2</v>
      </c>
      <c r="B21">
        <f>基礎情報入力シート!BC24</f>
        <v>0</v>
      </c>
    </row>
    <row r="22" spans="1:2" x14ac:dyDescent="0.55000000000000004">
      <c r="A22" t="str">
        <f>基礎情報入力シート!B22&amp;基礎情報入力シート!C22&amp;"3"</f>
        <v>18自店の推奨販売・比較説明に関する形態3</v>
      </c>
      <c r="B22">
        <f>基礎情報入力シート!BC26</f>
        <v>0</v>
      </c>
    </row>
    <row r="23" spans="1:2" x14ac:dyDescent="0.55000000000000004">
      <c r="A23" t="str">
        <f>基礎情報入力シート!B29&amp;基礎情報入力シート!C29</f>
        <v>19自店の推奨方針（商品を選別する基準や理由等）</v>
      </c>
      <c r="B23">
        <f>基礎情報入力シート!Q29</f>
        <v>0</v>
      </c>
    </row>
    <row r="24" spans="1:2" x14ac:dyDescent="0.55000000000000004">
      <c r="A24" t="str">
        <f>基礎情報入力シート!B35&amp;基礎情報入力シート!C35</f>
        <v>20規模の確認</v>
      </c>
      <c r="B24">
        <f>基礎情報入力シート!BC35</f>
        <v>0</v>
      </c>
    </row>
    <row r="25" spans="1:2" x14ac:dyDescent="0.55000000000000004">
      <c r="A25" t="str">
        <f>基礎情報入力シート!B39&amp;基礎情報入力シート!C39&amp;"("&amp;基礎情報入力シート!M39&amp;")"</f>
        <v>21個人データ管理責任者(役職・役割等)</v>
      </c>
      <c r="B25">
        <f>基礎情報入力シート!Q39</f>
        <v>0</v>
      </c>
    </row>
    <row r="26" spans="1:2" x14ac:dyDescent="0.55000000000000004">
      <c r="A26" t="str">
        <f>基礎情報入力シート!B39&amp;基礎情報入力シート!C39&amp;"("&amp;基礎情報入力シート!M40&amp;")"</f>
        <v>21個人データ管理責任者(氏名)</v>
      </c>
      <c r="B26">
        <f>基礎情報入力シート!Q40</f>
        <v>0</v>
      </c>
    </row>
    <row r="27" spans="1:2" x14ac:dyDescent="0.55000000000000004">
      <c r="A27" t="str">
        <f>基礎情報入力シート!B41&amp;基礎情報入力シート!C41&amp;"("&amp;基礎情報入力シート!M41&amp;")"</f>
        <v>22個人データ管理者(役職・役割等)</v>
      </c>
      <c r="B27">
        <f>基礎情報入力シート!Q41</f>
        <v>0</v>
      </c>
    </row>
    <row r="28" spans="1:2" x14ac:dyDescent="0.55000000000000004">
      <c r="A28" t="str">
        <f>基礎情報入力シート!B41&amp;基礎情報入力シート!C41&amp;"("&amp;基礎情報入力シート!M42&amp;")"</f>
        <v>22個人データ管理者(氏名)</v>
      </c>
      <c r="B28">
        <f>基礎情報入力シート!Q42</f>
        <v>0</v>
      </c>
    </row>
    <row r="29" spans="1:2" x14ac:dyDescent="0.55000000000000004">
      <c r="A29" t="str">
        <f>基礎情報入力シート!B43&amp;基礎情報入力シート!C43&amp;"("&amp;基礎情報入力シート!M43&amp;")"</f>
        <v>23法令等遵守責任者(役職・役割等)</v>
      </c>
      <c r="B29">
        <f>基礎情報入力シート!Q43</f>
        <v>0</v>
      </c>
    </row>
    <row r="30" spans="1:2" x14ac:dyDescent="0.55000000000000004">
      <c r="A30" t="str">
        <f>基礎情報入力シート!B43&amp;基礎情報入力シート!C43&amp;"("&amp;基礎情報入力シート!M44&amp;")"</f>
        <v>23法令等遵守責任者(氏名)</v>
      </c>
      <c r="B30">
        <f>基礎情報入力シート!Q44</f>
        <v>0</v>
      </c>
    </row>
    <row r="31" spans="1:2" x14ac:dyDescent="0.55000000000000004">
      <c r="A31" t="str">
        <f>基礎情報入力シート!B45&amp;基礎情報入力シート!C45&amp;"("&amp;基礎情報入力シート!M45&amp;")"</f>
        <v>24自己点検責任者(氏名)</v>
      </c>
      <c r="B31">
        <f>基礎情報入力シート!Q45</f>
        <v>0</v>
      </c>
    </row>
    <row r="32" spans="1:2" x14ac:dyDescent="0.55000000000000004">
      <c r="A32" t="str">
        <f>基礎情報入力シート!B45&amp;基礎情報入力シート!C45&amp;"("&amp;基礎情報入力シート!M46&amp;")"</f>
        <v>24自己点検責任者(連絡先
メールアドレス)</v>
      </c>
      <c r="B32">
        <f>基礎情報入力シート!Q46</f>
        <v>0</v>
      </c>
    </row>
    <row r="33" spans="1:2" x14ac:dyDescent="0.55000000000000004">
      <c r="A33" s="57" t="s">
        <v>652</v>
      </c>
      <c r="B33" s="57">
        <f>回答シート_値!D3</f>
        <v>0</v>
      </c>
    </row>
    <row r="34" spans="1:2" x14ac:dyDescent="0.55000000000000004">
      <c r="A34" s="57" t="s">
        <v>653</v>
      </c>
      <c r="B34" s="57">
        <f>回答シート!AG10</f>
        <v>0</v>
      </c>
    </row>
    <row r="35" spans="1:2" x14ac:dyDescent="0.55000000000000004">
      <c r="A35" s="57" t="s">
        <v>654</v>
      </c>
      <c r="B35" s="57" t="str">
        <f>一覧シート!AV10</f>
        <v>未入力</v>
      </c>
    </row>
    <row r="36" spans="1:2" x14ac:dyDescent="0.55000000000000004">
      <c r="A36" s="57" t="s">
        <v>655</v>
      </c>
      <c r="B36" s="57">
        <f>回答シート!AG12</f>
        <v>0</v>
      </c>
    </row>
    <row r="37" spans="1:2" x14ac:dyDescent="0.55000000000000004">
      <c r="A37" s="57" t="s">
        <v>656</v>
      </c>
      <c r="B37" s="57">
        <f>回答シート!AU12</f>
        <v>0</v>
      </c>
    </row>
    <row r="38" spans="1:2" x14ac:dyDescent="0.55000000000000004">
      <c r="A38" s="57" t="s">
        <v>657</v>
      </c>
      <c r="B38" s="57">
        <f>回答シート!AU16</f>
        <v>0</v>
      </c>
    </row>
    <row r="39" spans="1:2" x14ac:dyDescent="0.55000000000000004">
      <c r="A39" s="57" t="s">
        <v>658</v>
      </c>
      <c r="B39" s="57">
        <f>回答シート!AI18</f>
        <v>0</v>
      </c>
    </row>
    <row r="40" spans="1:2" x14ac:dyDescent="0.55000000000000004">
      <c r="A40" s="57" t="s">
        <v>659</v>
      </c>
      <c r="B40" s="57">
        <f>回答シート!AY18</f>
        <v>0</v>
      </c>
    </row>
    <row r="41" spans="1:2" x14ac:dyDescent="0.55000000000000004">
      <c r="A41" t="s">
        <v>660</v>
      </c>
      <c r="B41">
        <f>回答シート_値!D4</f>
        <v>0</v>
      </c>
    </row>
    <row r="42" spans="1:2" x14ac:dyDescent="0.55000000000000004">
      <c r="A42" t="s">
        <v>661</v>
      </c>
      <c r="B42">
        <f>回答シート_値!D5</f>
        <v>0</v>
      </c>
    </row>
    <row r="43" spans="1:2" x14ac:dyDescent="0.55000000000000004">
      <c r="A43" t="s">
        <v>662</v>
      </c>
      <c r="B43">
        <f>回答シート_値!D6</f>
        <v>0</v>
      </c>
    </row>
    <row r="44" spans="1:2" x14ac:dyDescent="0.55000000000000004">
      <c r="A44" t="s">
        <v>663</v>
      </c>
      <c r="B44">
        <f>回答シート_値!D7</f>
        <v>0</v>
      </c>
    </row>
    <row r="45" spans="1:2" x14ac:dyDescent="0.55000000000000004">
      <c r="A45" t="s">
        <v>664</v>
      </c>
      <c r="B45">
        <f>回答シート_値!D8</f>
        <v>0</v>
      </c>
    </row>
    <row r="46" spans="1:2" x14ac:dyDescent="0.55000000000000004">
      <c r="A46" t="s">
        <v>665</v>
      </c>
      <c r="B46">
        <f>回答シート!AG29</f>
        <v>0</v>
      </c>
    </row>
    <row r="47" spans="1:2" x14ac:dyDescent="0.55000000000000004">
      <c r="A47" t="s">
        <v>666</v>
      </c>
      <c r="B47">
        <f>回答シート!AG31</f>
        <v>0</v>
      </c>
    </row>
    <row r="48" spans="1:2" x14ac:dyDescent="0.55000000000000004">
      <c r="A48" t="s">
        <v>667</v>
      </c>
      <c r="B48" t="str">
        <f>一覧シート!AV12</f>
        <v>未入力</v>
      </c>
    </row>
    <row r="49" spans="1:2" x14ac:dyDescent="0.55000000000000004">
      <c r="A49" t="s">
        <v>668</v>
      </c>
      <c r="B49">
        <f>回答シート!AG33</f>
        <v>0</v>
      </c>
    </row>
    <row r="50" spans="1:2" x14ac:dyDescent="0.55000000000000004">
      <c r="A50" t="s">
        <v>669</v>
      </c>
      <c r="B50">
        <f>回答シート!AU33</f>
        <v>0</v>
      </c>
    </row>
    <row r="51" spans="1:2" x14ac:dyDescent="0.55000000000000004">
      <c r="A51" t="s">
        <v>670</v>
      </c>
      <c r="B51">
        <f>回答シート!AU37</f>
        <v>0</v>
      </c>
    </row>
    <row r="52" spans="1:2" x14ac:dyDescent="0.55000000000000004">
      <c r="A52" t="s">
        <v>671</v>
      </c>
      <c r="B52">
        <f>回答シート!AI39</f>
        <v>0</v>
      </c>
    </row>
    <row r="53" spans="1:2" x14ac:dyDescent="0.55000000000000004">
      <c r="A53" t="s">
        <v>672</v>
      </c>
      <c r="B53">
        <f>回答シート!AY39</f>
        <v>0</v>
      </c>
    </row>
    <row r="54" spans="1:2" x14ac:dyDescent="0.55000000000000004">
      <c r="A54" s="57" t="s">
        <v>673</v>
      </c>
      <c r="B54" s="57">
        <f>回答シート_値!D9</f>
        <v>0</v>
      </c>
    </row>
    <row r="55" spans="1:2" x14ac:dyDescent="0.55000000000000004">
      <c r="A55" s="57" t="s">
        <v>674</v>
      </c>
      <c r="B55" s="57">
        <f>回答シート_値!D10</f>
        <v>0</v>
      </c>
    </row>
    <row r="56" spans="1:2" x14ac:dyDescent="0.55000000000000004">
      <c r="A56" s="57" t="s">
        <v>675</v>
      </c>
      <c r="B56" s="57">
        <f>回答シート_値!D11</f>
        <v>0</v>
      </c>
    </row>
    <row r="57" spans="1:2" x14ac:dyDescent="0.55000000000000004">
      <c r="A57" s="57" t="s">
        <v>676</v>
      </c>
      <c r="B57" s="57">
        <f>回答シート_値!D12</f>
        <v>0</v>
      </c>
    </row>
    <row r="58" spans="1:2" x14ac:dyDescent="0.55000000000000004">
      <c r="A58" s="57" t="s">
        <v>677</v>
      </c>
      <c r="B58" s="57">
        <f>回答シート_値!D13</f>
        <v>0</v>
      </c>
    </row>
    <row r="59" spans="1:2" x14ac:dyDescent="0.55000000000000004">
      <c r="A59" s="57" t="s">
        <v>678</v>
      </c>
      <c r="B59" s="57">
        <f>回答シート!AG50</f>
        <v>0</v>
      </c>
    </row>
    <row r="60" spans="1:2" x14ac:dyDescent="0.55000000000000004">
      <c r="A60" s="57" t="s">
        <v>679</v>
      </c>
      <c r="B60" s="57">
        <f>回答シート!AG52</f>
        <v>0</v>
      </c>
    </row>
    <row r="61" spans="1:2" x14ac:dyDescent="0.55000000000000004">
      <c r="A61" s="57" t="s">
        <v>680</v>
      </c>
      <c r="B61" s="57" t="str">
        <f>一覧シート!AV13</f>
        <v>未入力</v>
      </c>
    </row>
    <row r="62" spans="1:2" x14ac:dyDescent="0.55000000000000004">
      <c r="A62" s="57" t="s">
        <v>681</v>
      </c>
      <c r="B62" s="57">
        <f>回答シート!AG54</f>
        <v>0</v>
      </c>
    </row>
    <row r="63" spans="1:2" x14ac:dyDescent="0.55000000000000004">
      <c r="A63" s="57" t="s">
        <v>682</v>
      </c>
      <c r="B63" s="57">
        <f>回答シート!AU54</f>
        <v>0</v>
      </c>
    </row>
    <row r="64" spans="1:2" x14ac:dyDescent="0.55000000000000004">
      <c r="A64" s="57" t="s">
        <v>683</v>
      </c>
      <c r="B64" s="57">
        <f>回答シート!AU57</f>
        <v>0</v>
      </c>
    </row>
    <row r="65" spans="1:2" x14ac:dyDescent="0.55000000000000004">
      <c r="A65" s="57" t="s">
        <v>684</v>
      </c>
      <c r="B65" s="57">
        <f>回答シート!AI60</f>
        <v>0</v>
      </c>
    </row>
    <row r="66" spans="1:2" x14ac:dyDescent="0.55000000000000004">
      <c r="A66" s="57" t="s">
        <v>685</v>
      </c>
      <c r="B66" s="57">
        <f>回答シート!AY60</f>
        <v>0</v>
      </c>
    </row>
    <row r="67" spans="1:2" x14ac:dyDescent="0.55000000000000004">
      <c r="A67" t="s">
        <v>686</v>
      </c>
      <c r="B67">
        <f>回答シート_値!D14</f>
        <v>0</v>
      </c>
    </row>
    <row r="68" spans="1:2" x14ac:dyDescent="0.55000000000000004">
      <c r="A68" t="s">
        <v>687</v>
      </c>
      <c r="B68">
        <f>回答シート_値!D15</f>
        <v>0</v>
      </c>
    </row>
    <row r="69" spans="1:2" x14ac:dyDescent="0.55000000000000004">
      <c r="A69" t="s">
        <v>688</v>
      </c>
      <c r="B69">
        <f>回答シート_値!D16</f>
        <v>0</v>
      </c>
    </row>
    <row r="70" spans="1:2" x14ac:dyDescent="0.55000000000000004">
      <c r="A70" t="s">
        <v>689</v>
      </c>
      <c r="B70">
        <f>回答シート!AG71</f>
        <v>0</v>
      </c>
    </row>
    <row r="71" spans="1:2" x14ac:dyDescent="0.55000000000000004">
      <c r="A71" t="s">
        <v>690</v>
      </c>
      <c r="B71">
        <f>回答シート!AG73</f>
        <v>0</v>
      </c>
    </row>
    <row r="72" spans="1:2" x14ac:dyDescent="0.55000000000000004">
      <c r="A72" t="s">
        <v>691</v>
      </c>
      <c r="B72" t="str">
        <f>一覧シート!AV14</f>
        <v>未入力</v>
      </c>
    </row>
    <row r="73" spans="1:2" x14ac:dyDescent="0.55000000000000004">
      <c r="A73" t="s">
        <v>692</v>
      </c>
      <c r="B73">
        <f>回答シート!AG75</f>
        <v>0</v>
      </c>
    </row>
    <row r="74" spans="1:2" x14ac:dyDescent="0.55000000000000004">
      <c r="A74" t="s">
        <v>693</v>
      </c>
      <c r="B74">
        <f>回答シート!AU75</f>
        <v>0</v>
      </c>
    </row>
    <row r="75" spans="1:2" x14ac:dyDescent="0.55000000000000004">
      <c r="A75" t="s">
        <v>694</v>
      </c>
      <c r="B75">
        <f>回答シート!AU79</f>
        <v>0</v>
      </c>
    </row>
    <row r="76" spans="1:2" x14ac:dyDescent="0.55000000000000004">
      <c r="A76" t="s">
        <v>695</v>
      </c>
      <c r="B76">
        <f>回答シート!AI81</f>
        <v>0</v>
      </c>
    </row>
    <row r="77" spans="1:2" x14ac:dyDescent="0.55000000000000004">
      <c r="A77" t="s">
        <v>696</v>
      </c>
      <c r="B77">
        <f>回答シート!AY81</f>
        <v>0</v>
      </c>
    </row>
    <row r="78" spans="1:2" x14ac:dyDescent="0.55000000000000004">
      <c r="A78" t="s">
        <v>697</v>
      </c>
      <c r="B78">
        <f>回答シート_値!D17</f>
        <v>0</v>
      </c>
    </row>
    <row r="79" spans="1:2" x14ac:dyDescent="0.55000000000000004">
      <c r="A79" t="s">
        <v>698</v>
      </c>
      <c r="B79">
        <f>回答シート_値!D18</f>
        <v>0</v>
      </c>
    </row>
    <row r="80" spans="1:2" x14ac:dyDescent="0.55000000000000004">
      <c r="A80" t="s">
        <v>699</v>
      </c>
      <c r="B80">
        <f>回答シート_値!D19</f>
        <v>0</v>
      </c>
    </row>
    <row r="81" spans="1:2" x14ac:dyDescent="0.55000000000000004">
      <c r="A81" t="s">
        <v>700</v>
      </c>
      <c r="B81">
        <f>回答シート_値!D20</f>
        <v>0</v>
      </c>
    </row>
    <row r="82" spans="1:2" x14ac:dyDescent="0.55000000000000004">
      <c r="A82" t="s">
        <v>701</v>
      </c>
      <c r="B82">
        <f>回答シート!AG92</f>
        <v>0</v>
      </c>
    </row>
    <row r="83" spans="1:2" x14ac:dyDescent="0.55000000000000004">
      <c r="A83" t="s">
        <v>702</v>
      </c>
      <c r="B83">
        <f>回答シート!AG94</f>
        <v>0</v>
      </c>
    </row>
    <row r="84" spans="1:2" x14ac:dyDescent="0.55000000000000004">
      <c r="A84" t="s">
        <v>703</v>
      </c>
      <c r="B84" t="str">
        <f>一覧シート!AV16</f>
        <v>未入力</v>
      </c>
    </row>
    <row r="85" spans="1:2" x14ac:dyDescent="0.55000000000000004">
      <c r="A85" t="s">
        <v>704</v>
      </c>
      <c r="B85">
        <f>回答シート!AG96</f>
        <v>0</v>
      </c>
    </row>
    <row r="86" spans="1:2" x14ac:dyDescent="0.55000000000000004">
      <c r="A86" t="s">
        <v>705</v>
      </c>
      <c r="B86">
        <f>回答シート!AU96</f>
        <v>0</v>
      </c>
    </row>
    <row r="87" spans="1:2" x14ac:dyDescent="0.55000000000000004">
      <c r="A87" t="s">
        <v>706</v>
      </c>
      <c r="B87">
        <f>回答シート!AU100</f>
        <v>0</v>
      </c>
    </row>
    <row r="88" spans="1:2" x14ac:dyDescent="0.55000000000000004">
      <c r="A88" t="s">
        <v>707</v>
      </c>
      <c r="B88">
        <f>回答シート!AI102</f>
        <v>0</v>
      </c>
    </row>
    <row r="89" spans="1:2" x14ac:dyDescent="0.55000000000000004">
      <c r="A89" t="s">
        <v>708</v>
      </c>
      <c r="B89">
        <f>回答シート!AY102</f>
        <v>0</v>
      </c>
    </row>
    <row r="90" spans="1:2" x14ac:dyDescent="0.55000000000000004">
      <c r="A90" t="s">
        <v>709</v>
      </c>
      <c r="B90">
        <f>回答シート_値!D21</f>
        <v>0</v>
      </c>
    </row>
    <row r="91" spans="1:2" x14ac:dyDescent="0.55000000000000004">
      <c r="A91" t="s">
        <v>710</v>
      </c>
      <c r="B91">
        <f>回答シート_値!D22</f>
        <v>0</v>
      </c>
    </row>
    <row r="92" spans="1:2" x14ac:dyDescent="0.55000000000000004">
      <c r="A92" t="s">
        <v>711</v>
      </c>
      <c r="B92">
        <f>回答シート_値!D23</f>
        <v>0</v>
      </c>
    </row>
    <row r="93" spans="1:2" x14ac:dyDescent="0.55000000000000004">
      <c r="A93" t="s">
        <v>712</v>
      </c>
      <c r="B93">
        <f>回答シート_値!D24</f>
        <v>0</v>
      </c>
    </row>
    <row r="94" spans="1:2" x14ac:dyDescent="0.55000000000000004">
      <c r="A94" t="s">
        <v>713</v>
      </c>
      <c r="B94">
        <f>回答シート_値!D25</f>
        <v>0</v>
      </c>
    </row>
    <row r="95" spans="1:2" x14ac:dyDescent="0.55000000000000004">
      <c r="A95" t="s">
        <v>714</v>
      </c>
      <c r="B95">
        <f>回答シート_値!D26</f>
        <v>0</v>
      </c>
    </row>
    <row r="96" spans="1:2" x14ac:dyDescent="0.55000000000000004">
      <c r="A96" t="s">
        <v>715</v>
      </c>
      <c r="B96">
        <f>回答シート!AG113</f>
        <v>0</v>
      </c>
    </row>
    <row r="97" spans="1:2" x14ac:dyDescent="0.55000000000000004">
      <c r="A97" t="s">
        <v>716</v>
      </c>
      <c r="B97">
        <f>回答シート!AG115</f>
        <v>0</v>
      </c>
    </row>
    <row r="98" spans="1:2" x14ac:dyDescent="0.55000000000000004">
      <c r="A98" t="s">
        <v>717</v>
      </c>
      <c r="B98" t="str">
        <f>一覧シート!AV17</f>
        <v>未入力</v>
      </c>
    </row>
    <row r="99" spans="1:2" x14ac:dyDescent="0.55000000000000004">
      <c r="A99" t="s">
        <v>718</v>
      </c>
      <c r="B99">
        <f>回答シート!AG117</f>
        <v>0</v>
      </c>
    </row>
    <row r="100" spans="1:2" x14ac:dyDescent="0.55000000000000004">
      <c r="A100" t="s">
        <v>719</v>
      </c>
      <c r="B100">
        <f>回答シート!AU117</f>
        <v>0</v>
      </c>
    </row>
    <row r="101" spans="1:2" x14ac:dyDescent="0.55000000000000004">
      <c r="A101" t="s">
        <v>720</v>
      </c>
      <c r="B101">
        <f>回答シート!AU121</f>
        <v>0</v>
      </c>
    </row>
    <row r="102" spans="1:2" x14ac:dyDescent="0.55000000000000004">
      <c r="A102" t="s">
        <v>721</v>
      </c>
      <c r="B102">
        <f>回答シート!AI123</f>
        <v>0</v>
      </c>
    </row>
    <row r="103" spans="1:2" x14ac:dyDescent="0.55000000000000004">
      <c r="A103" t="s">
        <v>722</v>
      </c>
      <c r="B103">
        <f>回答シート!AY123</f>
        <v>0</v>
      </c>
    </row>
    <row r="104" spans="1:2" x14ac:dyDescent="0.55000000000000004">
      <c r="A104" s="57" t="s">
        <v>723</v>
      </c>
      <c r="B104" s="57">
        <f>回答シート_値!D27</f>
        <v>0</v>
      </c>
    </row>
    <row r="105" spans="1:2" x14ac:dyDescent="0.55000000000000004">
      <c r="A105" s="57" t="s">
        <v>724</v>
      </c>
      <c r="B105" s="57">
        <f>回答シート_値!D28</f>
        <v>0</v>
      </c>
    </row>
    <row r="106" spans="1:2" x14ac:dyDescent="0.55000000000000004">
      <c r="A106" s="57" t="s">
        <v>725</v>
      </c>
      <c r="B106" s="57">
        <f>回答シート_値!D29</f>
        <v>0</v>
      </c>
    </row>
    <row r="107" spans="1:2" x14ac:dyDescent="0.55000000000000004">
      <c r="A107" s="57" t="s">
        <v>726</v>
      </c>
      <c r="B107" s="57">
        <f>回答シート_値!D30</f>
        <v>0</v>
      </c>
    </row>
    <row r="108" spans="1:2" x14ac:dyDescent="0.55000000000000004">
      <c r="A108" s="57" t="s">
        <v>727</v>
      </c>
      <c r="B108" s="57">
        <f>回答シート_値!D31</f>
        <v>0</v>
      </c>
    </row>
    <row r="109" spans="1:2" x14ac:dyDescent="0.55000000000000004">
      <c r="A109" s="57" t="s">
        <v>728</v>
      </c>
      <c r="B109" s="57">
        <f>回答シート_値!D32</f>
        <v>0</v>
      </c>
    </row>
    <row r="110" spans="1:2" x14ac:dyDescent="0.55000000000000004">
      <c r="A110" s="57" t="s">
        <v>729</v>
      </c>
      <c r="B110" s="57">
        <f>回答シート_値!D33</f>
        <v>0</v>
      </c>
    </row>
    <row r="111" spans="1:2" x14ac:dyDescent="0.55000000000000004">
      <c r="A111" s="57" t="s">
        <v>730</v>
      </c>
      <c r="B111" s="57">
        <f>回答シート_値!D34</f>
        <v>0</v>
      </c>
    </row>
    <row r="112" spans="1:2" x14ac:dyDescent="0.55000000000000004">
      <c r="A112" s="57" t="s">
        <v>731</v>
      </c>
      <c r="B112" s="57">
        <f>回答シート!AG140</f>
        <v>0</v>
      </c>
    </row>
    <row r="113" spans="1:2" x14ac:dyDescent="0.55000000000000004">
      <c r="A113" s="57" t="s">
        <v>732</v>
      </c>
      <c r="B113" s="57">
        <f>回答シート!AG142</f>
        <v>0</v>
      </c>
    </row>
    <row r="114" spans="1:2" x14ac:dyDescent="0.55000000000000004">
      <c r="A114" s="57" t="s">
        <v>733</v>
      </c>
      <c r="B114" s="57" t="str">
        <f>一覧シート!AV18</f>
        <v>未入力</v>
      </c>
    </row>
    <row r="115" spans="1:2" x14ac:dyDescent="0.55000000000000004">
      <c r="A115" s="57" t="s">
        <v>734</v>
      </c>
      <c r="B115" s="57">
        <f>回答シート!AG144</f>
        <v>0</v>
      </c>
    </row>
    <row r="116" spans="1:2" x14ac:dyDescent="0.55000000000000004">
      <c r="A116" s="57" t="s">
        <v>735</v>
      </c>
      <c r="B116" s="57">
        <f>回答シート!AU144</f>
        <v>0</v>
      </c>
    </row>
    <row r="117" spans="1:2" x14ac:dyDescent="0.55000000000000004">
      <c r="A117" s="57" t="s">
        <v>736</v>
      </c>
      <c r="B117" s="57">
        <f>回答シート!AU148</f>
        <v>0</v>
      </c>
    </row>
    <row r="118" spans="1:2" x14ac:dyDescent="0.55000000000000004">
      <c r="A118" s="57" t="s">
        <v>737</v>
      </c>
      <c r="B118" s="57">
        <f>回答シート!AI150</f>
        <v>0</v>
      </c>
    </row>
    <row r="119" spans="1:2" x14ac:dyDescent="0.55000000000000004">
      <c r="A119" s="57" t="s">
        <v>738</v>
      </c>
      <c r="B119" s="57">
        <f>回答シート!AY150</f>
        <v>0</v>
      </c>
    </row>
    <row r="120" spans="1:2" x14ac:dyDescent="0.55000000000000004">
      <c r="A120" t="s">
        <v>739</v>
      </c>
      <c r="B120">
        <f>回答シート_値!D35</f>
        <v>0</v>
      </c>
    </row>
    <row r="121" spans="1:2" x14ac:dyDescent="0.55000000000000004">
      <c r="A121" t="s">
        <v>740</v>
      </c>
      <c r="B121">
        <f>回答シート_値!D36</f>
        <v>0</v>
      </c>
    </row>
    <row r="122" spans="1:2" x14ac:dyDescent="0.55000000000000004">
      <c r="A122" t="s">
        <v>741</v>
      </c>
      <c r="B122">
        <f>回答シート_値!D37</f>
        <v>0</v>
      </c>
    </row>
    <row r="123" spans="1:2" x14ac:dyDescent="0.55000000000000004">
      <c r="A123" t="s">
        <v>742</v>
      </c>
      <c r="B123">
        <f>回答シート_値!D38</f>
        <v>0</v>
      </c>
    </row>
    <row r="124" spans="1:2" x14ac:dyDescent="0.55000000000000004">
      <c r="A124" t="s">
        <v>743</v>
      </c>
      <c r="B124">
        <f>回答シート!AG169</f>
        <v>0</v>
      </c>
    </row>
    <row r="125" spans="1:2" x14ac:dyDescent="0.55000000000000004">
      <c r="A125" t="s">
        <v>744</v>
      </c>
      <c r="B125">
        <f>回答シート!AG171</f>
        <v>0</v>
      </c>
    </row>
    <row r="126" spans="1:2" x14ac:dyDescent="0.55000000000000004">
      <c r="A126" t="s">
        <v>745</v>
      </c>
      <c r="B126" t="str">
        <f>一覧シート!AV20</f>
        <v>未入力</v>
      </c>
    </row>
    <row r="127" spans="1:2" x14ac:dyDescent="0.55000000000000004">
      <c r="A127" t="s">
        <v>746</v>
      </c>
      <c r="B127">
        <f>回答シート!AG173</f>
        <v>0</v>
      </c>
    </row>
    <row r="128" spans="1:2" x14ac:dyDescent="0.55000000000000004">
      <c r="A128" t="s">
        <v>747</v>
      </c>
      <c r="B128">
        <f>回答シート!AU173</f>
        <v>0</v>
      </c>
    </row>
    <row r="129" spans="1:2" x14ac:dyDescent="0.55000000000000004">
      <c r="A129" t="s">
        <v>748</v>
      </c>
      <c r="B129">
        <f>回答シート!AU177</f>
        <v>0</v>
      </c>
    </row>
    <row r="130" spans="1:2" x14ac:dyDescent="0.55000000000000004">
      <c r="A130" t="s">
        <v>749</v>
      </c>
      <c r="B130">
        <f>回答シート!AI179</f>
        <v>0</v>
      </c>
    </row>
    <row r="131" spans="1:2" x14ac:dyDescent="0.55000000000000004">
      <c r="A131" t="s">
        <v>750</v>
      </c>
      <c r="B131">
        <f>回答シート!AY179</f>
        <v>0</v>
      </c>
    </row>
    <row r="132" spans="1:2" x14ac:dyDescent="0.55000000000000004">
      <c r="A132" t="s">
        <v>751</v>
      </c>
      <c r="B132">
        <f>回答シート_値!D39</f>
        <v>0</v>
      </c>
    </row>
    <row r="133" spans="1:2" x14ac:dyDescent="0.55000000000000004">
      <c r="A133" t="s">
        <v>752</v>
      </c>
      <c r="B133">
        <f>回答シート_値!D40</f>
        <v>0</v>
      </c>
    </row>
    <row r="134" spans="1:2" x14ac:dyDescent="0.55000000000000004">
      <c r="A134" t="s">
        <v>753</v>
      </c>
      <c r="B134">
        <f>回答シート_値!D41</f>
        <v>0</v>
      </c>
    </row>
    <row r="135" spans="1:2" x14ac:dyDescent="0.55000000000000004">
      <c r="A135" t="s">
        <v>754</v>
      </c>
      <c r="B135">
        <f>回答シート_値!D42</f>
        <v>0</v>
      </c>
    </row>
    <row r="136" spans="1:2" x14ac:dyDescent="0.55000000000000004">
      <c r="A136" t="s">
        <v>755</v>
      </c>
      <c r="B136">
        <f>回答シート_値!D43</f>
        <v>0</v>
      </c>
    </row>
    <row r="137" spans="1:2" x14ac:dyDescent="0.55000000000000004">
      <c r="A137" t="s">
        <v>756</v>
      </c>
      <c r="B137">
        <f>回答シート_値!D44</f>
        <v>0</v>
      </c>
    </row>
    <row r="138" spans="1:2" x14ac:dyDescent="0.55000000000000004">
      <c r="A138" t="s">
        <v>757</v>
      </c>
      <c r="B138">
        <f>回答シート!AG198</f>
        <v>0</v>
      </c>
    </row>
    <row r="139" spans="1:2" x14ac:dyDescent="0.55000000000000004">
      <c r="A139" t="s">
        <v>758</v>
      </c>
      <c r="B139">
        <f>回答シート!AG200</f>
        <v>0</v>
      </c>
    </row>
    <row r="140" spans="1:2" x14ac:dyDescent="0.55000000000000004">
      <c r="A140" t="s">
        <v>759</v>
      </c>
      <c r="B140" t="str">
        <f>一覧シート!AV21</f>
        <v>未入力</v>
      </c>
    </row>
    <row r="141" spans="1:2" x14ac:dyDescent="0.55000000000000004">
      <c r="A141" t="s">
        <v>760</v>
      </c>
      <c r="B141">
        <f>回答シート!AG202</f>
        <v>0</v>
      </c>
    </row>
    <row r="142" spans="1:2" x14ac:dyDescent="0.55000000000000004">
      <c r="A142" t="s">
        <v>761</v>
      </c>
      <c r="B142">
        <f>回答シート!AU202</f>
        <v>0</v>
      </c>
    </row>
    <row r="143" spans="1:2" x14ac:dyDescent="0.55000000000000004">
      <c r="A143" t="s">
        <v>762</v>
      </c>
      <c r="B143">
        <f>回答シート!AU206</f>
        <v>0</v>
      </c>
    </row>
    <row r="144" spans="1:2" x14ac:dyDescent="0.55000000000000004">
      <c r="A144" t="s">
        <v>763</v>
      </c>
      <c r="B144">
        <f>回答シート!AI208</f>
        <v>0</v>
      </c>
    </row>
    <row r="145" spans="1:2" x14ac:dyDescent="0.55000000000000004">
      <c r="A145" t="s">
        <v>764</v>
      </c>
      <c r="B145">
        <f>回答シート!AY208</f>
        <v>0</v>
      </c>
    </row>
    <row r="146" spans="1:2" x14ac:dyDescent="0.55000000000000004">
      <c r="A146" t="s">
        <v>765</v>
      </c>
      <c r="B146">
        <f>回答シート_値!D45</f>
        <v>0</v>
      </c>
    </row>
    <row r="147" spans="1:2" x14ac:dyDescent="0.55000000000000004">
      <c r="A147" t="s">
        <v>766</v>
      </c>
      <c r="B147">
        <f>回答シート_値!D46</f>
        <v>0</v>
      </c>
    </row>
    <row r="148" spans="1:2" x14ac:dyDescent="0.55000000000000004">
      <c r="A148" t="s">
        <v>767</v>
      </c>
      <c r="B148">
        <f>回答シート_値!D47</f>
        <v>0</v>
      </c>
    </row>
    <row r="149" spans="1:2" x14ac:dyDescent="0.55000000000000004">
      <c r="A149" t="s">
        <v>768</v>
      </c>
      <c r="B149">
        <f>回答シート!AG225</f>
        <v>0</v>
      </c>
    </row>
    <row r="150" spans="1:2" x14ac:dyDescent="0.55000000000000004">
      <c r="A150" t="s">
        <v>769</v>
      </c>
      <c r="B150">
        <f>回答シート!AG227</f>
        <v>0</v>
      </c>
    </row>
    <row r="151" spans="1:2" x14ac:dyDescent="0.55000000000000004">
      <c r="A151" t="s">
        <v>770</v>
      </c>
      <c r="B151" t="str">
        <f>一覧シート!AV22</f>
        <v>未入力</v>
      </c>
    </row>
    <row r="152" spans="1:2" x14ac:dyDescent="0.55000000000000004">
      <c r="A152" t="s">
        <v>771</v>
      </c>
      <c r="B152">
        <f>回答シート!AG229</f>
        <v>0</v>
      </c>
    </row>
    <row r="153" spans="1:2" x14ac:dyDescent="0.55000000000000004">
      <c r="A153" t="s">
        <v>772</v>
      </c>
      <c r="B153">
        <f>回答シート!AU229</f>
        <v>0</v>
      </c>
    </row>
    <row r="154" spans="1:2" x14ac:dyDescent="0.55000000000000004">
      <c r="A154" t="s">
        <v>773</v>
      </c>
      <c r="B154">
        <f>回答シート!AU233</f>
        <v>0</v>
      </c>
    </row>
    <row r="155" spans="1:2" x14ac:dyDescent="0.55000000000000004">
      <c r="A155" t="s">
        <v>774</v>
      </c>
      <c r="B155">
        <f>回答シート!AI235</f>
        <v>0</v>
      </c>
    </row>
    <row r="156" spans="1:2" x14ac:dyDescent="0.55000000000000004">
      <c r="A156" t="s">
        <v>775</v>
      </c>
      <c r="B156">
        <f>回答シート!AY235</f>
        <v>0</v>
      </c>
    </row>
    <row r="157" spans="1:2" x14ac:dyDescent="0.55000000000000004">
      <c r="A157" t="s">
        <v>776</v>
      </c>
      <c r="B157">
        <f>回答シート_値!D48</f>
        <v>0</v>
      </c>
    </row>
    <row r="158" spans="1:2" x14ac:dyDescent="0.55000000000000004">
      <c r="A158" t="s">
        <v>777</v>
      </c>
      <c r="B158">
        <f>回答シート_値!D49</f>
        <v>0</v>
      </c>
    </row>
    <row r="159" spans="1:2" x14ac:dyDescent="0.55000000000000004">
      <c r="A159" t="s">
        <v>778</v>
      </c>
      <c r="B159">
        <f>回答シート_値!D50</f>
        <v>0</v>
      </c>
    </row>
    <row r="160" spans="1:2" x14ac:dyDescent="0.55000000000000004">
      <c r="A160" t="s">
        <v>779</v>
      </c>
      <c r="B160">
        <f>回答シート_値!D51</f>
        <v>0</v>
      </c>
    </row>
    <row r="161" spans="1:2" x14ac:dyDescent="0.55000000000000004">
      <c r="A161" t="s">
        <v>780</v>
      </c>
      <c r="B161">
        <f>回答シート!AG250</f>
        <v>0</v>
      </c>
    </row>
    <row r="162" spans="1:2" x14ac:dyDescent="0.55000000000000004">
      <c r="A162" t="s">
        <v>781</v>
      </c>
      <c r="B162">
        <f>回答シート!AG252</f>
        <v>0</v>
      </c>
    </row>
    <row r="163" spans="1:2" x14ac:dyDescent="0.55000000000000004">
      <c r="A163" t="s">
        <v>782</v>
      </c>
      <c r="B163" t="str">
        <f>一覧シート!AV23</f>
        <v>未入力</v>
      </c>
    </row>
    <row r="164" spans="1:2" x14ac:dyDescent="0.55000000000000004">
      <c r="A164" t="s">
        <v>783</v>
      </c>
      <c r="B164">
        <f>回答シート!AG254</f>
        <v>0</v>
      </c>
    </row>
    <row r="165" spans="1:2" x14ac:dyDescent="0.55000000000000004">
      <c r="A165" t="s">
        <v>784</v>
      </c>
      <c r="B165">
        <f>回答シート!AU254</f>
        <v>0</v>
      </c>
    </row>
    <row r="166" spans="1:2" x14ac:dyDescent="0.55000000000000004">
      <c r="A166" t="s">
        <v>785</v>
      </c>
      <c r="B166">
        <f>回答シート!AU258</f>
        <v>0</v>
      </c>
    </row>
    <row r="167" spans="1:2" x14ac:dyDescent="0.55000000000000004">
      <c r="A167" t="s">
        <v>786</v>
      </c>
      <c r="B167">
        <f>回答シート!AI260</f>
        <v>0</v>
      </c>
    </row>
    <row r="168" spans="1:2" x14ac:dyDescent="0.55000000000000004">
      <c r="A168" t="s">
        <v>787</v>
      </c>
      <c r="B168">
        <f>回答シート!AY260</f>
        <v>0</v>
      </c>
    </row>
    <row r="169" spans="1:2" x14ac:dyDescent="0.55000000000000004">
      <c r="A169" t="s">
        <v>788</v>
      </c>
      <c r="B169">
        <f>回答シート_値!D52</f>
        <v>0</v>
      </c>
    </row>
    <row r="170" spans="1:2" x14ac:dyDescent="0.55000000000000004">
      <c r="A170" t="s">
        <v>789</v>
      </c>
      <c r="B170">
        <f>回答シート_値!D53</f>
        <v>0</v>
      </c>
    </row>
    <row r="171" spans="1:2" x14ac:dyDescent="0.55000000000000004">
      <c r="A171" t="s">
        <v>790</v>
      </c>
      <c r="B171">
        <f>回答シート_値!D54</f>
        <v>0</v>
      </c>
    </row>
    <row r="172" spans="1:2" x14ac:dyDescent="0.55000000000000004">
      <c r="A172" t="s">
        <v>791</v>
      </c>
      <c r="B172">
        <f>回答シート_値!D55</f>
        <v>0</v>
      </c>
    </row>
    <row r="173" spans="1:2" x14ac:dyDescent="0.55000000000000004">
      <c r="A173" t="s">
        <v>792</v>
      </c>
      <c r="B173">
        <f>回答シート_値!D56</f>
        <v>0</v>
      </c>
    </row>
    <row r="174" spans="1:2" x14ac:dyDescent="0.55000000000000004">
      <c r="A174" t="s">
        <v>793</v>
      </c>
      <c r="B174">
        <f>回答シート!AG271</f>
        <v>0</v>
      </c>
    </row>
    <row r="175" spans="1:2" x14ac:dyDescent="0.55000000000000004">
      <c r="A175" t="s">
        <v>794</v>
      </c>
      <c r="B175">
        <f>回答シート!AG273</f>
        <v>0</v>
      </c>
    </row>
    <row r="176" spans="1:2" x14ac:dyDescent="0.55000000000000004">
      <c r="A176" t="s">
        <v>795</v>
      </c>
      <c r="B176" t="str">
        <f>一覧シート!AV24</f>
        <v>未入力</v>
      </c>
    </row>
    <row r="177" spans="1:2" x14ac:dyDescent="0.55000000000000004">
      <c r="A177" t="s">
        <v>796</v>
      </c>
      <c r="B177">
        <f>回答シート!AG275</f>
        <v>0</v>
      </c>
    </row>
    <row r="178" spans="1:2" x14ac:dyDescent="0.55000000000000004">
      <c r="A178" t="s">
        <v>797</v>
      </c>
      <c r="B178">
        <f>回答シート!AU275</f>
        <v>0</v>
      </c>
    </row>
    <row r="179" spans="1:2" x14ac:dyDescent="0.55000000000000004">
      <c r="A179" t="s">
        <v>798</v>
      </c>
      <c r="B179">
        <f>回答シート!AU279</f>
        <v>0</v>
      </c>
    </row>
    <row r="180" spans="1:2" x14ac:dyDescent="0.55000000000000004">
      <c r="A180" t="s">
        <v>799</v>
      </c>
      <c r="B180">
        <f>回答シート!AI281</f>
        <v>0</v>
      </c>
    </row>
    <row r="181" spans="1:2" x14ac:dyDescent="0.55000000000000004">
      <c r="A181" t="s">
        <v>800</v>
      </c>
      <c r="B181">
        <f>回答シート!AY281</f>
        <v>0</v>
      </c>
    </row>
    <row r="182" spans="1:2" x14ac:dyDescent="0.55000000000000004">
      <c r="A182" t="s">
        <v>801</v>
      </c>
      <c r="B182">
        <f>回答シート_値!D57</f>
        <v>0</v>
      </c>
    </row>
    <row r="183" spans="1:2" x14ac:dyDescent="0.55000000000000004">
      <c r="A183" t="s">
        <v>802</v>
      </c>
      <c r="B183">
        <f>回答シート_値!D58</f>
        <v>0</v>
      </c>
    </row>
    <row r="184" spans="1:2" x14ac:dyDescent="0.55000000000000004">
      <c r="A184" t="s">
        <v>803</v>
      </c>
      <c r="B184">
        <f>回答シート_値!D59</f>
        <v>0</v>
      </c>
    </row>
    <row r="185" spans="1:2" x14ac:dyDescent="0.55000000000000004">
      <c r="A185" t="s">
        <v>804</v>
      </c>
      <c r="B185">
        <f>回答シート_値!D60</f>
        <v>0</v>
      </c>
    </row>
    <row r="186" spans="1:2" x14ac:dyDescent="0.55000000000000004">
      <c r="A186" t="s">
        <v>805</v>
      </c>
      <c r="B186">
        <f>回答シート!AG306</f>
        <v>0</v>
      </c>
    </row>
    <row r="187" spans="1:2" x14ac:dyDescent="0.55000000000000004">
      <c r="A187" t="s">
        <v>806</v>
      </c>
      <c r="B187">
        <f>回答シート!AG308</f>
        <v>0</v>
      </c>
    </row>
    <row r="188" spans="1:2" x14ac:dyDescent="0.55000000000000004">
      <c r="A188" t="s">
        <v>807</v>
      </c>
      <c r="B188" t="str">
        <f>一覧シート!AV25</f>
        <v>未入力</v>
      </c>
    </row>
    <row r="189" spans="1:2" x14ac:dyDescent="0.55000000000000004">
      <c r="A189" t="s">
        <v>808</v>
      </c>
      <c r="B189">
        <f>回答シート!AG310</f>
        <v>0</v>
      </c>
    </row>
    <row r="190" spans="1:2" x14ac:dyDescent="0.55000000000000004">
      <c r="A190" t="s">
        <v>809</v>
      </c>
      <c r="B190">
        <f>回答シート!AU310</f>
        <v>0</v>
      </c>
    </row>
    <row r="191" spans="1:2" x14ac:dyDescent="0.55000000000000004">
      <c r="A191" t="s">
        <v>810</v>
      </c>
      <c r="B191">
        <f>回答シート!AU314</f>
        <v>0</v>
      </c>
    </row>
    <row r="192" spans="1:2" x14ac:dyDescent="0.55000000000000004">
      <c r="A192" t="s">
        <v>811</v>
      </c>
      <c r="B192">
        <f>回答シート!AI316</f>
        <v>0</v>
      </c>
    </row>
    <row r="193" spans="1:2" x14ac:dyDescent="0.55000000000000004">
      <c r="A193" t="s">
        <v>812</v>
      </c>
      <c r="B193">
        <f>回答シート!AY316</f>
        <v>0</v>
      </c>
    </row>
    <row r="194" spans="1:2" x14ac:dyDescent="0.55000000000000004">
      <c r="A194" t="s">
        <v>813</v>
      </c>
      <c r="B194">
        <f>回答シート_値!D61</f>
        <v>0</v>
      </c>
    </row>
    <row r="195" spans="1:2" x14ac:dyDescent="0.55000000000000004">
      <c r="A195" t="s">
        <v>814</v>
      </c>
      <c r="B195">
        <f>回答シート_値!D62</f>
        <v>0</v>
      </c>
    </row>
    <row r="196" spans="1:2" x14ac:dyDescent="0.55000000000000004">
      <c r="A196" t="s">
        <v>815</v>
      </c>
      <c r="B196">
        <f>回答シート_値!D63</f>
        <v>0</v>
      </c>
    </row>
    <row r="197" spans="1:2" x14ac:dyDescent="0.55000000000000004">
      <c r="A197" t="s">
        <v>816</v>
      </c>
      <c r="B197">
        <f>回答シート_値!D64</f>
        <v>0</v>
      </c>
    </row>
    <row r="198" spans="1:2" x14ac:dyDescent="0.55000000000000004">
      <c r="A198" t="s">
        <v>817</v>
      </c>
      <c r="B198">
        <f>回答シート!AG337</f>
        <v>0</v>
      </c>
    </row>
    <row r="199" spans="1:2" x14ac:dyDescent="0.55000000000000004">
      <c r="A199" t="s">
        <v>818</v>
      </c>
      <c r="B199">
        <f>回答シート!AG339</f>
        <v>0</v>
      </c>
    </row>
    <row r="200" spans="1:2" x14ac:dyDescent="0.55000000000000004">
      <c r="A200" t="s">
        <v>819</v>
      </c>
      <c r="B200" t="str">
        <f>一覧シート!AV26</f>
        <v>未入力</v>
      </c>
    </row>
    <row r="201" spans="1:2" x14ac:dyDescent="0.55000000000000004">
      <c r="A201" t="s">
        <v>820</v>
      </c>
      <c r="B201">
        <f>回答シート!AG341</f>
        <v>0</v>
      </c>
    </row>
    <row r="202" spans="1:2" x14ac:dyDescent="0.55000000000000004">
      <c r="A202" t="s">
        <v>821</v>
      </c>
      <c r="B202">
        <f>回答シート!AU341</f>
        <v>0</v>
      </c>
    </row>
    <row r="203" spans="1:2" x14ac:dyDescent="0.55000000000000004">
      <c r="A203" t="s">
        <v>822</v>
      </c>
      <c r="B203">
        <f>回答シート!AU345</f>
        <v>0</v>
      </c>
    </row>
    <row r="204" spans="1:2" x14ac:dyDescent="0.55000000000000004">
      <c r="A204" t="s">
        <v>823</v>
      </c>
      <c r="B204">
        <f>回答シート!AI347</f>
        <v>0</v>
      </c>
    </row>
    <row r="205" spans="1:2" x14ac:dyDescent="0.55000000000000004">
      <c r="A205" t="s">
        <v>824</v>
      </c>
      <c r="B205">
        <f>回答シート!AY347</f>
        <v>0</v>
      </c>
    </row>
    <row r="206" spans="1:2" x14ac:dyDescent="0.55000000000000004">
      <c r="A206" t="s">
        <v>825</v>
      </c>
      <c r="B206">
        <f>回答シート_値!D65</f>
        <v>0</v>
      </c>
    </row>
    <row r="207" spans="1:2" x14ac:dyDescent="0.55000000000000004">
      <c r="A207" t="s">
        <v>826</v>
      </c>
      <c r="B207">
        <f>回答シート_値!D66</f>
        <v>0</v>
      </c>
    </row>
    <row r="208" spans="1:2" x14ac:dyDescent="0.55000000000000004">
      <c r="A208" t="s">
        <v>827</v>
      </c>
      <c r="B208">
        <f>回答シート_値!D67</f>
        <v>0</v>
      </c>
    </row>
    <row r="209" spans="1:2" x14ac:dyDescent="0.55000000000000004">
      <c r="A209" t="s">
        <v>828</v>
      </c>
      <c r="B209">
        <f>回答シート_値!D68</f>
        <v>0</v>
      </c>
    </row>
    <row r="210" spans="1:2" x14ac:dyDescent="0.55000000000000004">
      <c r="A210" t="s">
        <v>829</v>
      </c>
      <c r="B210">
        <f>回答シート_値!D69</f>
        <v>0</v>
      </c>
    </row>
    <row r="211" spans="1:2" x14ac:dyDescent="0.55000000000000004">
      <c r="A211" t="s">
        <v>830</v>
      </c>
      <c r="B211">
        <f>回答シート!AG358</f>
        <v>0</v>
      </c>
    </row>
    <row r="212" spans="1:2" x14ac:dyDescent="0.55000000000000004">
      <c r="A212" t="s">
        <v>831</v>
      </c>
      <c r="B212">
        <f>回答シート!AG360</f>
        <v>0</v>
      </c>
    </row>
    <row r="213" spans="1:2" x14ac:dyDescent="0.55000000000000004">
      <c r="A213" t="s">
        <v>832</v>
      </c>
      <c r="B213" t="str">
        <f>一覧シート!AV27</f>
        <v>未入力</v>
      </c>
    </row>
    <row r="214" spans="1:2" x14ac:dyDescent="0.55000000000000004">
      <c r="A214" t="s">
        <v>833</v>
      </c>
      <c r="B214">
        <f>回答シート!AG362</f>
        <v>0</v>
      </c>
    </row>
    <row r="215" spans="1:2" x14ac:dyDescent="0.55000000000000004">
      <c r="A215" t="s">
        <v>834</v>
      </c>
      <c r="B215">
        <f>回答シート!AU362</f>
        <v>0</v>
      </c>
    </row>
    <row r="216" spans="1:2" x14ac:dyDescent="0.55000000000000004">
      <c r="A216" t="s">
        <v>835</v>
      </c>
      <c r="B216">
        <f>回答シート!AU366</f>
        <v>0</v>
      </c>
    </row>
    <row r="217" spans="1:2" x14ac:dyDescent="0.55000000000000004">
      <c r="A217" t="s">
        <v>836</v>
      </c>
      <c r="B217">
        <f>回答シート!AI368</f>
        <v>0</v>
      </c>
    </row>
    <row r="218" spans="1:2" x14ac:dyDescent="0.55000000000000004">
      <c r="A218" t="s">
        <v>837</v>
      </c>
      <c r="B218">
        <f>回答シート!AY368</f>
        <v>0</v>
      </c>
    </row>
    <row r="219" spans="1:2" x14ac:dyDescent="0.55000000000000004">
      <c r="A219" t="s">
        <v>838</v>
      </c>
      <c r="B219">
        <f>回答シート_値!D70</f>
        <v>0</v>
      </c>
    </row>
    <row r="220" spans="1:2" x14ac:dyDescent="0.55000000000000004">
      <c r="A220" t="s">
        <v>839</v>
      </c>
      <c r="B220">
        <f>回答シート_値!D71</f>
        <v>0</v>
      </c>
    </row>
    <row r="221" spans="1:2" x14ac:dyDescent="0.55000000000000004">
      <c r="A221" t="s">
        <v>840</v>
      </c>
      <c r="B221">
        <f>回答シート_値!D72</f>
        <v>0</v>
      </c>
    </row>
    <row r="222" spans="1:2" x14ac:dyDescent="0.55000000000000004">
      <c r="A222" t="s">
        <v>841</v>
      </c>
      <c r="B222">
        <f>回答シート_値!D73</f>
        <v>0</v>
      </c>
    </row>
    <row r="223" spans="1:2" x14ac:dyDescent="0.55000000000000004">
      <c r="A223" t="s">
        <v>842</v>
      </c>
      <c r="B223">
        <f>回答シート!AG385</f>
        <v>0</v>
      </c>
    </row>
    <row r="224" spans="1:2" x14ac:dyDescent="0.55000000000000004">
      <c r="A224" t="s">
        <v>843</v>
      </c>
      <c r="B224">
        <f>回答シート!AG387</f>
        <v>0</v>
      </c>
    </row>
    <row r="225" spans="1:2" x14ac:dyDescent="0.55000000000000004">
      <c r="A225" t="s">
        <v>844</v>
      </c>
      <c r="B225" t="str">
        <f>一覧シート!AV28</f>
        <v>未入力</v>
      </c>
    </row>
    <row r="226" spans="1:2" x14ac:dyDescent="0.55000000000000004">
      <c r="A226" t="s">
        <v>845</v>
      </c>
      <c r="B226">
        <f>回答シート!AG389</f>
        <v>0</v>
      </c>
    </row>
    <row r="227" spans="1:2" x14ac:dyDescent="0.55000000000000004">
      <c r="A227" t="s">
        <v>846</v>
      </c>
      <c r="B227">
        <f>回答シート!AU389</f>
        <v>0</v>
      </c>
    </row>
    <row r="228" spans="1:2" x14ac:dyDescent="0.55000000000000004">
      <c r="A228" t="s">
        <v>847</v>
      </c>
      <c r="B228">
        <f>回答シート!AU393</f>
        <v>0</v>
      </c>
    </row>
    <row r="229" spans="1:2" x14ac:dyDescent="0.55000000000000004">
      <c r="A229" t="s">
        <v>848</v>
      </c>
      <c r="B229">
        <f>回答シート!AI395</f>
        <v>0</v>
      </c>
    </row>
    <row r="230" spans="1:2" x14ac:dyDescent="0.55000000000000004">
      <c r="A230" t="s">
        <v>849</v>
      </c>
      <c r="B230">
        <f>回答シート!AY395</f>
        <v>0</v>
      </c>
    </row>
    <row r="231" spans="1:2" x14ac:dyDescent="0.55000000000000004">
      <c r="A231" t="s">
        <v>850</v>
      </c>
      <c r="B231">
        <f>回答シート_値!D74</f>
        <v>0</v>
      </c>
    </row>
    <row r="232" spans="1:2" x14ac:dyDescent="0.55000000000000004">
      <c r="A232" t="s">
        <v>851</v>
      </c>
      <c r="B232">
        <f>回答シート_値!D75</f>
        <v>0</v>
      </c>
    </row>
    <row r="233" spans="1:2" x14ac:dyDescent="0.55000000000000004">
      <c r="A233" t="s">
        <v>852</v>
      </c>
      <c r="B233">
        <f>回答シート_値!D76</f>
        <v>0</v>
      </c>
    </row>
    <row r="234" spans="1:2" x14ac:dyDescent="0.55000000000000004">
      <c r="A234" t="s">
        <v>853</v>
      </c>
      <c r="B234">
        <f>回答シート!AG406</f>
        <v>0</v>
      </c>
    </row>
    <row r="235" spans="1:2" x14ac:dyDescent="0.55000000000000004">
      <c r="A235" t="s">
        <v>854</v>
      </c>
      <c r="B235">
        <f>回答シート!AG408</f>
        <v>0</v>
      </c>
    </row>
    <row r="236" spans="1:2" x14ac:dyDescent="0.55000000000000004">
      <c r="A236" t="s">
        <v>855</v>
      </c>
      <c r="B236" t="str">
        <f>一覧シート!AV29</f>
        <v>未入力</v>
      </c>
    </row>
    <row r="237" spans="1:2" x14ac:dyDescent="0.55000000000000004">
      <c r="A237" t="s">
        <v>856</v>
      </c>
      <c r="B237">
        <f>回答シート!AG410</f>
        <v>0</v>
      </c>
    </row>
    <row r="238" spans="1:2" x14ac:dyDescent="0.55000000000000004">
      <c r="A238" t="s">
        <v>857</v>
      </c>
      <c r="B238">
        <f>回答シート!AU410</f>
        <v>0</v>
      </c>
    </row>
    <row r="239" spans="1:2" x14ac:dyDescent="0.55000000000000004">
      <c r="A239" t="s">
        <v>858</v>
      </c>
      <c r="B239">
        <f>回答シート!AU414</f>
        <v>0</v>
      </c>
    </row>
    <row r="240" spans="1:2" x14ac:dyDescent="0.55000000000000004">
      <c r="A240" t="s">
        <v>859</v>
      </c>
      <c r="B240">
        <f>回答シート!AI416</f>
        <v>0</v>
      </c>
    </row>
    <row r="241" spans="1:2" x14ac:dyDescent="0.55000000000000004">
      <c r="A241" t="s">
        <v>860</v>
      </c>
      <c r="B241">
        <f>回答シート!AY416</f>
        <v>0</v>
      </c>
    </row>
    <row r="242" spans="1:2" x14ac:dyDescent="0.55000000000000004">
      <c r="A242" t="s">
        <v>861</v>
      </c>
      <c r="B242">
        <f>回答シート_値!D77</f>
        <v>0</v>
      </c>
    </row>
    <row r="243" spans="1:2" x14ac:dyDescent="0.55000000000000004">
      <c r="A243" t="s">
        <v>862</v>
      </c>
      <c r="B243">
        <f>回答シート_値!D78</f>
        <v>0</v>
      </c>
    </row>
    <row r="244" spans="1:2" x14ac:dyDescent="0.55000000000000004">
      <c r="A244" t="s">
        <v>863</v>
      </c>
      <c r="B244">
        <f>回答シート_値!D79</f>
        <v>0</v>
      </c>
    </row>
    <row r="245" spans="1:2" x14ac:dyDescent="0.55000000000000004">
      <c r="A245" t="s">
        <v>864</v>
      </c>
      <c r="B245">
        <f>回答シート_値!D80</f>
        <v>0</v>
      </c>
    </row>
    <row r="246" spans="1:2" x14ac:dyDescent="0.55000000000000004">
      <c r="A246" t="s">
        <v>865</v>
      </c>
      <c r="B246">
        <f>回答シート!AG427</f>
        <v>0</v>
      </c>
    </row>
    <row r="247" spans="1:2" x14ac:dyDescent="0.55000000000000004">
      <c r="A247" t="s">
        <v>866</v>
      </c>
      <c r="B247">
        <f>回答シート!AG429</f>
        <v>0</v>
      </c>
    </row>
    <row r="248" spans="1:2" x14ac:dyDescent="0.55000000000000004">
      <c r="A248" t="s">
        <v>867</v>
      </c>
      <c r="B248" t="str">
        <f>一覧シート!AV30</f>
        <v>未入力</v>
      </c>
    </row>
    <row r="249" spans="1:2" x14ac:dyDescent="0.55000000000000004">
      <c r="A249" t="s">
        <v>868</v>
      </c>
      <c r="B249">
        <f>回答シート!AG431</f>
        <v>0</v>
      </c>
    </row>
    <row r="250" spans="1:2" x14ac:dyDescent="0.55000000000000004">
      <c r="A250" t="s">
        <v>869</v>
      </c>
      <c r="B250">
        <f>回答シート!AU431</f>
        <v>0</v>
      </c>
    </row>
    <row r="251" spans="1:2" x14ac:dyDescent="0.55000000000000004">
      <c r="A251" t="s">
        <v>870</v>
      </c>
      <c r="B251">
        <f>回答シート!AU435</f>
        <v>0</v>
      </c>
    </row>
    <row r="252" spans="1:2" x14ac:dyDescent="0.55000000000000004">
      <c r="A252" t="s">
        <v>871</v>
      </c>
      <c r="B252">
        <f>回答シート!AI437</f>
        <v>0</v>
      </c>
    </row>
    <row r="253" spans="1:2" x14ac:dyDescent="0.55000000000000004">
      <c r="A253" t="s">
        <v>872</v>
      </c>
      <c r="B253">
        <f>回答シート!AY437</f>
        <v>0</v>
      </c>
    </row>
    <row r="254" spans="1:2" x14ac:dyDescent="0.55000000000000004">
      <c r="A254" t="s">
        <v>873</v>
      </c>
      <c r="B254">
        <f>回答シート_値!D81</f>
        <v>0</v>
      </c>
    </row>
    <row r="255" spans="1:2" x14ac:dyDescent="0.55000000000000004">
      <c r="A255" t="s">
        <v>874</v>
      </c>
      <c r="B255">
        <f>回答シート_値!D82</f>
        <v>0</v>
      </c>
    </row>
    <row r="256" spans="1:2" x14ac:dyDescent="0.55000000000000004">
      <c r="A256" t="s">
        <v>875</v>
      </c>
      <c r="B256">
        <f>回答シート_値!D83</f>
        <v>0</v>
      </c>
    </row>
    <row r="257" spans="1:2" x14ac:dyDescent="0.55000000000000004">
      <c r="A257" t="s">
        <v>876</v>
      </c>
      <c r="B257">
        <f>回答シート!AG448</f>
        <v>0</v>
      </c>
    </row>
    <row r="258" spans="1:2" x14ac:dyDescent="0.55000000000000004">
      <c r="A258" t="s">
        <v>877</v>
      </c>
      <c r="B258">
        <f>回答シート!AG450</f>
        <v>0</v>
      </c>
    </row>
    <row r="259" spans="1:2" x14ac:dyDescent="0.55000000000000004">
      <c r="A259" t="s">
        <v>878</v>
      </c>
      <c r="B259" t="str">
        <f>一覧シート!AV31</f>
        <v>未入力</v>
      </c>
    </row>
    <row r="260" spans="1:2" x14ac:dyDescent="0.55000000000000004">
      <c r="A260" t="s">
        <v>879</v>
      </c>
      <c r="B260">
        <f>回答シート!AG452</f>
        <v>0</v>
      </c>
    </row>
    <row r="261" spans="1:2" x14ac:dyDescent="0.55000000000000004">
      <c r="A261" t="s">
        <v>880</v>
      </c>
      <c r="B261">
        <f>回答シート!AU452</f>
        <v>0</v>
      </c>
    </row>
    <row r="262" spans="1:2" x14ac:dyDescent="0.55000000000000004">
      <c r="A262" t="s">
        <v>881</v>
      </c>
      <c r="B262">
        <f>回答シート!AU456</f>
        <v>0</v>
      </c>
    </row>
    <row r="263" spans="1:2" x14ac:dyDescent="0.55000000000000004">
      <c r="A263" t="s">
        <v>882</v>
      </c>
      <c r="B263">
        <f>回答シート!AI458</f>
        <v>0</v>
      </c>
    </row>
    <row r="264" spans="1:2" x14ac:dyDescent="0.55000000000000004">
      <c r="A264" t="s">
        <v>883</v>
      </c>
      <c r="B264">
        <f>回答シート!AY458</f>
        <v>0</v>
      </c>
    </row>
    <row r="265" spans="1:2" x14ac:dyDescent="0.55000000000000004">
      <c r="A265" t="s">
        <v>884</v>
      </c>
      <c r="B265">
        <f>回答シート_値!D84</f>
        <v>0</v>
      </c>
    </row>
    <row r="266" spans="1:2" x14ac:dyDescent="0.55000000000000004">
      <c r="A266" t="s">
        <v>885</v>
      </c>
      <c r="B266">
        <f>回答シート_値!D85</f>
        <v>0</v>
      </c>
    </row>
    <row r="267" spans="1:2" x14ac:dyDescent="0.55000000000000004">
      <c r="A267" t="s">
        <v>886</v>
      </c>
      <c r="B267">
        <f>回答シート!AG469</f>
        <v>0</v>
      </c>
    </row>
    <row r="268" spans="1:2" x14ac:dyDescent="0.55000000000000004">
      <c r="A268" t="s">
        <v>887</v>
      </c>
      <c r="B268">
        <f>回答シート!AG471</f>
        <v>0</v>
      </c>
    </row>
    <row r="269" spans="1:2" x14ac:dyDescent="0.55000000000000004">
      <c r="A269" t="s">
        <v>888</v>
      </c>
      <c r="B269" t="str">
        <f>一覧シート!AV33</f>
        <v>未入力</v>
      </c>
    </row>
    <row r="270" spans="1:2" x14ac:dyDescent="0.55000000000000004">
      <c r="A270" t="s">
        <v>889</v>
      </c>
      <c r="B270">
        <f>回答シート!AG473</f>
        <v>0</v>
      </c>
    </row>
    <row r="271" spans="1:2" x14ac:dyDescent="0.55000000000000004">
      <c r="A271" t="s">
        <v>890</v>
      </c>
      <c r="B271">
        <f>回答シート!AU473</f>
        <v>0</v>
      </c>
    </row>
    <row r="272" spans="1:2" x14ac:dyDescent="0.55000000000000004">
      <c r="A272" t="s">
        <v>891</v>
      </c>
      <c r="B272">
        <f>回答シート!AU477</f>
        <v>0</v>
      </c>
    </row>
    <row r="273" spans="1:2" x14ac:dyDescent="0.55000000000000004">
      <c r="A273" t="s">
        <v>892</v>
      </c>
      <c r="B273">
        <f>回答シート!AI479</f>
        <v>0</v>
      </c>
    </row>
    <row r="274" spans="1:2" x14ac:dyDescent="0.55000000000000004">
      <c r="A274" t="s">
        <v>893</v>
      </c>
      <c r="B274">
        <f>回答シート!AY479</f>
        <v>0</v>
      </c>
    </row>
    <row r="275" spans="1:2" x14ac:dyDescent="0.55000000000000004">
      <c r="A275" t="s">
        <v>894</v>
      </c>
      <c r="B275">
        <f>回答シート_値!D86</f>
        <v>0</v>
      </c>
    </row>
    <row r="276" spans="1:2" x14ac:dyDescent="0.55000000000000004">
      <c r="A276" t="s">
        <v>895</v>
      </c>
      <c r="B276">
        <f>回答シート_値!D87</f>
        <v>0</v>
      </c>
    </row>
    <row r="277" spans="1:2" x14ac:dyDescent="0.55000000000000004">
      <c r="A277" t="s">
        <v>896</v>
      </c>
      <c r="B277">
        <f>回答シート!AG490</f>
        <v>0</v>
      </c>
    </row>
    <row r="278" spans="1:2" x14ac:dyDescent="0.55000000000000004">
      <c r="A278" t="s">
        <v>897</v>
      </c>
      <c r="B278">
        <f>回答シート!AG492</f>
        <v>0</v>
      </c>
    </row>
    <row r="279" spans="1:2" x14ac:dyDescent="0.55000000000000004">
      <c r="A279" t="s">
        <v>898</v>
      </c>
      <c r="B279" t="str">
        <f>一覧シート!AV34</f>
        <v>未入力</v>
      </c>
    </row>
    <row r="280" spans="1:2" x14ac:dyDescent="0.55000000000000004">
      <c r="A280" t="s">
        <v>899</v>
      </c>
      <c r="B280">
        <f>回答シート!AG494</f>
        <v>0</v>
      </c>
    </row>
    <row r="281" spans="1:2" x14ac:dyDescent="0.55000000000000004">
      <c r="A281" t="s">
        <v>900</v>
      </c>
      <c r="B281">
        <f>回答シート!AU494</f>
        <v>0</v>
      </c>
    </row>
    <row r="282" spans="1:2" x14ac:dyDescent="0.55000000000000004">
      <c r="A282" t="s">
        <v>901</v>
      </c>
      <c r="B282">
        <f>回答シート!AU498</f>
        <v>0</v>
      </c>
    </row>
    <row r="283" spans="1:2" x14ac:dyDescent="0.55000000000000004">
      <c r="A283" t="s">
        <v>902</v>
      </c>
      <c r="B283">
        <f>回答シート!AI500</f>
        <v>0</v>
      </c>
    </row>
    <row r="284" spans="1:2" x14ac:dyDescent="0.55000000000000004">
      <c r="A284" t="s">
        <v>903</v>
      </c>
      <c r="B284">
        <f>回答シート!AY500</f>
        <v>0</v>
      </c>
    </row>
    <row r="285" spans="1:2" x14ac:dyDescent="0.55000000000000004">
      <c r="A285" t="s">
        <v>904</v>
      </c>
      <c r="B285">
        <f>回答シート_値!D88</f>
        <v>0</v>
      </c>
    </row>
    <row r="286" spans="1:2" x14ac:dyDescent="0.55000000000000004">
      <c r="A286" t="s">
        <v>905</v>
      </c>
      <c r="B286">
        <f>回答シート_値!D89</f>
        <v>0</v>
      </c>
    </row>
    <row r="287" spans="1:2" x14ac:dyDescent="0.55000000000000004">
      <c r="A287" t="s">
        <v>906</v>
      </c>
      <c r="B287">
        <f>回答シート_値!D90</f>
        <v>0</v>
      </c>
    </row>
    <row r="288" spans="1:2" x14ac:dyDescent="0.55000000000000004">
      <c r="A288" t="s">
        <v>907</v>
      </c>
      <c r="B288">
        <f>回答シート_値!D91</f>
        <v>0</v>
      </c>
    </row>
    <row r="289" spans="1:2" x14ac:dyDescent="0.55000000000000004">
      <c r="A289" t="s">
        <v>908</v>
      </c>
      <c r="B289">
        <f>回答シート!AG511</f>
        <v>0</v>
      </c>
    </row>
    <row r="290" spans="1:2" x14ac:dyDescent="0.55000000000000004">
      <c r="A290" t="s">
        <v>909</v>
      </c>
      <c r="B290">
        <f>回答シート!AG513</f>
        <v>0</v>
      </c>
    </row>
    <row r="291" spans="1:2" x14ac:dyDescent="0.55000000000000004">
      <c r="A291" t="s">
        <v>910</v>
      </c>
      <c r="B291" t="str">
        <f>一覧シート!AV35</f>
        <v>未入力</v>
      </c>
    </row>
    <row r="292" spans="1:2" x14ac:dyDescent="0.55000000000000004">
      <c r="A292" t="s">
        <v>911</v>
      </c>
      <c r="B292">
        <f>回答シート!AG515</f>
        <v>0</v>
      </c>
    </row>
    <row r="293" spans="1:2" x14ac:dyDescent="0.55000000000000004">
      <c r="A293" t="s">
        <v>912</v>
      </c>
      <c r="B293">
        <f>回答シート!AU515</f>
        <v>0</v>
      </c>
    </row>
    <row r="294" spans="1:2" x14ac:dyDescent="0.55000000000000004">
      <c r="A294" t="s">
        <v>913</v>
      </c>
      <c r="B294">
        <f>回答シート!AU519</f>
        <v>0</v>
      </c>
    </row>
    <row r="295" spans="1:2" x14ac:dyDescent="0.55000000000000004">
      <c r="A295" t="s">
        <v>914</v>
      </c>
      <c r="B295">
        <f>回答シート!AI521</f>
        <v>0</v>
      </c>
    </row>
    <row r="296" spans="1:2" x14ac:dyDescent="0.55000000000000004">
      <c r="A296" t="s">
        <v>915</v>
      </c>
      <c r="B296">
        <f>回答シート!AY521</f>
        <v>0</v>
      </c>
    </row>
    <row r="297" spans="1:2" x14ac:dyDescent="0.55000000000000004">
      <c r="A297" t="s">
        <v>916</v>
      </c>
      <c r="B297">
        <f>回答シート_値!D92</f>
        <v>0</v>
      </c>
    </row>
    <row r="298" spans="1:2" x14ac:dyDescent="0.55000000000000004">
      <c r="A298" t="s">
        <v>917</v>
      </c>
      <c r="B298">
        <f>回答シート_値!D93</f>
        <v>0</v>
      </c>
    </row>
    <row r="299" spans="1:2" x14ac:dyDescent="0.55000000000000004">
      <c r="A299" t="s">
        <v>918</v>
      </c>
      <c r="B299">
        <f>回答シート_値!D94</f>
        <v>0</v>
      </c>
    </row>
    <row r="300" spans="1:2" x14ac:dyDescent="0.55000000000000004">
      <c r="A300" t="s">
        <v>919</v>
      </c>
      <c r="B300">
        <f>回答シート_値!D95</f>
        <v>0</v>
      </c>
    </row>
    <row r="301" spans="1:2" x14ac:dyDescent="0.55000000000000004">
      <c r="A301" t="s">
        <v>920</v>
      </c>
      <c r="B301">
        <f>回答シート_値!D96</f>
        <v>0</v>
      </c>
    </row>
    <row r="302" spans="1:2" x14ac:dyDescent="0.55000000000000004">
      <c r="A302" t="s">
        <v>921</v>
      </c>
      <c r="B302">
        <f>回答シート_値!D97</f>
        <v>0</v>
      </c>
    </row>
    <row r="303" spans="1:2" x14ac:dyDescent="0.55000000000000004">
      <c r="A303" t="s">
        <v>922</v>
      </c>
      <c r="B303">
        <f>回答シート!AG532</f>
        <v>0</v>
      </c>
    </row>
    <row r="304" spans="1:2" x14ac:dyDescent="0.55000000000000004">
      <c r="A304" t="s">
        <v>923</v>
      </c>
      <c r="B304">
        <f>回答シート!AG534</f>
        <v>0</v>
      </c>
    </row>
    <row r="305" spans="1:2" x14ac:dyDescent="0.55000000000000004">
      <c r="A305" t="s">
        <v>924</v>
      </c>
      <c r="B305" t="str">
        <f>一覧シート!AV36</f>
        <v>未入力</v>
      </c>
    </row>
    <row r="306" spans="1:2" x14ac:dyDescent="0.55000000000000004">
      <c r="A306" t="s">
        <v>925</v>
      </c>
      <c r="B306">
        <f>回答シート!AG536</f>
        <v>0</v>
      </c>
    </row>
    <row r="307" spans="1:2" x14ac:dyDescent="0.55000000000000004">
      <c r="A307" t="s">
        <v>926</v>
      </c>
      <c r="B307">
        <f>回答シート!AU536</f>
        <v>0</v>
      </c>
    </row>
    <row r="308" spans="1:2" x14ac:dyDescent="0.55000000000000004">
      <c r="A308" t="s">
        <v>927</v>
      </c>
      <c r="B308">
        <f>回答シート!AU540</f>
        <v>0</v>
      </c>
    </row>
    <row r="309" spans="1:2" x14ac:dyDescent="0.55000000000000004">
      <c r="A309" t="s">
        <v>928</v>
      </c>
      <c r="B309">
        <f>回答シート!AI542</f>
        <v>0</v>
      </c>
    </row>
    <row r="310" spans="1:2" x14ac:dyDescent="0.55000000000000004">
      <c r="A310" t="s">
        <v>929</v>
      </c>
      <c r="B310">
        <f>回答シート!AY542</f>
        <v>0</v>
      </c>
    </row>
    <row r="311" spans="1:2" x14ac:dyDescent="0.55000000000000004">
      <c r="A311" t="s">
        <v>930</v>
      </c>
      <c r="B311">
        <f>回答シート_値!D98</f>
        <v>0</v>
      </c>
    </row>
    <row r="312" spans="1:2" x14ac:dyDescent="0.55000000000000004">
      <c r="A312" t="s">
        <v>931</v>
      </c>
      <c r="B312">
        <f>回答シート_値!D99</f>
        <v>0</v>
      </c>
    </row>
    <row r="313" spans="1:2" x14ac:dyDescent="0.55000000000000004">
      <c r="A313" t="s">
        <v>932</v>
      </c>
      <c r="B313">
        <f>回答シート_値!D100</f>
        <v>0</v>
      </c>
    </row>
    <row r="314" spans="1:2" x14ac:dyDescent="0.55000000000000004">
      <c r="A314" t="s">
        <v>933</v>
      </c>
      <c r="B314">
        <f>回答シート_値!D101</f>
        <v>0</v>
      </c>
    </row>
    <row r="315" spans="1:2" x14ac:dyDescent="0.55000000000000004">
      <c r="A315" t="s">
        <v>934</v>
      </c>
      <c r="B315">
        <f>回答シート_値!D102</f>
        <v>0</v>
      </c>
    </row>
    <row r="316" spans="1:2" x14ac:dyDescent="0.55000000000000004">
      <c r="A316" t="s">
        <v>935</v>
      </c>
      <c r="B316">
        <f>回答シート!AG553</f>
        <v>0</v>
      </c>
    </row>
    <row r="317" spans="1:2" x14ac:dyDescent="0.55000000000000004">
      <c r="A317" t="s">
        <v>936</v>
      </c>
      <c r="B317">
        <f>回答シート!AG555</f>
        <v>0</v>
      </c>
    </row>
    <row r="318" spans="1:2" x14ac:dyDescent="0.55000000000000004">
      <c r="A318" t="s">
        <v>937</v>
      </c>
      <c r="B318" t="str">
        <f>一覧シート!AV39</f>
        <v>未入力</v>
      </c>
    </row>
    <row r="319" spans="1:2" x14ac:dyDescent="0.55000000000000004">
      <c r="A319" t="s">
        <v>938</v>
      </c>
      <c r="B319">
        <f>回答シート!AG557</f>
        <v>0</v>
      </c>
    </row>
    <row r="320" spans="1:2" x14ac:dyDescent="0.55000000000000004">
      <c r="A320" t="s">
        <v>939</v>
      </c>
      <c r="B320">
        <f>回答シート!AU557</f>
        <v>0</v>
      </c>
    </row>
    <row r="321" spans="1:2" x14ac:dyDescent="0.55000000000000004">
      <c r="A321" t="s">
        <v>940</v>
      </c>
      <c r="B321">
        <f>回答シート!AU561</f>
        <v>0</v>
      </c>
    </row>
    <row r="322" spans="1:2" x14ac:dyDescent="0.55000000000000004">
      <c r="A322" t="s">
        <v>941</v>
      </c>
      <c r="B322">
        <f>回答シート!AI563</f>
        <v>0</v>
      </c>
    </row>
    <row r="323" spans="1:2" x14ac:dyDescent="0.55000000000000004">
      <c r="A323" t="s">
        <v>942</v>
      </c>
      <c r="B323">
        <f>回答シート!AY563</f>
        <v>0</v>
      </c>
    </row>
    <row r="324" spans="1:2" x14ac:dyDescent="0.55000000000000004">
      <c r="A324" t="s">
        <v>943</v>
      </c>
      <c r="B324">
        <f>回答シート_値!D103</f>
        <v>0</v>
      </c>
    </row>
    <row r="325" spans="1:2" x14ac:dyDescent="0.55000000000000004">
      <c r="A325" t="s">
        <v>944</v>
      </c>
      <c r="B325">
        <f>回答シート_値!D104</f>
        <v>0</v>
      </c>
    </row>
    <row r="326" spans="1:2" x14ac:dyDescent="0.55000000000000004">
      <c r="A326" t="s">
        <v>945</v>
      </c>
      <c r="B326">
        <f>回答シート_値!D105</f>
        <v>0</v>
      </c>
    </row>
    <row r="327" spans="1:2" x14ac:dyDescent="0.55000000000000004">
      <c r="A327" t="s">
        <v>946</v>
      </c>
      <c r="B327">
        <f>回答シート!AG574</f>
        <v>0</v>
      </c>
    </row>
    <row r="328" spans="1:2" x14ac:dyDescent="0.55000000000000004">
      <c r="A328" t="s">
        <v>947</v>
      </c>
      <c r="B328">
        <f>回答シート!AG576</f>
        <v>0</v>
      </c>
    </row>
    <row r="329" spans="1:2" x14ac:dyDescent="0.55000000000000004">
      <c r="A329" t="s">
        <v>948</v>
      </c>
      <c r="B329" t="str">
        <f>一覧シート!AV40</f>
        <v>未入力</v>
      </c>
    </row>
    <row r="330" spans="1:2" x14ac:dyDescent="0.55000000000000004">
      <c r="A330" t="s">
        <v>949</v>
      </c>
      <c r="B330">
        <f>回答シート!AG578</f>
        <v>0</v>
      </c>
    </row>
    <row r="331" spans="1:2" x14ac:dyDescent="0.55000000000000004">
      <c r="A331" t="s">
        <v>950</v>
      </c>
      <c r="B331">
        <f>回答シート!AU578</f>
        <v>0</v>
      </c>
    </row>
    <row r="332" spans="1:2" x14ac:dyDescent="0.55000000000000004">
      <c r="A332" t="s">
        <v>951</v>
      </c>
      <c r="B332">
        <f>回答シート!AU582</f>
        <v>0</v>
      </c>
    </row>
    <row r="333" spans="1:2" x14ac:dyDescent="0.55000000000000004">
      <c r="A333" t="s">
        <v>952</v>
      </c>
      <c r="B333">
        <f>回答シート!AI584</f>
        <v>0</v>
      </c>
    </row>
    <row r="334" spans="1:2" x14ac:dyDescent="0.55000000000000004">
      <c r="A334" t="s">
        <v>953</v>
      </c>
      <c r="B334">
        <f>回答シート!AY584</f>
        <v>0</v>
      </c>
    </row>
    <row r="335" spans="1:2" x14ac:dyDescent="0.55000000000000004">
      <c r="A335" t="s">
        <v>954</v>
      </c>
      <c r="B335">
        <f>回答シート_値!D106</f>
        <v>0</v>
      </c>
    </row>
    <row r="336" spans="1:2" x14ac:dyDescent="0.55000000000000004">
      <c r="A336" t="s">
        <v>955</v>
      </c>
      <c r="B336">
        <f>回答シート_値!D107</f>
        <v>0</v>
      </c>
    </row>
    <row r="337" spans="1:2" x14ac:dyDescent="0.55000000000000004">
      <c r="A337" t="s">
        <v>956</v>
      </c>
      <c r="B337">
        <f>回答シート_値!D108</f>
        <v>0</v>
      </c>
    </row>
    <row r="338" spans="1:2" x14ac:dyDescent="0.55000000000000004">
      <c r="A338" t="s">
        <v>957</v>
      </c>
      <c r="B338">
        <f>回答シート_値!D109</f>
        <v>0</v>
      </c>
    </row>
    <row r="339" spans="1:2" x14ac:dyDescent="0.55000000000000004">
      <c r="A339" t="s">
        <v>958</v>
      </c>
      <c r="B339">
        <f>回答シート!AG595</f>
        <v>0</v>
      </c>
    </row>
    <row r="340" spans="1:2" x14ac:dyDescent="0.55000000000000004">
      <c r="A340" t="s">
        <v>959</v>
      </c>
      <c r="B340">
        <f>回答シート!AG597</f>
        <v>0</v>
      </c>
    </row>
    <row r="341" spans="1:2" x14ac:dyDescent="0.55000000000000004">
      <c r="A341" t="s">
        <v>960</v>
      </c>
      <c r="B341" t="str">
        <f>一覧シート!AV41</f>
        <v>未入力</v>
      </c>
    </row>
    <row r="342" spans="1:2" x14ac:dyDescent="0.55000000000000004">
      <c r="A342" t="s">
        <v>961</v>
      </c>
      <c r="B342">
        <f>回答シート!AG599</f>
        <v>0</v>
      </c>
    </row>
    <row r="343" spans="1:2" x14ac:dyDescent="0.55000000000000004">
      <c r="A343" t="s">
        <v>962</v>
      </c>
      <c r="B343">
        <f>回答シート!AU599</f>
        <v>0</v>
      </c>
    </row>
    <row r="344" spans="1:2" x14ac:dyDescent="0.55000000000000004">
      <c r="A344" t="s">
        <v>963</v>
      </c>
      <c r="B344">
        <f>回答シート!AU603</f>
        <v>0</v>
      </c>
    </row>
    <row r="345" spans="1:2" x14ac:dyDescent="0.55000000000000004">
      <c r="A345" t="s">
        <v>964</v>
      </c>
      <c r="B345">
        <f>回答シート!AI605</f>
        <v>0</v>
      </c>
    </row>
    <row r="346" spans="1:2" x14ac:dyDescent="0.55000000000000004">
      <c r="A346" t="s">
        <v>965</v>
      </c>
      <c r="B346">
        <f>回答シート!AY605</f>
        <v>0</v>
      </c>
    </row>
    <row r="347" spans="1:2" x14ac:dyDescent="0.55000000000000004">
      <c r="A347" t="s">
        <v>966</v>
      </c>
      <c r="B347">
        <f>回答シート_値!D110</f>
        <v>0</v>
      </c>
    </row>
    <row r="348" spans="1:2" x14ac:dyDescent="0.55000000000000004">
      <c r="A348" t="s">
        <v>967</v>
      </c>
      <c r="B348">
        <f>回答シート_値!D111</f>
        <v>0</v>
      </c>
    </row>
    <row r="349" spans="1:2" x14ac:dyDescent="0.55000000000000004">
      <c r="A349" t="s">
        <v>968</v>
      </c>
      <c r="B349">
        <f>回答シート_値!D112</f>
        <v>0</v>
      </c>
    </row>
    <row r="350" spans="1:2" x14ac:dyDescent="0.55000000000000004">
      <c r="A350" t="s">
        <v>969</v>
      </c>
      <c r="B350">
        <f>回答シート_値!D113</f>
        <v>0</v>
      </c>
    </row>
    <row r="351" spans="1:2" x14ac:dyDescent="0.55000000000000004">
      <c r="A351" t="s">
        <v>970</v>
      </c>
      <c r="B351">
        <f>回答シート_値!D114</f>
        <v>0</v>
      </c>
    </row>
    <row r="352" spans="1:2" x14ac:dyDescent="0.55000000000000004">
      <c r="A352" t="s">
        <v>971</v>
      </c>
      <c r="B352">
        <f>回答シート!AG616</f>
        <v>0</v>
      </c>
    </row>
    <row r="353" spans="1:2" x14ac:dyDescent="0.55000000000000004">
      <c r="A353" t="s">
        <v>972</v>
      </c>
      <c r="B353">
        <f>回答シート!AG618</f>
        <v>0</v>
      </c>
    </row>
    <row r="354" spans="1:2" x14ac:dyDescent="0.55000000000000004">
      <c r="A354" t="s">
        <v>973</v>
      </c>
      <c r="B354" t="str">
        <f>一覧シート!AV42</f>
        <v>未入力</v>
      </c>
    </row>
    <row r="355" spans="1:2" x14ac:dyDescent="0.55000000000000004">
      <c r="A355" t="s">
        <v>974</v>
      </c>
      <c r="B355">
        <f>回答シート!AG620</f>
        <v>0</v>
      </c>
    </row>
    <row r="356" spans="1:2" x14ac:dyDescent="0.55000000000000004">
      <c r="A356" t="s">
        <v>975</v>
      </c>
      <c r="B356">
        <f>回答シート!AU620</f>
        <v>0</v>
      </c>
    </row>
    <row r="357" spans="1:2" x14ac:dyDescent="0.55000000000000004">
      <c r="A357" t="s">
        <v>976</v>
      </c>
      <c r="B357">
        <f>回答シート!AU624</f>
        <v>0</v>
      </c>
    </row>
    <row r="358" spans="1:2" x14ac:dyDescent="0.55000000000000004">
      <c r="A358" t="s">
        <v>977</v>
      </c>
      <c r="B358">
        <f>回答シート!AI626</f>
        <v>0</v>
      </c>
    </row>
    <row r="359" spans="1:2" x14ac:dyDescent="0.55000000000000004">
      <c r="A359" t="s">
        <v>978</v>
      </c>
      <c r="B359">
        <f>回答シート!AY626</f>
        <v>0</v>
      </c>
    </row>
    <row r="360" spans="1:2" x14ac:dyDescent="0.55000000000000004">
      <c r="A360" t="s">
        <v>979</v>
      </c>
      <c r="B360">
        <f>回答シート_値!D115</f>
        <v>0</v>
      </c>
    </row>
    <row r="361" spans="1:2" x14ac:dyDescent="0.55000000000000004">
      <c r="A361" t="s">
        <v>980</v>
      </c>
      <c r="B361">
        <f>回答シート_値!D116</f>
        <v>0</v>
      </c>
    </row>
    <row r="362" spans="1:2" x14ac:dyDescent="0.55000000000000004">
      <c r="A362" t="s">
        <v>981</v>
      </c>
      <c r="B362">
        <f>回答シート!AG637</f>
        <v>0</v>
      </c>
    </row>
    <row r="363" spans="1:2" x14ac:dyDescent="0.55000000000000004">
      <c r="A363" t="s">
        <v>982</v>
      </c>
      <c r="B363">
        <f>回答シート!AG639</f>
        <v>0</v>
      </c>
    </row>
    <row r="364" spans="1:2" x14ac:dyDescent="0.55000000000000004">
      <c r="A364" t="s">
        <v>983</v>
      </c>
      <c r="B364" t="str">
        <f>一覧シート!AV43</f>
        <v>未入力</v>
      </c>
    </row>
    <row r="365" spans="1:2" x14ac:dyDescent="0.55000000000000004">
      <c r="A365" t="s">
        <v>984</v>
      </c>
      <c r="B365">
        <f>回答シート!AG641</f>
        <v>0</v>
      </c>
    </row>
    <row r="366" spans="1:2" x14ac:dyDescent="0.55000000000000004">
      <c r="A366" t="s">
        <v>985</v>
      </c>
      <c r="B366">
        <f>回答シート!AU641</f>
        <v>0</v>
      </c>
    </row>
    <row r="367" spans="1:2" x14ac:dyDescent="0.55000000000000004">
      <c r="A367" t="s">
        <v>986</v>
      </c>
      <c r="B367">
        <f>回答シート!AU645</f>
        <v>0</v>
      </c>
    </row>
    <row r="368" spans="1:2" x14ac:dyDescent="0.55000000000000004">
      <c r="A368" t="s">
        <v>987</v>
      </c>
      <c r="B368">
        <f>回答シート!AI647</f>
        <v>0</v>
      </c>
    </row>
    <row r="369" spans="1:2" x14ac:dyDescent="0.55000000000000004">
      <c r="A369" t="s">
        <v>988</v>
      </c>
      <c r="B369">
        <f>回答シート!AY647</f>
        <v>0</v>
      </c>
    </row>
    <row r="370" spans="1:2" x14ac:dyDescent="0.55000000000000004">
      <c r="A370" t="s">
        <v>989</v>
      </c>
      <c r="B370">
        <f>回答シート_値!D117</f>
        <v>0</v>
      </c>
    </row>
    <row r="371" spans="1:2" x14ac:dyDescent="0.55000000000000004">
      <c r="A371" t="s">
        <v>990</v>
      </c>
      <c r="B371">
        <f>回答シート_値!D118</f>
        <v>0</v>
      </c>
    </row>
    <row r="372" spans="1:2" x14ac:dyDescent="0.55000000000000004">
      <c r="A372" t="s">
        <v>991</v>
      </c>
      <c r="B372">
        <f>回答シート_値!D119</f>
        <v>0</v>
      </c>
    </row>
    <row r="373" spans="1:2" x14ac:dyDescent="0.55000000000000004">
      <c r="A373" t="s">
        <v>992</v>
      </c>
      <c r="B373">
        <f>回答シート_値!D120</f>
        <v>0</v>
      </c>
    </row>
    <row r="374" spans="1:2" x14ac:dyDescent="0.55000000000000004">
      <c r="A374" t="s">
        <v>993</v>
      </c>
      <c r="B374">
        <f>回答シート_値!D121</f>
        <v>0</v>
      </c>
    </row>
    <row r="375" spans="1:2" x14ac:dyDescent="0.55000000000000004">
      <c r="A375" t="s">
        <v>994</v>
      </c>
      <c r="B375">
        <f>回答シート_値!D122</f>
        <v>0</v>
      </c>
    </row>
    <row r="376" spans="1:2" x14ac:dyDescent="0.55000000000000004">
      <c r="A376" t="s">
        <v>995</v>
      </c>
      <c r="B376">
        <f>回答シート_値!D123</f>
        <v>0</v>
      </c>
    </row>
    <row r="377" spans="1:2" x14ac:dyDescent="0.55000000000000004">
      <c r="A377" t="s">
        <v>996</v>
      </c>
      <c r="B377">
        <f>回答シート_値!D124</f>
        <v>0</v>
      </c>
    </row>
    <row r="378" spans="1:2" x14ac:dyDescent="0.55000000000000004">
      <c r="A378" t="s">
        <v>997</v>
      </c>
      <c r="B378">
        <f>回答シート_値!D125</f>
        <v>0</v>
      </c>
    </row>
    <row r="379" spans="1:2" x14ac:dyDescent="0.55000000000000004">
      <c r="A379" t="s">
        <v>998</v>
      </c>
      <c r="B379">
        <f>回答シート_値!D126</f>
        <v>0</v>
      </c>
    </row>
    <row r="380" spans="1:2" x14ac:dyDescent="0.55000000000000004">
      <c r="A380" t="s">
        <v>999</v>
      </c>
      <c r="B380">
        <f>回答シート_値!D127</f>
        <v>0</v>
      </c>
    </row>
    <row r="381" spans="1:2" x14ac:dyDescent="0.55000000000000004">
      <c r="A381" t="s">
        <v>1000</v>
      </c>
      <c r="B381">
        <f>回答シート_値!D128</f>
        <v>0</v>
      </c>
    </row>
    <row r="382" spans="1:2" x14ac:dyDescent="0.55000000000000004">
      <c r="A382" t="s">
        <v>1001</v>
      </c>
      <c r="B382">
        <f>回答シート_値!D129</f>
        <v>0</v>
      </c>
    </row>
    <row r="383" spans="1:2" x14ac:dyDescent="0.55000000000000004">
      <c r="A383" t="s">
        <v>1002</v>
      </c>
      <c r="B383">
        <f>回答シート_値!D130</f>
        <v>0</v>
      </c>
    </row>
    <row r="384" spans="1:2" x14ac:dyDescent="0.55000000000000004">
      <c r="A384" t="s">
        <v>1003</v>
      </c>
      <c r="B384">
        <f>回答シート!AG660</f>
        <v>0</v>
      </c>
    </row>
    <row r="385" spans="1:2" x14ac:dyDescent="0.55000000000000004">
      <c r="A385" t="s">
        <v>1004</v>
      </c>
      <c r="B385">
        <f>回答シート!AG662</f>
        <v>0</v>
      </c>
    </row>
    <row r="386" spans="1:2" x14ac:dyDescent="0.55000000000000004">
      <c r="A386" t="s">
        <v>1005</v>
      </c>
      <c r="B386" t="str">
        <f>一覧シート!AV45</f>
        <v>未入力</v>
      </c>
    </row>
    <row r="387" spans="1:2" x14ac:dyDescent="0.55000000000000004">
      <c r="A387" t="s">
        <v>1006</v>
      </c>
      <c r="B387">
        <f>回答シート!AG664</f>
        <v>0</v>
      </c>
    </row>
    <row r="388" spans="1:2" x14ac:dyDescent="0.55000000000000004">
      <c r="A388" t="s">
        <v>1007</v>
      </c>
      <c r="B388">
        <f>回答シート!AU664</f>
        <v>0</v>
      </c>
    </row>
    <row r="389" spans="1:2" x14ac:dyDescent="0.55000000000000004">
      <c r="A389" t="s">
        <v>1008</v>
      </c>
      <c r="B389">
        <f>回答シート!AU668</f>
        <v>0</v>
      </c>
    </row>
    <row r="390" spans="1:2" x14ac:dyDescent="0.55000000000000004">
      <c r="A390" t="s">
        <v>1009</v>
      </c>
      <c r="B390">
        <f>回答シート!AI670</f>
        <v>0</v>
      </c>
    </row>
    <row r="391" spans="1:2" x14ac:dyDescent="0.55000000000000004">
      <c r="A391" t="s">
        <v>1010</v>
      </c>
      <c r="B391">
        <f>回答シート!AY670</f>
        <v>0</v>
      </c>
    </row>
    <row r="392" spans="1:2" x14ac:dyDescent="0.55000000000000004">
      <c r="A392" t="s">
        <v>1011</v>
      </c>
      <c r="B392">
        <f>回答シート_値!D131</f>
        <v>0</v>
      </c>
    </row>
    <row r="393" spans="1:2" x14ac:dyDescent="0.55000000000000004">
      <c r="A393" t="s">
        <v>1012</v>
      </c>
      <c r="B393">
        <f>回答シート!AG761</f>
        <v>0</v>
      </c>
    </row>
    <row r="394" spans="1:2" x14ac:dyDescent="0.55000000000000004">
      <c r="A394" t="s">
        <v>1013</v>
      </c>
      <c r="B394">
        <f>回答シート!AG763</f>
        <v>0</v>
      </c>
    </row>
    <row r="395" spans="1:2" x14ac:dyDescent="0.55000000000000004">
      <c r="A395" t="s">
        <v>1014</v>
      </c>
      <c r="B395" t="str">
        <f>一覧シート!AV46</f>
        <v>未入力</v>
      </c>
    </row>
    <row r="396" spans="1:2" x14ac:dyDescent="0.55000000000000004">
      <c r="A396" t="s">
        <v>1015</v>
      </c>
      <c r="B396">
        <f>回答シート!AG765</f>
        <v>0</v>
      </c>
    </row>
    <row r="397" spans="1:2" x14ac:dyDescent="0.55000000000000004">
      <c r="A397" t="s">
        <v>1016</v>
      </c>
      <c r="B397">
        <f>回答シート!AU765</f>
        <v>0</v>
      </c>
    </row>
    <row r="398" spans="1:2" x14ac:dyDescent="0.55000000000000004">
      <c r="A398" t="s">
        <v>1017</v>
      </c>
      <c r="B398">
        <f>回答シート!AU769</f>
        <v>0</v>
      </c>
    </row>
    <row r="399" spans="1:2" x14ac:dyDescent="0.55000000000000004">
      <c r="A399" t="s">
        <v>1018</v>
      </c>
      <c r="B399">
        <f>回答シート!AI771</f>
        <v>0</v>
      </c>
    </row>
    <row r="400" spans="1:2" x14ac:dyDescent="0.55000000000000004">
      <c r="A400" t="s">
        <v>1019</v>
      </c>
      <c r="B400">
        <f>回答シート!AY771</f>
        <v>0</v>
      </c>
    </row>
    <row r="401" spans="1:2" x14ac:dyDescent="0.55000000000000004">
      <c r="A401" t="s">
        <v>1020</v>
      </c>
      <c r="B401">
        <f>回答シート_値!D132</f>
        <v>0</v>
      </c>
    </row>
    <row r="402" spans="1:2" x14ac:dyDescent="0.55000000000000004">
      <c r="A402" t="s">
        <v>1021</v>
      </c>
      <c r="B402">
        <f>回答シート_値!D133</f>
        <v>0</v>
      </c>
    </row>
    <row r="403" spans="1:2" x14ac:dyDescent="0.55000000000000004">
      <c r="A403" t="s">
        <v>1022</v>
      </c>
      <c r="B403">
        <f>回答シート!AG786</f>
        <v>0</v>
      </c>
    </row>
    <row r="404" spans="1:2" x14ac:dyDescent="0.55000000000000004">
      <c r="A404" t="s">
        <v>1023</v>
      </c>
      <c r="B404">
        <f>回答シート!AG788</f>
        <v>0</v>
      </c>
    </row>
    <row r="405" spans="1:2" x14ac:dyDescent="0.55000000000000004">
      <c r="A405" t="s">
        <v>1024</v>
      </c>
      <c r="B405" t="str">
        <f>一覧シート!AV49</f>
        <v>未入力</v>
      </c>
    </row>
    <row r="406" spans="1:2" x14ac:dyDescent="0.55000000000000004">
      <c r="A406" t="s">
        <v>1025</v>
      </c>
      <c r="B406">
        <f>回答シート!AG790</f>
        <v>0</v>
      </c>
    </row>
    <row r="407" spans="1:2" x14ac:dyDescent="0.55000000000000004">
      <c r="A407" t="s">
        <v>1026</v>
      </c>
      <c r="B407">
        <f>回答シート!AU790</f>
        <v>0</v>
      </c>
    </row>
    <row r="408" spans="1:2" x14ac:dyDescent="0.55000000000000004">
      <c r="A408" t="s">
        <v>1027</v>
      </c>
      <c r="B408">
        <f>回答シート!AU794</f>
        <v>0</v>
      </c>
    </row>
    <row r="409" spans="1:2" x14ac:dyDescent="0.55000000000000004">
      <c r="A409" t="s">
        <v>1028</v>
      </c>
      <c r="B409">
        <f>回答シート!AI796</f>
        <v>0</v>
      </c>
    </row>
    <row r="410" spans="1:2" x14ac:dyDescent="0.55000000000000004">
      <c r="A410" t="s">
        <v>1029</v>
      </c>
      <c r="B410">
        <f>回答シート!AY796</f>
        <v>0</v>
      </c>
    </row>
    <row r="411" spans="1:2" x14ac:dyDescent="0.55000000000000004">
      <c r="A411" t="s">
        <v>1030</v>
      </c>
      <c r="B411">
        <f>回答シート_値!D134</f>
        <v>0</v>
      </c>
    </row>
    <row r="412" spans="1:2" x14ac:dyDescent="0.55000000000000004">
      <c r="A412" t="s">
        <v>1031</v>
      </c>
      <c r="B412">
        <f>回答シート!AG807</f>
        <v>0</v>
      </c>
    </row>
    <row r="413" spans="1:2" x14ac:dyDescent="0.55000000000000004">
      <c r="A413" t="s">
        <v>1032</v>
      </c>
      <c r="B413">
        <f>回答シート!AG809</f>
        <v>0</v>
      </c>
    </row>
    <row r="414" spans="1:2" x14ac:dyDescent="0.55000000000000004">
      <c r="A414" t="s">
        <v>1033</v>
      </c>
      <c r="B414" t="str">
        <f>一覧シート!AV50</f>
        <v>未入力</v>
      </c>
    </row>
    <row r="415" spans="1:2" x14ac:dyDescent="0.55000000000000004">
      <c r="A415" t="s">
        <v>1034</v>
      </c>
      <c r="B415">
        <f>回答シート!AG811</f>
        <v>0</v>
      </c>
    </row>
    <row r="416" spans="1:2" x14ac:dyDescent="0.55000000000000004">
      <c r="A416" t="s">
        <v>1035</v>
      </c>
      <c r="B416">
        <f>回答シート!AU811</f>
        <v>0</v>
      </c>
    </row>
    <row r="417" spans="1:2" x14ac:dyDescent="0.55000000000000004">
      <c r="A417" t="s">
        <v>1036</v>
      </c>
      <c r="B417">
        <f>回答シート!AU815</f>
        <v>0</v>
      </c>
    </row>
    <row r="418" spans="1:2" x14ac:dyDescent="0.55000000000000004">
      <c r="A418" t="s">
        <v>1037</v>
      </c>
      <c r="B418">
        <f>回答シート!AI817</f>
        <v>0</v>
      </c>
    </row>
    <row r="419" spans="1:2" x14ac:dyDescent="0.55000000000000004">
      <c r="A419" t="s">
        <v>1038</v>
      </c>
      <c r="B419">
        <f>回答シート!AY817</f>
        <v>0</v>
      </c>
    </row>
    <row r="420" spans="1:2" x14ac:dyDescent="0.55000000000000004">
      <c r="A420" t="s">
        <v>1039</v>
      </c>
      <c r="B420">
        <f>回答シート_値!D135</f>
        <v>0</v>
      </c>
    </row>
    <row r="421" spans="1:2" x14ac:dyDescent="0.55000000000000004">
      <c r="A421" t="s">
        <v>1040</v>
      </c>
      <c r="B421">
        <f>回答シート_値!D136</f>
        <v>0</v>
      </c>
    </row>
    <row r="422" spans="1:2" x14ac:dyDescent="0.55000000000000004">
      <c r="A422" t="s">
        <v>1041</v>
      </c>
      <c r="B422">
        <f>回答シート_値!D137</f>
        <v>0</v>
      </c>
    </row>
    <row r="423" spans="1:2" x14ac:dyDescent="0.55000000000000004">
      <c r="A423" t="s">
        <v>1042</v>
      </c>
      <c r="B423">
        <f>回答シート_値!D138</f>
        <v>0</v>
      </c>
    </row>
    <row r="424" spans="1:2" x14ac:dyDescent="0.55000000000000004">
      <c r="A424" t="s">
        <v>1043</v>
      </c>
      <c r="B424">
        <f>回答シート!AG828</f>
        <v>0</v>
      </c>
    </row>
    <row r="425" spans="1:2" x14ac:dyDescent="0.55000000000000004">
      <c r="A425" t="s">
        <v>1044</v>
      </c>
      <c r="B425">
        <f>回答シート!AG830</f>
        <v>0</v>
      </c>
    </row>
    <row r="426" spans="1:2" x14ac:dyDescent="0.55000000000000004">
      <c r="A426" t="s">
        <v>1045</v>
      </c>
      <c r="B426" t="str">
        <f>一覧シート!AV51</f>
        <v>未入力</v>
      </c>
    </row>
    <row r="427" spans="1:2" x14ac:dyDescent="0.55000000000000004">
      <c r="A427" t="s">
        <v>1046</v>
      </c>
      <c r="B427">
        <f>回答シート!AG832</f>
        <v>0</v>
      </c>
    </row>
    <row r="428" spans="1:2" x14ac:dyDescent="0.55000000000000004">
      <c r="A428" t="s">
        <v>1047</v>
      </c>
      <c r="B428">
        <f>回答シート!AU832</f>
        <v>0</v>
      </c>
    </row>
    <row r="429" spans="1:2" x14ac:dyDescent="0.55000000000000004">
      <c r="A429" t="s">
        <v>1048</v>
      </c>
      <c r="B429">
        <f>回答シート!AU836</f>
        <v>0</v>
      </c>
    </row>
    <row r="430" spans="1:2" x14ac:dyDescent="0.55000000000000004">
      <c r="A430" t="s">
        <v>1049</v>
      </c>
      <c r="B430">
        <f>回答シート!AI838</f>
        <v>0</v>
      </c>
    </row>
    <row r="431" spans="1:2" x14ac:dyDescent="0.55000000000000004">
      <c r="A431" t="s">
        <v>1050</v>
      </c>
      <c r="B431">
        <f>回答シート!AY838</f>
        <v>0</v>
      </c>
    </row>
    <row r="432" spans="1:2" x14ac:dyDescent="0.55000000000000004">
      <c r="A432" t="s">
        <v>1051</v>
      </c>
      <c r="B432">
        <f>回答シート_値!D139</f>
        <v>0</v>
      </c>
    </row>
    <row r="433" spans="1:2" x14ac:dyDescent="0.55000000000000004">
      <c r="A433" t="s">
        <v>1052</v>
      </c>
      <c r="B433">
        <f>回答シート_値!D140</f>
        <v>0</v>
      </c>
    </row>
    <row r="434" spans="1:2" x14ac:dyDescent="0.55000000000000004">
      <c r="A434" t="s">
        <v>1053</v>
      </c>
      <c r="B434">
        <f>回答シート!AG849</f>
        <v>0</v>
      </c>
    </row>
    <row r="435" spans="1:2" x14ac:dyDescent="0.55000000000000004">
      <c r="A435" t="s">
        <v>1054</v>
      </c>
      <c r="B435">
        <f>回答シート!AG851</f>
        <v>0</v>
      </c>
    </row>
    <row r="436" spans="1:2" x14ac:dyDescent="0.55000000000000004">
      <c r="A436" t="s">
        <v>1055</v>
      </c>
      <c r="B436" t="str">
        <f>一覧シート!AV52</f>
        <v>未入力</v>
      </c>
    </row>
    <row r="437" spans="1:2" x14ac:dyDescent="0.55000000000000004">
      <c r="A437" t="s">
        <v>1056</v>
      </c>
      <c r="B437">
        <f>回答シート!AG853</f>
        <v>0</v>
      </c>
    </row>
    <row r="438" spans="1:2" x14ac:dyDescent="0.55000000000000004">
      <c r="A438" t="s">
        <v>1057</v>
      </c>
      <c r="B438">
        <f>回答シート!AU853</f>
        <v>0</v>
      </c>
    </row>
    <row r="439" spans="1:2" x14ac:dyDescent="0.55000000000000004">
      <c r="A439" t="s">
        <v>1058</v>
      </c>
      <c r="B439">
        <f>回答シート!AU857</f>
        <v>0</v>
      </c>
    </row>
    <row r="440" spans="1:2" x14ac:dyDescent="0.55000000000000004">
      <c r="A440" t="s">
        <v>1059</v>
      </c>
      <c r="B440">
        <f>回答シート!AI859</f>
        <v>0</v>
      </c>
    </row>
    <row r="441" spans="1:2" x14ac:dyDescent="0.55000000000000004">
      <c r="A441" t="s">
        <v>1060</v>
      </c>
      <c r="B441">
        <f>回答シート!AY859</f>
        <v>0</v>
      </c>
    </row>
    <row r="442" spans="1:2" x14ac:dyDescent="0.55000000000000004">
      <c r="A442" t="s">
        <v>1061</v>
      </c>
      <c r="B442">
        <f>回答シート_値!D141</f>
        <v>0</v>
      </c>
    </row>
    <row r="443" spans="1:2" x14ac:dyDescent="0.55000000000000004">
      <c r="A443" t="s">
        <v>1062</v>
      </c>
      <c r="B443">
        <f>回答シート_値!D142</f>
        <v>0</v>
      </c>
    </row>
    <row r="444" spans="1:2" x14ac:dyDescent="0.55000000000000004">
      <c r="A444" t="s">
        <v>1063</v>
      </c>
      <c r="B444">
        <f>回答シート_値!D143</f>
        <v>0</v>
      </c>
    </row>
    <row r="445" spans="1:2" x14ac:dyDescent="0.55000000000000004">
      <c r="A445" t="s">
        <v>1064</v>
      </c>
      <c r="B445">
        <f>回答シート!AG870</f>
        <v>0</v>
      </c>
    </row>
    <row r="446" spans="1:2" x14ac:dyDescent="0.55000000000000004">
      <c r="A446" t="s">
        <v>1065</v>
      </c>
      <c r="B446">
        <f>回答シート!AG872</f>
        <v>0</v>
      </c>
    </row>
    <row r="447" spans="1:2" x14ac:dyDescent="0.55000000000000004">
      <c r="A447" t="s">
        <v>1066</v>
      </c>
      <c r="B447" t="str">
        <f>一覧シート!AV53</f>
        <v>未入力</v>
      </c>
    </row>
    <row r="448" spans="1:2" x14ac:dyDescent="0.55000000000000004">
      <c r="A448" t="s">
        <v>1067</v>
      </c>
      <c r="B448">
        <f>回答シート!AG874</f>
        <v>0</v>
      </c>
    </row>
    <row r="449" spans="1:2" x14ac:dyDescent="0.55000000000000004">
      <c r="A449" t="s">
        <v>1068</v>
      </c>
      <c r="B449">
        <f>回答シート!AU874</f>
        <v>0</v>
      </c>
    </row>
    <row r="450" spans="1:2" x14ac:dyDescent="0.55000000000000004">
      <c r="A450" t="s">
        <v>1069</v>
      </c>
      <c r="B450">
        <f>回答シート!AU878</f>
        <v>0</v>
      </c>
    </row>
    <row r="451" spans="1:2" x14ac:dyDescent="0.55000000000000004">
      <c r="A451" t="s">
        <v>1070</v>
      </c>
      <c r="B451">
        <f>回答シート!AI880</f>
        <v>0</v>
      </c>
    </row>
    <row r="452" spans="1:2" x14ac:dyDescent="0.55000000000000004">
      <c r="A452" t="s">
        <v>1071</v>
      </c>
      <c r="B452">
        <f>回答シート!AY880</f>
        <v>0</v>
      </c>
    </row>
    <row r="453" spans="1:2" x14ac:dyDescent="0.55000000000000004">
      <c r="A453" t="s">
        <v>1072</v>
      </c>
      <c r="B453">
        <f>回答シート_値!D144</f>
        <v>0</v>
      </c>
    </row>
    <row r="454" spans="1:2" x14ac:dyDescent="0.55000000000000004">
      <c r="A454" t="s">
        <v>1073</v>
      </c>
      <c r="B454">
        <f>回答シート_値!D145</f>
        <v>0</v>
      </c>
    </row>
    <row r="455" spans="1:2" x14ac:dyDescent="0.55000000000000004">
      <c r="A455" t="s">
        <v>1074</v>
      </c>
      <c r="B455">
        <f>回答シート_値!D146</f>
        <v>0</v>
      </c>
    </row>
    <row r="456" spans="1:2" x14ac:dyDescent="0.55000000000000004">
      <c r="A456" t="s">
        <v>1075</v>
      </c>
      <c r="B456">
        <f>回答シート_値!D147</f>
        <v>0</v>
      </c>
    </row>
    <row r="457" spans="1:2" x14ac:dyDescent="0.55000000000000004">
      <c r="A457" t="s">
        <v>1076</v>
      </c>
      <c r="B457">
        <f>回答シート!AG891</f>
        <v>0</v>
      </c>
    </row>
    <row r="458" spans="1:2" x14ac:dyDescent="0.55000000000000004">
      <c r="A458" t="s">
        <v>1077</v>
      </c>
      <c r="B458">
        <f>回答シート!AG893</f>
        <v>0</v>
      </c>
    </row>
    <row r="459" spans="1:2" x14ac:dyDescent="0.55000000000000004">
      <c r="A459" t="s">
        <v>1078</v>
      </c>
      <c r="B459" t="str">
        <f>一覧シート!AV54</f>
        <v>未入力</v>
      </c>
    </row>
    <row r="460" spans="1:2" x14ac:dyDescent="0.55000000000000004">
      <c r="A460" t="s">
        <v>1079</v>
      </c>
      <c r="B460">
        <f>回答シート!AG895</f>
        <v>0</v>
      </c>
    </row>
    <row r="461" spans="1:2" x14ac:dyDescent="0.55000000000000004">
      <c r="A461" t="s">
        <v>1080</v>
      </c>
      <c r="B461">
        <f>回答シート!AU895</f>
        <v>0</v>
      </c>
    </row>
    <row r="462" spans="1:2" x14ac:dyDescent="0.55000000000000004">
      <c r="A462" t="s">
        <v>1081</v>
      </c>
      <c r="B462">
        <f>回答シート!AU899</f>
        <v>0</v>
      </c>
    </row>
    <row r="463" spans="1:2" x14ac:dyDescent="0.55000000000000004">
      <c r="A463" t="s">
        <v>1082</v>
      </c>
      <c r="B463">
        <f>回答シート!AI901</f>
        <v>0</v>
      </c>
    </row>
    <row r="464" spans="1:2" x14ac:dyDescent="0.55000000000000004">
      <c r="A464" t="s">
        <v>1083</v>
      </c>
      <c r="B464">
        <f>回答シート!AY901</f>
        <v>0</v>
      </c>
    </row>
    <row r="465" spans="1:2" x14ac:dyDescent="0.55000000000000004">
      <c r="A465" t="s">
        <v>1084</v>
      </c>
      <c r="B465">
        <f>回答シート_値!D148</f>
        <v>0</v>
      </c>
    </row>
    <row r="466" spans="1:2" x14ac:dyDescent="0.55000000000000004">
      <c r="A466" t="s">
        <v>1085</v>
      </c>
      <c r="B466">
        <f>回答シート!AG912</f>
        <v>0</v>
      </c>
    </row>
    <row r="467" spans="1:2" x14ac:dyDescent="0.55000000000000004">
      <c r="A467" t="s">
        <v>1086</v>
      </c>
      <c r="B467">
        <f>回答シート!AG914</f>
        <v>0</v>
      </c>
    </row>
    <row r="468" spans="1:2" x14ac:dyDescent="0.55000000000000004">
      <c r="A468" t="s">
        <v>1087</v>
      </c>
      <c r="B468" t="str">
        <f>一覧シート!AV55</f>
        <v>未入力</v>
      </c>
    </row>
    <row r="469" spans="1:2" x14ac:dyDescent="0.55000000000000004">
      <c r="A469" t="s">
        <v>1088</v>
      </c>
      <c r="B469">
        <f>回答シート!AG916</f>
        <v>0</v>
      </c>
    </row>
    <row r="470" spans="1:2" x14ac:dyDescent="0.55000000000000004">
      <c r="A470" t="s">
        <v>1089</v>
      </c>
      <c r="B470">
        <f>回答シート!AU916</f>
        <v>0</v>
      </c>
    </row>
    <row r="471" spans="1:2" x14ac:dyDescent="0.55000000000000004">
      <c r="A471" t="s">
        <v>1090</v>
      </c>
      <c r="B471">
        <f>回答シート!AU920</f>
        <v>0</v>
      </c>
    </row>
    <row r="472" spans="1:2" x14ac:dyDescent="0.55000000000000004">
      <c r="A472" t="s">
        <v>1091</v>
      </c>
      <c r="B472">
        <f>回答シート!AI922</f>
        <v>0</v>
      </c>
    </row>
    <row r="473" spans="1:2" x14ac:dyDescent="0.55000000000000004">
      <c r="A473" t="s">
        <v>1092</v>
      </c>
      <c r="B473">
        <f>回答シート!AY922</f>
        <v>0</v>
      </c>
    </row>
    <row r="474" spans="1:2" x14ac:dyDescent="0.55000000000000004">
      <c r="A474" t="s">
        <v>1093</v>
      </c>
      <c r="B474">
        <f>回答シート_値!D149</f>
        <v>0</v>
      </c>
    </row>
    <row r="475" spans="1:2" x14ac:dyDescent="0.55000000000000004">
      <c r="A475" t="s">
        <v>1094</v>
      </c>
      <c r="B475">
        <f>回答シート_値!D150</f>
        <v>0</v>
      </c>
    </row>
    <row r="476" spans="1:2" x14ac:dyDescent="0.55000000000000004">
      <c r="A476" t="s">
        <v>1095</v>
      </c>
      <c r="B476">
        <f>回答シート!AG933</f>
        <v>0</v>
      </c>
    </row>
    <row r="477" spans="1:2" x14ac:dyDescent="0.55000000000000004">
      <c r="A477" t="s">
        <v>1096</v>
      </c>
      <c r="B477">
        <f>回答シート!AG935</f>
        <v>0</v>
      </c>
    </row>
    <row r="478" spans="1:2" x14ac:dyDescent="0.55000000000000004">
      <c r="A478" t="s">
        <v>1097</v>
      </c>
      <c r="B478" t="str">
        <f>一覧シート!AV56</f>
        <v>未入力</v>
      </c>
    </row>
    <row r="479" spans="1:2" x14ac:dyDescent="0.55000000000000004">
      <c r="A479" t="s">
        <v>1098</v>
      </c>
      <c r="B479">
        <f>回答シート!AG937</f>
        <v>0</v>
      </c>
    </row>
    <row r="480" spans="1:2" x14ac:dyDescent="0.55000000000000004">
      <c r="A480" t="s">
        <v>1099</v>
      </c>
      <c r="B480">
        <f>回答シート!AU937</f>
        <v>0</v>
      </c>
    </row>
    <row r="481" spans="1:2" x14ac:dyDescent="0.55000000000000004">
      <c r="A481" t="s">
        <v>1100</v>
      </c>
      <c r="B481">
        <f>回答シート!AU941</f>
        <v>0</v>
      </c>
    </row>
    <row r="482" spans="1:2" x14ac:dyDescent="0.55000000000000004">
      <c r="A482" t="s">
        <v>1101</v>
      </c>
      <c r="B482">
        <f>回答シート!AI943</f>
        <v>0</v>
      </c>
    </row>
    <row r="483" spans="1:2" x14ac:dyDescent="0.55000000000000004">
      <c r="A483" t="s">
        <v>1102</v>
      </c>
      <c r="B483">
        <f>回答シート!AY943</f>
        <v>0</v>
      </c>
    </row>
    <row r="484" spans="1:2" x14ac:dyDescent="0.55000000000000004">
      <c r="A484" t="s">
        <v>1103</v>
      </c>
      <c r="B484">
        <f>回答シート_値!D151</f>
        <v>0</v>
      </c>
    </row>
    <row r="485" spans="1:2" x14ac:dyDescent="0.55000000000000004">
      <c r="A485" t="s">
        <v>1104</v>
      </c>
      <c r="B485">
        <f>回答シート_値!D152</f>
        <v>0</v>
      </c>
    </row>
    <row r="486" spans="1:2" x14ac:dyDescent="0.55000000000000004">
      <c r="A486" t="s">
        <v>1105</v>
      </c>
      <c r="B486">
        <f>回答シート!AG954</f>
        <v>0</v>
      </c>
    </row>
    <row r="487" spans="1:2" x14ac:dyDescent="0.55000000000000004">
      <c r="A487" t="s">
        <v>1106</v>
      </c>
      <c r="B487">
        <f>回答シート!AG956</f>
        <v>0</v>
      </c>
    </row>
    <row r="488" spans="1:2" x14ac:dyDescent="0.55000000000000004">
      <c r="A488" t="s">
        <v>1107</v>
      </c>
      <c r="B488" t="str">
        <f>一覧シート!AV57</f>
        <v>未入力</v>
      </c>
    </row>
    <row r="489" spans="1:2" x14ac:dyDescent="0.55000000000000004">
      <c r="A489" t="s">
        <v>1108</v>
      </c>
      <c r="B489">
        <f>回答シート!AG958</f>
        <v>0</v>
      </c>
    </row>
    <row r="490" spans="1:2" x14ac:dyDescent="0.55000000000000004">
      <c r="A490" t="s">
        <v>1109</v>
      </c>
      <c r="B490">
        <f>回答シート!AU958</f>
        <v>0</v>
      </c>
    </row>
    <row r="491" spans="1:2" x14ac:dyDescent="0.55000000000000004">
      <c r="A491" t="s">
        <v>1110</v>
      </c>
      <c r="B491">
        <f>回答シート!AU962</f>
        <v>0</v>
      </c>
    </row>
    <row r="492" spans="1:2" x14ac:dyDescent="0.55000000000000004">
      <c r="A492" t="s">
        <v>1111</v>
      </c>
      <c r="B492">
        <f>回答シート!AI964</f>
        <v>0</v>
      </c>
    </row>
    <row r="493" spans="1:2" x14ac:dyDescent="0.55000000000000004">
      <c r="A493" t="s">
        <v>1112</v>
      </c>
      <c r="B493">
        <f>回答シート!AY964</f>
        <v>0</v>
      </c>
    </row>
    <row r="494" spans="1:2" x14ac:dyDescent="0.55000000000000004">
      <c r="A494" t="s">
        <v>1113</v>
      </c>
      <c r="B494">
        <f>回答シート_値!D153</f>
        <v>0</v>
      </c>
    </row>
    <row r="495" spans="1:2" x14ac:dyDescent="0.55000000000000004">
      <c r="A495" t="s">
        <v>1114</v>
      </c>
      <c r="B495">
        <f>回答シート_値!D154</f>
        <v>0</v>
      </c>
    </row>
    <row r="496" spans="1:2" x14ac:dyDescent="0.55000000000000004">
      <c r="A496" t="s">
        <v>1115</v>
      </c>
      <c r="B496">
        <f>回答シート!AG975</f>
        <v>0</v>
      </c>
    </row>
    <row r="497" spans="1:2" x14ac:dyDescent="0.55000000000000004">
      <c r="A497" t="s">
        <v>1116</v>
      </c>
      <c r="B497">
        <f>回答シート!AG977</f>
        <v>0</v>
      </c>
    </row>
    <row r="498" spans="1:2" x14ac:dyDescent="0.55000000000000004">
      <c r="A498" t="s">
        <v>1117</v>
      </c>
      <c r="B498" t="str">
        <f>一覧シート!AV58</f>
        <v>未入力</v>
      </c>
    </row>
    <row r="499" spans="1:2" x14ac:dyDescent="0.55000000000000004">
      <c r="A499" t="s">
        <v>1118</v>
      </c>
      <c r="B499">
        <f>回答シート!AG979</f>
        <v>0</v>
      </c>
    </row>
    <row r="500" spans="1:2" x14ac:dyDescent="0.55000000000000004">
      <c r="A500" t="s">
        <v>1119</v>
      </c>
      <c r="B500">
        <f>回答シート!AU979</f>
        <v>0</v>
      </c>
    </row>
    <row r="501" spans="1:2" x14ac:dyDescent="0.55000000000000004">
      <c r="A501" t="s">
        <v>1120</v>
      </c>
      <c r="B501">
        <f>回答シート!AU983</f>
        <v>0</v>
      </c>
    </row>
    <row r="502" spans="1:2" x14ac:dyDescent="0.55000000000000004">
      <c r="A502" t="s">
        <v>1121</v>
      </c>
      <c r="B502">
        <f>回答シート!AI985</f>
        <v>0</v>
      </c>
    </row>
    <row r="503" spans="1:2" x14ac:dyDescent="0.55000000000000004">
      <c r="A503" t="s">
        <v>1122</v>
      </c>
      <c r="B503">
        <f>回答シート!AY985</f>
        <v>0</v>
      </c>
    </row>
    <row r="504" spans="1:2" x14ac:dyDescent="0.55000000000000004">
      <c r="A504" t="s">
        <v>1123</v>
      </c>
      <c r="B504">
        <f>回答シート_値!D155</f>
        <v>0</v>
      </c>
    </row>
    <row r="505" spans="1:2" x14ac:dyDescent="0.55000000000000004">
      <c r="A505" t="s">
        <v>1124</v>
      </c>
      <c r="B505">
        <f>回答シート_値!D156</f>
        <v>0</v>
      </c>
    </row>
    <row r="506" spans="1:2" x14ac:dyDescent="0.55000000000000004">
      <c r="A506" t="s">
        <v>1125</v>
      </c>
      <c r="B506">
        <f>回答シート!AG996</f>
        <v>0</v>
      </c>
    </row>
    <row r="507" spans="1:2" x14ac:dyDescent="0.55000000000000004">
      <c r="A507" t="s">
        <v>1126</v>
      </c>
      <c r="B507">
        <f>回答シート!AG998</f>
        <v>0</v>
      </c>
    </row>
    <row r="508" spans="1:2" x14ac:dyDescent="0.55000000000000004">
      <c r="A508" t="s">
        <v>1127</v>
      </c>
      <c r="B508" t="str">
        <f>一覧シート!AV59</f>
        <v>未入力</v>
      </c>
    </row>
    <row r="509" spans="1:2" x14ac:dyDescent="0.55000000000000004">
      <c r="A509" t="s">
        <v>1128</v>
      </c>
      <c r="B509">
        <f>回答シート!AG1000</f>
        <v>0</v>
      </c>
    </row>
    <row r="510" spans="1:2" x14ac:dyDescent="0.55000000000000004">
      <c r="A510" t="s">
        <v>1129</v>
      </c>
      <c r="B510">
        <f>回答シート!AU1000</f>
        <v>0</v>
      </c>
    </row>
    <row r="511" spans="1:2" x14ac:dyDescent="0.55000000000000004">
      <c r="A511" t="s">
        <v>1130</v>
      </c>
      <c r="B511">
        <f>回答シート!AU1004</f>
        <v>0</v>
      </c>
    </row>
    <row r="512" spans="1:2" x14ac:dyDescent="0.55000000000000004">
      <c r="A512" t="s">
        <v>1131</v>
      </c>
      <c r="B512">
        <f>回答シート!AI1006</f>
        <v>0</v>
      </c>
    </row>
    <row r="513" spans="1:2" x14ac:dyDescent="0.55000000000000004">
      <c r="A513" t="s">
        <v>1132</v>
      </c>
      <c r="B513">
        <f>回答シート!AY1006</f>
        <v>0</v>
      </c>
    </row>
    <row r="514" spans="1:2" x14ac:dyDescent="0.55000000000000004">
      <c r="A514" t="s">
        <v>1133</v>
      </c>
      <c r="B514">
        <f>回答シート_値!D157</f>
        <v>0</v>
      </c>
    </row>
    <row r="515" spans="1:2" x14ac:dyDescent="0.55000000000000004">
      <c r="A515" t="s">
        <v>1134</v>
      </c>
      <c r="B515">
        <f>回答シート!AG1017</f>
        <v>0</v>
      </c>
    </row>
    <row r="516" spans="1:2" x14ac:dyDescent="0.55000000000000004">
      <c r="A516" t="s">
        <v>1135</v>
      </c>
      <c r="B516">
        <f>回答シート!AG1019</f>
        <v>0</v>
      </c>
    </row>
    <row r="517" spans="1:2" x14ac:dyDescent="0.55000000000000004">
      <c r="A517" t="s">
        <v>1136</v>
      </c>
      <c r="B517" t="str">
        <f>一覧シート!AV60</f>
        <v>未入力</v>
      </c>
    </row>
    <row r="518" spans="1:2" x14ac:dyDescent="0.55000000000000004">
      <c r="A518" t="s">
        <v>1137</v>
      </c>
      <c r="B518">
        <f>回答シート!AG1021</f>
        <v>0</v>
      </c>
    </row>
    <row r="519" spans="1:2" x14ac:dyDescent="0.55000000000000004">
      <c r="A519" t="s">
        <v>1138</v>
      </c>
      <c r="B519">
        <f>回答シート!AU1021</f>
        <v>0</v>
      </c>
    </row>
    <row r="520" spans="1:2" x14ac:dyDescent="0.55000000000000004">
      <c r="A520" t="s">
        <v>1139</v>
      </c>
      <c r="B520">
        <f>回答シート!AU1025</f>
        <v>0</v>
      </c>
    </row>
    <row r="521" spans="1:2" x14ac:dyDescent="0.55000000000000004">
      <c r="A521" t="s">
        <v>1140</v>
      </c>
      <c r="B521">
        <f>回答シート!AI1027</f>
        <v>0</v>
      </c>
    </row>
    <row r="522" spans="1:2" x14ac:dyDescent="0.55000000000000004">
      <c r="A522" t="s">
        <v>1141</v>
      </c>
      <c r="B522">
        <f>回答シート!AY1027</f>
        <v>0</v>
      </c>
    </row>
    <row r="523" spans="1:2" x14ac:dyDescent="0.55000000000000004">
      <c r="A523" t="s">
        <v>1142</v>
      </c>
      <c r="B523">
        <f>回答シート_値!D158</f>
        <v>0</v>
      </c>
    </row>
    <row r="524" spans="1:2" x14ac:dyDescent="0.55000000000000004">
      <c r="A524" t="s">
        <v>1143</v>
      </c>
      <c r="B524">
        <f>回答シート_値!D159</f>
        <v>0</v>
      </c>
    </row>
    <row r="525" spans="1:2" x14ac:dyDescent="0.55000000000000004">
      <c r="A525" t="s">
        <v>1144</v>
      </c>
      <c r="B525">
        <f>回答シート!AG1038</f>
        <v>0</v>
      </c>
    </row>
    <row r="526" spans="1:2" x14ac:dyDescent="0.55000000000000004">
      <c r="A526" t="s">
        <v>1145</v>
      </c>
      <c r="B526">
        <f>回答シート!AG1040</f>
        <v>0</v>
      </c>
    </row>
    <row r="527" spans="1:2" x14ac:dyDescent="0.55000000000000004">
      <c r="A527" t="s">
        <v>1146</v>
      </c>
      <c r="B527" t="str">
        <f>一覧シート!AV62</f>
        <v>未入力</v>
      </c>
    </row>
    <row r="528" spans="1:2" x14ac:dyDescent="0.55000000000000004">
      <c r="A528" t="s">
        <v>1147</v>
      </c>
      <c r="B528">
        <f>回答シート!AG1042</f>
        <v>0</v>
      </c>
    </row>
    <row r="529" spans="1:2" x14ac:dyDescent="0.55000000000000004">
      <c r="A529" t="s">
        <v>1148</v>
      </c>
      <c r="B529">
        <f>回答シート!AU1042</f>
        <v>0</v>
      </c>
    </row>
    <row r="530" spans="1:2" x14ac:dyDescent="0.55000000000000004">
      <c r="A530" t="s">
        <v>1149</v>
      </c>
      <c r="B530">
        <f>回答シート!AU1046</f>
        <v>0</v>
      </c>
    </row>
    <row r="531" spans="1:2" x14ac:dyDescent="0.55000000000000004">
      <c r="A531" t="s">
        <v>1150</v>
      </c>
      <c r="B531">
        <f>回答シート!AI1048</f>
        <v>0</v>
      </c>
    </row>
    <row r="532" spans="1:2" x14ac:dyDescent="0.55000000000000004">
      <c r="A532" t="s">
        <v>1151</v>
      </c>
      <c r="B532">
        <f>回答シート!AY1048</f>
        <v>0</v>
      </c>
    </row>
    <row r="533" spans="1:2" x14ac:dyDescent="0.55000000000000004">
      <c r="A533" t="s">
        <v>1152</v>
      </c>
      <c r="B533">
        <f>回答シート_値!D160</f>
        <v>0</v>
      </c>
    </row>
    <row r="534" spans="1:2" x14ac:dyDescent="0.55000000000000004">
      <c r="A534" t="s">
        <v>1153</v>
      </c>
      <c r="B534">
        <f>回答シート_値!D161</f>
        <v>0</v>
      </c>
    </row>
    <row r="535" spans="1:2" x14ac:dyDescent="0.55000000000000004">
      <c r="A535" t="s">
        <v>1154</v>
      </c>
      <c r="B535">
        <f>回答シート!AG1059</f>
        <v>0</v>
      </c>
    </row>
    <row r="536" spans="1:2" x14ac:dyDescent="0.55000000000000004">
      <c r="A536" t="s">
        <v>1155</v>
      </c>
      <c r="B536">
        <f>回答シート!AG1061</f>
        <v>0</v>
      </c>
    </row>
    <row r="537" spans="1:2" x14ac:dyDescent="0.55000000000000004">
      <c r="A537" t="s">
        <v>1156</v>
      </c>
      <c r="B537" t="str">
        <f>一覧シート!AV63</f>
        <v>未入力</v>
      </c>
    </row>
    <row r="538" spans="1:2" x14ac:dyDescent="0.55000000000000004">
      <c r="A538" t="s">
        <v>1157</v>
      </c>
      <c r="B538">
        <f>回答シート!AG1063</f>
        <v>0</v>
      </c>
    </row>
    <row r="539" spans="1:2" x14ac:dyDescent="0.55000000000000004">
      <c r="A539" t="s">
        <v>1158</v>
      </c>
      <c r="B539">
        <f>回答シート!AU1063</f>
        <v>0</v>
      </c>
    </row>
    <row r="540" spans="1:2" x14ac:dyDescent="0.55000000000000004">
      <c r="A540" t="s">
        <v>1159</v>
      </c>
      <c r="B540">
        <f>回答シート!AU1067</f>
        <v>0</v>
      </c>
    </row>
    <row r="541" spans="1:2" x14ac:dyDescent="0.55000000000000004">
      <c r="A541" t="s">
        <v>1160</v>
      </c>
      <c r="B541">
        <f>回答シート!AI1069</f>
        <v>0</v>
      </c>
    </row>
    <row r="542" spans="1:2" x14ac:dyDescent="0.55000000000000004">
      <c r="A542" t="s">
        <v>1161</v>
      </c>
      <c r="B542">
        <f>回答シート!AY1069</f>
        <v>0</v>
      </c>
    </row>
    <row r="543" spans="1:2" x14ac:dyDescent="0.55000000000000004">
      <c r="A543" t="s">
        <v>1162</v>
      </c>
      <c r="B543">
        <f>回答シート_値!D162</f>
        <v>0</v>
      </c>
    </row>
    <row r="544" spans="1:2" x14ac:dyDescent="0.55000000000000004">
      <c r="A544" t="s">
        <v>1163</v>
      </c>
      <c r="B544">
        <f>回答シート_値!D163</f>
        <v>0</v>
      </c>
    </row>
    <row r="545" spans="1:2" x14ac:dyDescent="0.55000000000000004">
      <c r="A545" t="s">
        <v>1164</v>
      </c>
      <c r="B545">
        <f>回答シート_値!D164</f>
        <v>0</v>
      </c>
    </row>
    <row r="546" spans="1:2" x14ac:dyDescent="0.55000000000000004">
      <c r="A546" t="s">
        <v>1165</v>
      </c>
      <c r="B546">
        <f>回答シート_値!D165</f>
        <v>0</v>
      </c>
    </row>
    <row r="547" spans="1:2" x14ac:dyDescent="0.55000000000000004">
      <c r="A547" t="s">
        <v>1166</v>
      </c>
      <c r="B547">
        <f>回答シート_値!D166</f>
        <v>0</v>
      </c>
    </row>
    <row r="548" spans="1:2" x14ac:dyDescent="0.55000000000000004">
      <c r="A548" t="s">
        <v>1167</v>
      </c>
      <c r="B548">
        <f>回答シート!AG1080</f>
        <v>0</v>
      </c>
    </row>
    <row r="549" spans="1:2" x14ac:dyDescent="0.55000000000000004">
      <c r="A549" t="s">
        <v>1168</v>
      </c>
      <c r="B549">
        <f>回答シート!AG1082</f>
        <v>0</v>
      </c>
    </row>
    <row r="550" spans="1:2" x14ac:dyDescent="0.55000000000000004">
      <c r="A550" t="s">
        <v>1169</v>
      </c>
      <c r="B550" t="str">
        <f>一覧シート!AV64</f>
        <v>未入力</v>
      </c>
    </row>
    <row r="551" spans="1:2" x14ac:dyDescent="0.55000000000000004">
      <c r="A551" t="s">
        <v>1170</v>
      </c>
      <c r="B551">
        <f>回答シート!AG1084</f>
        <v>0</v>
      </c>
    </row>
    <row r="552" spans="1:2" x14ac:dyDescent="0.55000000000000004">
      <c r="A552" t="s">
        <v>1171</v>
      </c>
      <c r="B552">
        <f>回答シート!AU1084</f>
        <v>0</v>
      </c>
    </row>
    <row r="553" spans="1:2" x14ac:dyDescent="0.55000000000000004">
      <c r="A553" t="s">
        <v>1172</v>
      </c>
      <c r="B553">
        <f>回答シート!AU1088</f>
        <v>0</v>
      </c>
    </row>
    <row r="554" spans="1:2" x14ac:dyDescent="0.55000000000000004">
      <c r="A554" t="s">
        <v>1173</v>
      </c>
      <c r="B554">
        <f>回答シート!AI1090</f>
        <v>0</v>
      </c>
    </row>
    <row r="555" spans="1:2" x14ac:dyDescent="0.55000000000000004">
      <c r="A555" t="s">
        <v>1174</v>
      </c>
      <c r="B555">
        <f>回答シート!AY1090</f>
        <v>0</v>
      </c>
    </row>
    <row r="556" spans="1:2" x14ac:dyDescent="0.55000000000000004">
      <c r="A556" t="s">
        <v>1175</v>
      </c>
      <c r="B556">
        <f>回答シート_値!D167</f>
        <v>0</v>
      </c>
    </row>
    <row r="557" spans="1:2" x14ac:dyDescent="0.55000000000000004">
      <c r="A557" t="s">
        <v>1176</v>
      </c>
      <c r="B557">
        <f>回答シート_値!D168</f>
        <v>0</v>
      </c>
    </row>
    <row r="558" spans="1:2" x14ac:dyDescent="0.55000000000000004">
      <c r="A558" t="s">
        <v>1177</v>
      </c>
      <c r="B558">
        <f>回答シート!AG1113</f>
        <v>0</v>
      </c>
    </row>
    <row r="559" spans="1:2" x14ac:dyDescent="0.55000000000000004">
      <c r="A559" t="s">
        <v>1178</v>
      </c>
      <c r="B559">
        <f>回答シート!AG1115</f>
        <v>0</v>
      </c>
    </row>
    <row r="560" spans="1:2" x14ac:dyDescent="0.55000000000000004">
      <c r="A560" t="s">
        <v>1179</v>
      </c>
      <c r="B560" t="str">
        <f>一覧シート!AV65</f>
        <v>未入力</v>
      </c>
    </row>
    <row r="561" spans="1:2" x14ac:dyDescent="0.55000000000000004">
      <c r="A561" t="s">
        <v>1180</v>
      </c>
      <c r="B561">
        <f>回答シート!AG1117</f>
        <v>0</v>
      </c>
    </row>
    <row r="562" spans="1:2" x14ac:dyDescent="0.55000000000000004">
      <c r="A562" t="s">
        <v>1181</v>
      </c>
      <c r="B562">
        <f>回答シート!AU1117</f>
        <v>0</v>
      </c>
    </row>
    <row r="563" spans="1:2" x14ac:dyDescent="0.55000000000000004">
      <c r="A563" t="s">
        <v>1182</v>
      </c>
      <c r="B563">
        <f>回答シート!AU1121</f>
        <v>0</v>
      </c>
    </row>
    <row r="564" spans="1:2" x14ac:dyDescent="0.55000000000000004">
      <c r="A564" t="s">
        <v>1183</v>
      </c>
      <c r="B564">
        <f>回答シート!AI1123</f>
        <v>0</v>
      </c>
    </row>
    <row r="565" spans="1:2" x14ac:dyDescent="0.55000000000000004">
      <c r="A565" t="s">
        <v>1184</v>
      </c>
      <c r="B565">
        <f>回答シート!AY1123</f>
        <v>0</v>
      </c>
    </row>
    <row r="566" spans="1:2" x14ac:dyDescent="0.55000000000000004">
      <c r="A566" t="s">
        <v>1185</v>
      </c>
      <c r="B566">
        <f>回答シート_値!D169</f>
        <v>0</v>
      </c>
    </row>
    <row r="567" spans="1:2" x14ac:dyDescent="0.55000000000000004">
      <c r="A567" t="s">
        <v>1186</v>
      </c>
      <c r="B567">
        <f>回答シート_値!D170</f>
        <v>0</v>
      </c>
    </row>
    <row r="568" spans="1:2" x14ac:dyDescent="0.55000000000000004">
      <c r="A568" t="s">
        <v>1187</v>
      </c>
      <c r="B568">
        <f>回答シート_値!D171</f>
        <v>0</v>
      </c>
    </row>
    <row r="569" spans="1:2" x14ac:dyDescent="0.55000000000000004">
      <c r="A569" t="s">
        <v>1188</v>
      </c>
      <c r="B569">
        <f>回答シート_値!D172</f>
        <v>0</v>
      </c>
    </row>
    <row r="570" spans="1:2" x14ac:dyDescent="0.55000000000000004">
      <c r="A570" t="s">
        <v>1189</v>
      </c>
      <c r="B570">
        <f>回答シート_値!D173</f>
        <v>0</v>
      </c>
    </row>
    <row r="571" spans="1:2" x14ac:dyDescent="0.55000000000000004">
      <c r="A571" t="s">
        <v>1190</v>
      </c>
      <c r="B571">
        <f>回答シート!AG1134</f>
        <v>0</v>
      </c>
    </row>
    <row r="572" spans="1:2" x14ac:dyDescent="0.55000000000000004">
      <c r="A572" t="s">
        <v>1191</v>
      </c>
      <c r="B572">
        <f>回答シート!AG1136</f>
        <v>0</v>
      </c>
    </row>
    <row r="573" spans="1:2" x14ac:dyDescent="0.55000000000000004">
      <c r="A573" t="s">
        <v>1192</v>
      </c>
      <c r="B573" t="str">
        <f>一覧シート!AV66</f>
        <v>未入力</v>
      </c>
    </row>
    <row r="574" spans="1:2" x14ac:dyDescent="0.55000000000000004">
      <c r="A574" t="s">
        <v>1193</v>
      </c>
      <c r="B574">
        <f>回答シート!AG1138</f>
        <v>0</v>
      </c>
    </row>
    <row r="575" spans="1:2" x14ac:dyDescent="0.55000000000000004">
      <c r="A575" t="s">
        <v>1194</v>
      </c>
      <c r="B575">
        <f>回答シート!AU1138</f>
        <v>0</v>
      </c>
    </row>
    <row r="576" spans="1:2" x14ac:dyDescent="0.55000000000000004">
      <c r="A576" t="s">
        <v>1195</v>
      </c>
      <c r="B576">
        <f>回答シート!AU1142</f>
        <v>0</v>
      </c>
    </row>
    <row r="577" spans="1:2" x14ac:dyDescent="0.55000000000000004">
      <c r="A577" t="s">
        <v>1196</v>
      </c>
      <c r="B577">
        <f>回答シート!AI1144</f>
        <v>0</v>
      </c>
    </row>
    <row r="578" spans="1:2" x14ac:dyDescent="0.55000000000000004">
      <c r="A578" t="s">
        <v>1197</v>
      </c>
      <c r="B578">
        <f>回答シート!AY1144</f>
        <v>0</v>
      </c>
    </row>
  </sheetData>
  <sheetProtection algorithmName="SHA-512" hashValue="/bss8VKXY6nEfhzlSfz7yPFyDUh/050ndDpezsxkIEmdump8Oc3q1AnwTPm71qIMLWevT3kCrklSmhyooj/gCQ==" saltValue="efmzbrtYOYLNMoWyPhjn9A==" spinCount="100000" sheet="1" objects="1" scenarios="1" autoFilter="0"/>
  <autoFilter ref="A1:B578" xr:uid="{92F9AC49-0236-42E3-AF37-174928E332F4}"/>
  <phoneticPr fontId="1"/>
  <pageMargins left="0.7" right="0.7" top="0.75" bottom="0.75" header="0.3" footer="0.3"/>
  <pageSetup paperSize="9" orientation="portrait" r:id="rId1"/>
  <ignoredErrors>
    <ignoredError sqref="B361"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3918D-31FB-494E-ADD9-CBBA3D73A390}">
  <sheetPr codeName="Sheet4">
    <tabColor theme="5" tint="0.39997558519241921"/>
  </sheetPr>
  <dimension ref="B1:C9"/>
  <sheetViews>
    <sheetView topLeftCell="A10" workbookViewId="0">
      <selection activeCell="A10" sqref="A10"/>
    </sheetView>
  </sheetViews>
  <sheetFormatPr defaultRowHeight="18" x14ac:dyDescent="0.55000000000000004"/>
  <cols>
    <col min="2" max="2" width="33.83203125" bestFit="1" customWidth="1"/>
    <col min="3" max="3" width="43.83203125" bestFit="1" customWidth="1"/>
  </cols>
  <sheetData>
    <row r="1" spans="2:3" hidden="1" x14ac:dyDescent="0.55000000000000004"/>
    <row r="2" spans="2:3" hidden="1" x14ac:dyDescent="0.55000000000000004">
      <c r="B2" s="38" t="s">
        <v>1198</v>
      </c>
      <c r="C2" s="38" t="s">
        <v>1199</v>
      </c>
    </row>
    <row r="3" spans="2:3" hidden="1" x14ac:dyDescent="0.55000000000000004">
      <c r="B3" s="35" t="s">
        <v>1200</v>
      </c>
      <c r="C3" s="35" t="s">
        <v>1201</v>
      </c>
    </row>
    <row r="4" spans="2:3" hidden="1" x14ac:dyDescent="0.55000000000000004">
      <c r="B4" s="35" t="s">
        <v>1202</v>
      </c>
      <c r="C4" s="35" t="s">
        <v>1203</v>
      </c>
    </row>
    <row r="5" spans="2:3" hidden="1" x14ac:dyDescent="0.55000000000000004">
      <c r="B5" s="35" t="s">
        <v>1204</v>
      </c>
      <c r="C5" s="35" t="s">
        <v>1205</v>
      </c>
    </row>
    <row r="6" spans="2:3" hidden="1" x14ac:dyDescent="0.55000000000000004">
      <c r="B6" s="35" t="s">
        <v>1206</v>
      </c>
      <c r="C6" s="35" t="s">
        <v>1207</v>
      </c>
    </row>
    <row r="7" spans="2:3" hidden="1" x14ac:dyDescent="0.55000000000000004">
      <c r="B7" s="35" t="s">
        <v>1208</v>
      </c>
      <c r="C7" s="35" t="s">
        <v>1209</v>
      </c>
    </row>
    <row r="8" spans="2:3" hidden="1" x14ac:dyDescent="0.55000000000000004">
      <c r="B8" s="35" t="s">
        <v>1210</v>
      </c>
      <c r="C8" s="35" t="s">
        <v>1211</v>
      </c>
    </row>
    <row r="9" spans="2:3" hidden="1" x14ac:dyDescent="0.55000000000000004">
      <c r="B9" s="35" t="s">
        <v>1212</v>
      </c>
      <c r="C9" s="35" t="s">
        <v>1213</v>
      </c>
    </row>
  </sheetData>
  <sheetProtection algorithmName="SHA-512" hashValue="Awi+QdqNRO3HrPrAZWcsaiiNwtV5OQGIXj1rHGCJVPt9JKnXSVi63+KXWkmxzLk6aK5DszCwQ+3okAkB9JiCgA==" saltValue="PtKry3GnjS1FsapzDq5k+w==" spinCount="100000" sheet="1" objects="1" scenarios="1"/>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7de1409-2e3d-4b10-9721-2c5e8634c742">
      <Terms xmlns="http://schemas.microsoft.com/office/infopath/2007/PartnerControls"/>
    </lcf76f155ced4ddcb4097134ff3c332f>
    <TaxCatchAll xmlns="54d7915c-8155-41e6-8583-0bf1714184ae" xsi:nil="true"/>
    <_Flow_SignoffStatus xmlns="97de1409-2e3d-4b10-9721-2c5e8634c74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8163045A36E134E879D300C43BCAE85" ma:contentTypeVersion="" ma:contentTypeDescription="新しいドキュメントを作成します。" ma:contentTypeScope="" ma:versionID="feaa4846132fb26e6146dfc596f1c59d">
  <xsd:schema xmlns:xsd="http://www.w3.org/2001/XMLSchema" xmlns:xs="http://www.w3.org/2001/XMLSchema" xmlns:p="http://schemas.microsoft.com/office/2006/metadata/properties" xmlns:ns2="97de1409-2e3d-4b10-9721-2c5e8634c742" xmlns:ns3="54d7915c-8155-41e6-8583-0bf1714184ae" xmlns:ns4="a3aea8cd-b449-4a50-9613-6e0d22ee80d7" targetNamespace="http://schemas.microsoft.com/office/2006/metadata/properties" ma:root="true" ma:fieldsID="7fa714f0abbf1bd728f168e6d306d52b" ns2:_="" ns3:_="" ns4:_="">
    <xsd:import namespace="97de1409-2e3d-4b10-9721-2c5e8634c742"/>
    <xsd:import namespace="54d7915c-8155-41e6-8583-0bf1714184ae"/>
    <xsd:import namespace="a3aea8cd-b449-4a50-9613-6e0d22ee80d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4:SharedWithUsers" minOccurs="0"/>
                <xsd:element ref="ns4:SharedWithDetails"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de1409-2e3d-4b10-9721-2c5e8634c7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8b5f3d0b-0122-40ab-9be4-69120fa01e60"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_Flow_SignoffStatus" ma:index="26"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d7915c-8155-41e6-8583-0bf1714184ae"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0B659DA2-E2B4-42F5-994C-C211A8967918}" ma:internalName="TaxCatchAll" ma:showField="CatchAllData" ma:web="{a3aea8cd-b449-4a50-9613-6e0d22ee80d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3aea8cd-b449-4a50-9613-6e0d22ee80d7" elementFormDefault="qualified">
    <xsd:import namespace="http://schemas.microsoft.com/office/2006/documentManagement/types"/>
    <xsd:import namespace="http://schemas.microsoft.com/office/infopath/2007/PartnerControls"/>
    <xsd:element name="SharedWithUsers" ma:index="2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7DAFB1-DAA6-43AF-A481-1160EE589434}">
  <ds:schemaRefs>
    <ds:schemaRef ds:uri="http://schemas.microsoft.com/sharepoint/v3/contenttype/forms"/>
  </ds:schemaRefs>
</ds:datastoreItem>
</file>

<file path=customXml/itemProps2.xml><?xml version="1.0" encoding="utf-8"?>
<ds:datastoreItem xmlns:ds="http://schemas.openxmlformats.org/officeDocument/2006/customXml" ds:itemID="{74B2784E-63CB-4CB6-B8A1-C0B662FDA8DF}">
  <ds:schemaRefs>
    <ds:schemaRef ds:uri="http://schemas.microsoft.com/office/2006/metadata/properties"/>
    <ds:schemaRef ds:uri="http://schemas.microsoft.com/office/infopath/2007/PartnerControls"/>
    <ds:schemaRef ds:uri="97de1409-2e3d-4b10-9721-2c5e8634c742"/>
    <ds:schemaRef ds:uri="54d7915c-8155-41e6-8583-0bf1714184ae"/>
  </ds:schemaRefs>
</ds:datastoreItem>
</file>

<file path=customXml/itemProps3.xml><?xml version="1.0" encoding="utf-8"?>
<ds:datastoreItem xmlns:ds="http://schemas.openxmlformats.org/officeDocument/2006/customXml" ds:itemID="{0B5093A6-A6A6-483F-94E5-9A806211FC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de1409-2e3d-4b10-9721-2c5e8634c742"/>
    <ds:schemaRef ds:uri="54d7915c-8155-41e6-8583-0bf1714184ae"/>
    <ds:schemaRef ds:uri="a3aea8cd-b449-4a50-9613-6e0d22ee80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基礎情報入力シート</vt:lpstr>
      <vt:lpstr>一覧シート</vt:lpstr>
      <vt:lpstr>回答シート</vt:lpstr>
      <vt:lpstr>回答シート_値</vt:lpstr>
      <vt:lpstr>CSV出力シート</vt:lpstr>
      <vt:lpstr>図</vt:lpstr>
      <vt:lpstr>一覧シート!Print_Area</vt:lpstr>
      <vt:lpstr>回答シート!Print_Area</vt:lpstr>
      <vt:lpstr>基礎情報入力シート!Print_Area</vt:lpstr>
      <vt:lpstr>一覧シート!Print_Titles</vt:lpstr>
      <vt:lpstr>基礎情報入力シート!Print_Titles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日本損害保険協会</dc:creator>
  <cp:keywords/>
  <dc:description/>
  <cp:lastModifiedBy>日本損害保険協会</cp:lastModifiedBy>
  <cp:revision/>
  <dcterms:created xsi:type="dcterms:W3CDTF">2025-01-30T11:50:18Z</dcterms:created>
  <dcterms:modified xsi:type="dcterms:W3CDTF">2025-04-22T00:50:38Z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0x01010078163045A36E134E879D300C43BCAE85</vt:lpwstr>
  </property>
  <property fmtid="{D5CDD505-2E9C-101B-9397-08002B2CF9AE}" pid="3" name="MediaServiceImageTags">
    <vt:lpwstr/>
  </property>
</Properties>
</file>